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<sst xmlns="http://schemas.openxmlformats.org/spreadsheetml/2006/main" count="21369" uniqueCount="4272">
  <si>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</si>
  <si>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</si>
  <si>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</si>
  <si>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</si>
  <si>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</si>
  <si>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</si>
  <si>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</si>
  <si>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</si>
  <si>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</si>
  <si>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</si>
  <si>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</si>
  <si>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</si>
  <si>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</si>
  <si>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</si>
  <si>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</si>
  <si>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</si>
  <si>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</si>
  <si>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</si>
  <si>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</si>
  <si>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</si>
  <si>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</si>
  <si>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</si>
  <si>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</si>
  <si>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</si>
  <si>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</si>
  <si>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</si>
  <si>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</si>
  <si>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</si>
  <si>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</si>
  <si>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</si>
  <si>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</si>
  <si>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</si>
  <si>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</si>
  <si>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</si>
  <si>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</si>
  <si>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</si>
  <si>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</si>
  <si>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</si>
  <si>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</si>
  <si>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</si>
  <si>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</si>
  <si>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</si>
  <si>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</si>
  <si>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</si>
  <si>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</si>
  <si>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</si>
  <si>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</si>
  <si>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</si>
  <si>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</si>
  <si>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</si>
  <si>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</si>
  <si>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</si>
  <si>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</si>
  <si>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</si>
  <si>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</si>
  <si>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</si>
  <si>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</si>
  <si>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</si>
  <si>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</si>
  <si>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</si>
  <si>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</si>
  <si>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</si>
  <si>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</si>
  <si>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</si>
  <si>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</si>
  <si>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</si>
  <si>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</si>
  <si>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</si>
  <si>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</si>
  <si>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</si>
  <si>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</si>
  <si>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</si>
  <si>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</si>
  <si>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</si>
  <si>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</si>
  <si>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</si>
  <si>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</si>
  <si>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</si>
  <si>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</si>
  <si>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</si>
  <si>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</si>
  <si>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</si>
  <si>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</si>
  <si>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</si>
  <si>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</si>
  <si>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</si>
  <si>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</si>
  <si>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</si>
  <si>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</si>
  <si>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</si>
  <si>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</si>
  <si>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</si>
  <si>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</si>
  <si>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</si>
  <si>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</si>
  <si>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</si>
  <si>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</si>
  <si>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</si>
  <si>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</si>
  <si>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</si>
  <si>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</si>
  <si>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</si>
  <si>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</si>
  <si>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</si>
  <si>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</si>
  <si>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</si>
  <si>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</si>
  <si>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</si>
  <si>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</si>
  <si>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</si>
  <si>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</si>
  <si>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</si>
  <si>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</si>
  <si>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</si>
  <si>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</si>
  <si>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</si>
  <si>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</si>
  <si>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</si>
  <si>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</si>
  <si>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</si>
  <si>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</si>
  <si>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</si>
  <si>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</si>
  <si>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</si>
  <si>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</si>
  <si>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</si>
  <si>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</si>
  <si>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</si>
  <si>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</si>
  <si>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</si>
  <si>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</si>
  <si>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</si>
  <si>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</si>
  <si>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</si>
  <si>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</si>
  <si>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</si>
  <si>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</si>
  <si>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</si>
  <si>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</si>
  <si>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</si>
  <si>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</si>
  <si>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</si>
  <si>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</si>
  <si>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</si>
  <si>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</si>
  <si>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</si>
  <si>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</si>
  <si>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</si>
  <si>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</si>
  <si>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</si>
  <si>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</si>
  <si>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</si>
  <si>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</si>
  <si>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</si>
  <si>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</si>
  <si>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</si>
  <si>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</si>
  <si>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</si>
  <si>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</si>
  <si>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</si>
  <si>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</si>
  <si>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</si>
  <si>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</si>
  <si>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</si>
  <si>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</si>
  <si>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</si>
  <si>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</si>
  <si>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</si>
  <si>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</si>
  <si>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</si>
  <si>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</si>
  <si>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</si>
  <si>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</si>
  <si>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</si>
  <si>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</si>
  <si>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</si>
  <si>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</si>
  <si>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</si>
  <si>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</si>
  <si>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</si>
  <si>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</si>
  <si>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</si>
  <si>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</si>
  <si>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</si>
  <si>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</si>
  <si>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</si>
  <si>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</si>
  <si>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</si>
  <si>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</si>
  <si>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</si>
  <si>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</si>
  <si>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</si>
  <si>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</si>
  <si>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</si>
  <si>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</si>
  <si>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</si>
  <si>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</si>
  <si>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</si>
  <si>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</si>
  <si>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</si>
  <si>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</si>
  <si>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</si>
  <si>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</si>
  <si>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</si>
  <si>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</si>
  <si>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</si>
  <si>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</si>
  <si>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</si>
  <si>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</si>
  <si>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</si>
  <si>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</si>
  <si>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</si>
  <si>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roy_noom</t>
  </si>
  <si>
    <t>meetitsm</t>
  </si>
  <si>
    <t>crypto_shard</t>
  </si>
  <si>
    <t>keithnorbie</t>
  </si>
  <si>
    <t>turtlecrone</t>
  </si>
  <si>
    <t>cweeklyde</t>
  </si>
  <si>
    <t>bullmarketmaddy</t>
  </si>
  <si>
    <t>ritahisgenboone</t>
  </si>
  <si>
    <t>investinglegend</t>
  </si>
  <si>
    <t>vmstan</t>
  </si>
  <si>
    <t>philyaccino</t>
  </si>
  <si>
    <t>lapartisane</t>
  </si>
  <si>
    <t>al_rasheed</t>
  </si>
  <si>
    <t>everyvoicenc</t>
  </si>
  <si>
    <t>novahertz</t>
  </si>
  <si>
    <t>cloudrss</t>
  </si>
  <si>
    <t>cloudmakerbrian</t>
  </si>
  <si>
    <t>yueisu913</t>
  </si>
  <si>
    <t>jessalyn_51</t>
  </si>
  <si>
    <t>vnagesh</t>
  </si>
  <si>
    <t>vphilipose</t>
  </si>
  <si>
    <t>little_minx</t>
  </si>
  <si>
    <t>viktoriousss</t>
  </si>
  <si>
    <t>gabbyarciniega</t>
  </si>
  <si>
    <t>vaficionado</t>
  </si>
  <si>
    <t>tenthirtyam</t>
  </si>
  <si>
    <t>do0dzzz</t>
  </si>
  <si>
    <t>yopuede_mode</t>
  </si>
  <si>
    <t>solvvvv</t>
  </si>
  <si>
    <t>jfinley011</t>
  </si>
  <si>
    <t>paige_peplinski</t>
  </si>
  <si>
    <t>avasimat</t>
  </si>
  <si>
    <t>allisonchilds1</t>
  </si>
  <si>
    <t>tiffanyllnn</t>
  </si>
  <si>
    <t>ivderham</t>
  </si>
  <si>
    <t>publicsafetyust</t>
  </si>
  <si>
    <t>catjadijkstra</t>
  </si>
  <si>
    <t>allan_kjaer</t>
  </si>
  <si>
    <t>_poppelgaard</t>
  </si>
  <si>
    <t>nederlandsg</t>
  </si>
  <si>
    <t>bethkmt</t>
  </si>
  <si>
    <t>vantageoeste</t>
  </si>
  <si>
    <t>wxmf</t>
  </si>
  <si>
    <t>chipzoller</t>
  </si>
  <si>
    <t>rkleijwegt</t>
  </si>
  <si>
    <t>oergman</t>
  </si>
  <si>
    <t>dwarslaesieorgn</t>
  </si>
  <si>
    <t>mpoore</t>
  </si>
  <si>
    <t>ronaldbeukerbi</t>
  </si>
  <si>
    <t>jannekestolwijk</t>
  </si>
  <si>
    <t>ilsevannes</t>
  </si>
  <si>
    <t>inge_eriks</t>
  </si>
  <si>
    <t>inntagrica</t>
  </si>
  <si>
    <t>isranextdoor</t>
  </si>
  <si>
    <t>spidey2345</t>
  </si>
  <si>
    <t>deathbycodex</t>
  </si>
  <si>
    <t>timherriage</t>
  </si>
  <si>
    <t>kcdautomate</t>
  </si>
  <si>
    <t>sunny_dua</t>
  </si>
  <si>
    <t>hobovirtual</t>
  </si>
  <si>
    <t>bossjaycross1</t>
  </si>
  <si>
    <t>nafs2016</t>
  </si>
  <si>
    <t>jarhead_trader</t>
  </si>
  <si>
    <t>crowningprofits</t>
  </si>
  <si>
    <t>maqetsia</t>
  </si>
  <si>
    <t>bert_db</t>
  </si>
  <si>
    <t>custolopez</t>
  </si>
  <si>
    <t>biggreencandle</t>
  </si>
  <si>
    <t>notuncertain444</t>
  </si>
  <si>
    <t>sanwit66</t>
  </si>
  <si>
    <t>thomaskopton</t>
  </si>
  <si>
    <t>philippbck</t>
  </si>
  <si>
    <t>debbidelicious</t>
  </si>
  <si>
    <t>zmilleson</t>
  </si>
  <si>
    <t>agrosaptrimble</t>
  </si>
  <si>
    <t>cryptovanessa</t>
  </si>
  <si>
    <t>josecavalheri</t>
  </si>
  <si>
    <t>vmwareempower</t>
  </si>
  <si>
    <t>vieuxlion3</t>
  </si>
  <si>
    <t>upperphi</t>
  </si>
  <si>
    <t>sccs</t>
  </si>
  <si>
    <t>copticdisco</t>
  </si>
  <si>
    <t>cdillc</t>
  </si>
  <si>
    <t>lindahummel20</t>
  </si>
  <si>
    <t>randreynolds</t>
  </si>
  <si>
    <t>cmputrwiz</t>
  </si>
  <si>
    <t>amitpanchal76</t>
  </si>
  <si>
    <t>bluewaveyes</t>
  </si>
  <si>
    <t>vmwarestevem</t>
  </si>
  <si>
    <t>fortuna78850073</t>
  </si>
  <si>
    <t>adjordan</t>
  </si>
  <si>
    <t>tweetlocolinda</t>
  </si>
  <si>
    <t>britkuckel</t>
  </si>
  <si>
    <t>leaglebriefs</t>
  </si>
  <si>
    <t>pythoncxde</t>
  </si>
  <si>
    <t>dupouvoirdachat</t>
  </si>
  <si>
    <t>divalizzous</t>
  </si>
  <si>
    <t>politicalbeth</t>
  </si>
  <si>
    <t>msprairierose</t>
  </si>
  <si>
    <t>dugidm</t>
  </si>
  <si>
    <t>pramod_rane</t>
  </si>
  <si>
    <t>shublively</t>
  </si>
  <si>
    <t>kherriage</t>
  </si>
  <si>
    <t>trextrip</t>
  </si>
  <si>
    <t>ncpolicywatch</t>
  </si>
  <si>
    <t>vixkayla</t>
  </si>
  <si>
    <t>sethetter</t>
  </si>
  <si>
    <t>kdnj613</t>
  </si>
  <si>
    <t>above_boonville</t>
  </si>
  <si>
    <t>mdavid59</t>
  </si>
  <si>
    <t>vrauk</t>
  </si>
  <si>
    <t>coxautolovescv</t>
  </si>
  <si>
    <t>bipulsinha</t>
  </si>
  <si>
    <t>myindmax</t>
  </si>
  <si>
    <t>sdxacademy</t>
  </si>
  <si>
    <t>m_gonullu</t>
  </si>
  <si>
    <t>o_oweil</t>
  </si>
  <si>
    <t>virtualjad</t>
  </si>
  <si>
    <t>vrealizeauto</t>
  </si>
  <si>
    <t>liadofek</t>
  </si>
  <si>
    <t>jboogiebrown</t>
  </si>
  <si>
    <t>m_dobrowolski_</t>
  </si>
  <si>
    <t>batuhandemirdal</t>
  </si>
  <si>
    <t>cityofeagan</t>
  </si>
  <si>
    <t>jensellsjax</t>
  </si>
  <si>
    <t>dakotacountymn</t>
  </si>
  <si>
    <t>visresassn</t>
  </si>
  <si>
    <t>caseyemcg</t>
  </si>
  <si>
    <t>andyashby1</t>
  </si>
  <si>
    <t>luciafrolova</t>
  </si>
  <si>
    <t>eaganpolice</t>
  </si>
  <si>
    <t>ekrejci</t>
  </si>
  <si>
    <t>ladylyrical</t>
  </si>
  <si>
    <t>coversuregroup</t>
  </si>
  <si>
    <t>coversurekidd</t>
  </si>
  <si>
    <t>rubrikinc</t>
  </si>
  <si>
    <t>edwardpoll</t>
  </si>
  <si>
    <t>twbfarms</t>
  </si>
  <si>
    <t>jd750a</t>
  </si>
  <si>
    <t>jothrop</t>
  </si>
  <si>
    <t>giles_hudson</t>
  </si>
  <si>
    <t>arquette_paul</t>
  </si>
  <si>
    <t>josephmontione</t>
  </si>
  <si>
    <t>readheadruler</t>
  </si>
  <si>
    <t>ivirtualex</t>
  </si>
  <si>
    <t>abbiekamin</t>
  </si>
  <si>
    <t>naheitzeg</t>
  </si>
  <si>
    <t>bdgolf1</t>
  </si>
  <si>
    <t>vra2005</t>
  </si>
  <si>
    <t>campaignlegal</t>
  </si>
  <si>
    <t>dalinemagee</t>
  </si>
  <si>
    <t>cryptologino</t>
  </si>
  <si>
    <t>safehavenio</t>
  </si>
  <si>
    <t>veriartivra</t>
  </si>
  <si>
    <t>columbia</t>
  </si>
  <si>
    <t>blockfolio</t>
  </si>
  <si>
    <t>verasitytech</t>
  </si>
  <si>
    <t>proudresister</t>
  </si>
  <si>
    <t>benjimantv</t>
  </si>
  <si>
    <t>seancannell</t>
  </si>
  <si>
    <t>sppdmn</t>
  </si>
  <si>
    <t>revalidatiearts</t>
  </si>
  <si>
    <t>uofstthomasmn</t>
  </si>
  <si>
    <t>ustbradyhall</t>
  </si>
  <si>
    <t>revalida</t>
  </si>
  <si>
    <t>trimbleag_es</t>
  </si>
  <si>
    <t>trimble_ag</t>
  </si>
  <si>
    <t>trim</t>
  </si>
  <si>
    <t>realwayneroot</t>
  </si>
  <si>
    <t>alanrenouf</t>
  </si>
  <si>
    <t>jenssoeldner</t>
  </si>
  <si>
    <t>lamw</t>
  </si>
  <si>
    <t>jakerobinson</t>
  </si>
  <si>
    <t>hbo</t>
  </si>
  <si>
    <t>vodafone</t>
  </si>
  <si>
    <t>cbs</t>
  </si>
  <si>
    <t>kaltura</t>
  </si>
  <si>
    <t>huberw</t>
  </si>
  <si>
    <t>sentinasmith</t>
  </si>
  <si>
    <t>bodyisturd</t>
  </si>
  <si>
    <t>jillfilipovic</t>
  </si>
  <si>
    <t>pzarrot</t>
  </si>
  <si>
    <t>repmarciafudge</t>
  </si>
  <si>
    <t>magander3</t>
  </si>
  <si>
    <t>corybooker</t>
  </si>
  <si>
    <t>vmware</t>
  </si>
  <si>
    <t>vrealizeops</t>
  </si>
  <si>
    <t>m_koulibaly</t>
  </si>
  <si>
    <t>aouattara_prci</t>
  </si>
  <si>
    <t>ericboehlert</t>
  </si>
  <si>
    <t>vrafound</t>
  </si>
  <si>
    <t>amazon</t>
  </si>
  <si>
    <t>amazonsmile</t>
  </si>
  <si>
    <t>breenewsome</t>
  </si>
  <si>
    <t>ukvra</t>
  </si>
  <si>
    <t>raytheon</t>
  </si>
  <si>
    <t>raytheoncyber</t>
  </si>
  <si>
    <t>vmwarecloud</t>
  </si>
  <si>
    <t>xeni</t>
  </si>
  <si>
    <t>sarihorwitz</t>
  </si>
  <si>
    <t>washingtonpost</t>
  </si>
  <si>
    <t>houstonchron</t>
  </si>
  <si>
    <t>chronfalkenberg</t>
  </si>
  <si>
    <t>genefortexas</t>
  </si>
  <si>
    <t>Mentions</t>
  </si>
  <si>
    <t>Replies to</t>
  </si>
  <si>
    <t>Tokenizing and claiming ownership of your digital art @ #VeriArti? I love it! Many legal and asset management aspects involved and guess who will deliver it! #SafeHaven $SHA $VRA #SHA #VRA
@veriartivra @SafeHavenio @CryptoLogino 
#creatingvaluabletxs
$OCE $VET $VTHO https://t.co/5M86EwlBRe</t>
  </si>
  <si>
    <t>On Training Robust PDF Malware Classifiers | @Columbia #VRA #Metadata #Background #Stateoftheart  #Enjoy  https://t.co/0oJfy1D3UM https://t.co/JQ2DIgi9CK</t>
  </si>
  <si>
    <t>Great! _xD83D__xDE0E_
$VRA #VRA @verasitytech @blockfolio #crypto https://t.co/7CwqPPwPl3</t>
  </si>
  <si>
    <t>Private Cloud: #NSX #vRA #vROPS all on #NetAppHCI proven via this #VMware Validated Design (VVD) https://t.co/HwqnIMaz7c https://t.co/7yUJTgSEkF</t>
  </si>
  <si>
    <t>#VotingRights #VRA 
Sign to support restoring the Voting Rights Act . Sign here: https://t.co/y1NUxHRVbP</t>
  </si>
  <si>
    <t>Tipps zum #VMware #vRealize Suite Lifecycle Manager https://t.co/JDwzc9huaZ
#vRA #vLCM #vSphere #vCenter https://t.co/e3DSFDbo5d</t>
  </si>
  <si>
    <t>RT @KHerriage: Gold to $1380
$GDX to $25
Then, we can light this candle. It’s coming. 
#VRA</t>
  </si>
  <si>
    <t>@ProudResister But they are trying furiously to turn back the hands of time! Infringing/attacking #VRA #RoeVWade #CRA, etc.</t>
  </si>
  <si>
    <t>RT @virtualjad: Upgrading to #vRA 7.6* in VAMI couldn't be easier. A couple clicks and the entire stack is upgraded. The new visuals and de…</t>
  </si>
  <si>
    <t>RT @vRealizeAuto: What does the NEW Google #Cloud Plug-in provide for #vRA customers? Consistent management across vSphere-based on-premise…</t>
  </si>
  <si>
    <t>The "defining feature of Roberts’s legal career has been his relentless efforts to roll back any measures to combat racial inequality and to make life more difficult for minorities."  #SCOTUS #VotingRights #VRA #Shelby https://t.co/9btbrI0poD</t>
  </si>
  <si>
    <t>RT @PublicSafetyUST: We’re just over 24 hours from the start of another Virtual Ride Along! 
Tune in tomorrow night! 
#USTPubSafe #VRA ht…</t>
  </si>
  <si>
    <t>I just finished #VRA I mean.. yes it's really good. @seancannell @BenjiManTV</t>
  </si>
  <si>
    <t>It’s here! #vRA 7.6 has landed - come check it out!
https://t.co/7snfHKKZZl
#vRA #vExpert</t>
  </si>
  <si>
    <t>RT @vaficionado: It’s here! #vRA 7.6 has landed - come check it out!
https://t.co/7snfHKKZZl
#vRA #vExpert</t>
  </si>
  <si>
    <t>RT @mpoore: What’s new in vRA 7.6 https://t.co/2H8RBw74jh #vExpert #vmware #vra</t>
  </si>
  <si>
    <t>There Is No Good Reason Prisoners Can’t Vote https://t.co/mbhQSGC9z4
#VotingRights
#VRA</t>
  </si>
  <si>
    <t>RT @PublicSafetyUST: Officers are en route to an alcohol related incident on North Campus.
Where on North Campus?  That's one secret we'll…</t>
  </si>
  <si>
    <t>RT @PublicSafetyUST: Our partners from @sppdmn have arrived.  They will assisting us patrol the neighborhoods around campus throughout the…</t>
  </si>
  <si>
    <t>RT @NederlandsG: Value based healthcare - volgens Santeon Z-H - ook bruikbaar voor NVDG? #VRA colloquium @Revalidatiearts https://t.co/PyM0…</t>
  </si>
  <si>
    <t>Tune in this Thursday night, as we once again go live from both @UofStThomasMN campuses!! 
#USTPubSafe #VRA https://t.co/i6XtfVySLy</t>
  </si>
  <si>
    <t>Officers are en route to a fire alarm activation in @USTBradyHall 
#USTPubSafe #VRA</t>
  </si>
  <si>
    <t>Our partners from @sppdmn have arrived.  They will assisting us patrol the neighborhoods around campus throughout the evening.
#USTPubSafe #VRA https://t.co/vegLsPk1oX</t>
  </si>
  <si>
    <t>RT @NederlandsG: Collega’s Tepper en @CatjaDijkstra in afwachting van behandeling behandelkader dwarslaesie #VRA voorjaarscongres @Revalida…</t>
  </si>
  <si>
    <t>vSphere 6.7 Update 2 and updated vRealize Suite 2018 Released https://t.co/Rm6j5Emhon #VMware #vExpert #vSphere #vRealize #vRA #vCenter #ESXi #vROps #vRB #vRLI</t>
  </si>
  <si>
    <t>RT @Allan_Kjaer: vSphere 6.7 Update 2 and updated vRealize Suite 2018 Released https://t.co/Rm6j5Emhon #VMware #vExpert #vSphere #vRealize…</t>
  </si>
  <si>
    <t>Collega’s Tepper en @CatjaDijkstra in afwachting van behandeling behandelkader dwarslaesie #VRA voorjaarscongres @Revalidatiearts @DwarslaesieOrgN https://t.co/J1IWBfawux</t>
  </si>
  <si>
    <t>RT @PublicSafetyUST: While patrolling the neighborhoods, I came across what appeared to be a giant patch of fog. 
Further investigation fo…</t>
  </si>
  <si>
    <t>_xD83D__xDD1D__xD83D__xDD1D_ Un cliente nos envía este vídeo realizando una aplicación variable gracias a su pantalla #GFX750 con #FieldIQ de @Trimble_Ag y funcionando de forma coordinada con el monitor de su tractor Fendt _xD83D__xDC4D__xD83C__xDFFB_ @TrimbleAG_ES #VRA https://t.co/3jsWtpOilw</t>
  </si>
  <si>
    <t>RT @NederlandsG: Behandelkader dwarslaesie unaniem aangenomen door ALV @Revalidatiearts #VRA voorjaarscongres</t>
  </si>
  <si>
    <t>#vRA #vExpert https://t.co/hHrtBCFSro</t>
  </si>
  <si>
    <t>RT @ThomasKopton: #vROps 7.5 -✅
#vRLI 4.8 - ✅
#vRSLCM 2.1 - ✅
#vRA 7.6 - in progress _xD83D__xDE09_ https://t.co/7JoBxIa4ng</t>
  </si>
  <si>
    <t>What’s new in vRA 7.6 https://t.co/2H8RBw74jh #vExpert #vmware #vra</t>
  </si>
  <si>
    <t>[ICYMI] What’s new in vRA 7.6 https://t.co/2H8RBw74jh #vExpert #vRA</t>
  </si>
  <si>
    <t>Het was boeiend, leerzaam en ook erg leuk dat ik zelf iets heb mogen vertellen over mijn vak op het #colloquium congres van de #vra! _xD83D__xDE0E_ https://t.co/SAbLWwPpud</t>
  </si>
  <si>
    <t>Value based healthcare - volgens Santeon Z-H - ook bruikbaar voor NVDG? #VRA colloquium @Revalidatiearts https://t.co/PyM0TuD761</t>
  </si>
  <si>
    <t>Collega @JannekeStolwijk dankbaar voor hulp bij inventarisatie benodigde zorg voor volwassen spina patiënten #VRA voorjaarscongres @Revalidatiearts https://t.co/FjvGMhk4uY</t>
  </si>
  <si>
    <t>Behandelkader dwarslaesie unaniem aangenomen door ALV @Revalidatiearts #VRA voorjaarscongres</t>
  </si>
  <si>
    <t>RT @NederlandsG: Collega @JannekeStolwijk dankbaar voor hulp bij inventarisatie benodigde zorg voor volwassen spina patiënten #VRA voorjaar…</t>
  </si>
  <si>
    <t>RT @Vantageoeste: _xD83D__xDD1D__xD83D__xDD1D_ Un cliente nos envía este vídeo realizando una aplicación variable gracias a su pantalla #GFX750 con #FieldIQ de @Trim…</t>
  </si>
  <si>
    <t>We’re just over 24 hours from the start of another Virtual Ride Along! 
Tune in tomorrow night! 
#USTPubSafe #VRA https://t.co/TuZRqBVTZu</t>
  </si>
  <si>
    <t>Alright, Tommies, let's get this Virtual Ride Along started!
You'll be rolling with the "A Team" tonight until about 3 AM!
#USTPubSafe #VRA https://t.co/anz9rIM9u8</t>
  </si>
  <si>
    <t>Reason for the alarm? You guessed it...overcooked food.
Officers reset the alarm and cleared.
May we suggest some cooking lessons in the future? _xD83E__xDD37_‍♂️
#USTPubSafe #VRA https://t.co/rt0Q1rlZ2F</t>
  </si>
  <si>
    <t>Officers are en route to an alcohol related incident on North Campus.
Where on North Campus?  That's one secret we'll never tell.. 
xoxo, Pub Safe.
#USTPubSafe #VRA https://t.co/o1GufMXwqk</t>
  </si>
  <si>
    <t>Officers are finally clear #USTPubSafe #VRA</t>
  </si>
  <si>
    <t>Rolled up on a group having a snowball fight. Got out to join in on the festivities and BAM! They all took off running..._xD83E__xDD26_‍♂️
#Harsh #WeTried #USTPubSafe #VRA https://t.co/Pyc4HTKUoy</t>
  </si>
  <si>
    <t>While patrolling the neighborhoods, I came across what appeared to be a giant patch of fog. 
Further investigation found this to actually be a group of guys trying to “summon the vape squad”...
Alrighty then. Apparently it’s their version of the bat signal _xD83E__xDD37_‍♂️
#USTPubSafe #VRA https://t.co/uZZhDANF5T</t>
  </si>
  <si>
    <t>Well, that about wraps it up for tonight! Thanks for hanging out. 
Stay safe and stay warm, UST!
#USTPubSafe #VRA</t>
  </si>
  <si>
    <t>RT @KHerriage: Our work shows that, at minimum, Corp earnings will grow 12-15% in ‘19. 
Assuming no change in p/e multiples (16 x p/e toda…</t>
  </si>
  <si>
    <t>Today I am creating #metadata using #VRA Core 4.0 restricted for Claude Monet's The Magpie using AAT and TGN vocabs for my assignment. I'm in a bind between conceptTopic and descriptiveTopic subject term types. AAT record type doesn't match my interpretation.</t>
  </si>
  <si>
    <t>RT @KHerriage: Before the election we predicted Trump would win and that the DJ would hit 25,000 in first 2 yrs. 
Check. 
We’re also on r…</t>
  </si>
  <si>
    <t>Thanks Jason! The power of #vRA + #vROps is pretty amazing! #vExpert https://t.co/hE5a4OPEZr</t>
  </si>
  <si>
    <t>RT @KCDAutomate: Thanks Jason! The power of #vRA + #vROps is pretty amazing! #vExpert https://t.co/hE5a4OPEZr</t>
  </si>
  <si>
    <t>Well the wait is finally over, time for a lab upgrade and start enjoying the new versions of #vSphere #vROPS #vRA #vRLI and so much more. First steps, vSphere then #vRSLCM</t>
  </si>
  <si>
    <t>RT @hobovirtual: Well the wait is finally over, time for a lab upgrade and start enjoying the new versions of #vSphere #vROPS #vRA #vRLI an…</t>
  </si>
  <si>
    <t>@KHerriage @RealWayneRoot You are the Man Kip! #VRA _xD83D__xDCB5__xD83D__xDCB5__xD83D__xDCB5__xD83D__xDC4C__xD83C__xDFFB_</t>
  </si>
  <si>
    <t>RT @KHerriage: My NewsMax interview tonight with great friend and true American @RealWayneRoot 
Take a listen! I lay out the case for a gl…</t>
  </si>
  <si>
    <t>#VMware #vRA 7.6 is now available for online update! As is VCSA 6.7u2.</t>
  </si>
  <si>
    <t>Goed gebrainstormd over minder regeldruk /administratiedruk voor revalidatieartsen op het VRA-congres gisteren. Nu nog “dapper” genoeg zijn om het voor elkaar te krijgen! #dapperedokters #dehoogstraat #vra</t>
  </si>
  <si>
    <t>#vROps 7.5 -✅
#vRLI 4.8 - ✅
#vRSLCM 2.1 - ✅
#vRA 7.6 - in progress _xD83D__xDE09_ https://t.co/7JoBxIa4ng</t>
  </si>
  <si>
    <t>My #SHEROE....✊_xD83C__xDFFE__xD83C__xDDFA__xD83C__xDDF8_ #REPARATIONS 400+Yrs #SLAVERY  #GENOCIDE #USAAPARTEID_xD83C__xDDFA__xD83C__xDDF8_ 
PLAY DUMB IF YOU WANT TO... IF YOUR. #IGNORANT OF THE #USA #ATROCITIES #GENOCIDE #RAPE #SODOMNY #LYNCHING #POLLTAX #SEGREGATION #JIMCROW #KKK #VRA #REDLINING #GENTRIFICATION  https://t.co/rpo0ILC0Ik</t>
  </si>
  <si>
    <t>@jakerobinson @lamw @JensSoeldner @alanrenouf Great to see for the new #vRA and #vRO users.</t>
  </si>
  <si>
    <t>don’t forget to check out @verasitytech _xD83D__xDC4F__xD83C__xDFFD_
$VRA is now listed on @blockfolio - the world's most popular cryptocurrency portfolio tracker! #VRA 
 https://t.co/M3yxKXn60k</t>
  </si>
  <si>
    <t>.@verasitytech integrates with @Kaltura - a leader in the video player market with customers such as @CBS, @Vodafone, @HBO and Warner Brothers 
#Blockchain #Crypto #Video #VRA 
 https://t.co/Qbw7o06n5X</t>
  </si>
  <si>
    <t>Take a look what's new in vRealize Automation 7.6
#vRA4U #vRA #vRealizeAuto #vRealizeOrchestrator #vExpert 
https://t.co/I8S9OMrwyh</t>
  </si>
  <si>
    <t>RT @CDILLC: #VMwareEMPOWER starts today and @CDILLC is in the house! @huberw, CTO, Services + Solutions, will be discussing real world cust…</t>
  </si>
  <si>
    <t>RT @o_oweil: #FPI #France
LA SECTION ABOUDRAMANE SANGARE LEVALLOIS EST NEE AVEC IRENE GOUHOUROU!
Le parti de LAURENT GBAGBO s'agrandit !…</t>
  </si>
  <si>
    <t>And with that, #SB9 passes to engrossment. 19-12.
This is exactly why we were under Preclearance, y'all. #VRA #GOTV #txlege</t>
  </si>
  <si>
    <t>@SenTinaSmith #EraseRace
#FightEugenicists
#VRA https://t.co/3SrjaFPYT6</t>
  </si>
  <si>
    <t>#VMwareEMPOWER starts today and @CDILLC is in the house! @huberw, CTO, Services + Solutions, will be discussing real world customer #hybridcloud use cases leveraging a range of #VMware products and services including #VRA and #VMWonAWS. Reserve your spot! https://t.co/UOP3xwiwcg https://t.co/1FJgggz8B0</t>
  </si>
  <si>
    <t>@Pzarrot @JillFilipovic @Bodyisturd Oh and you conveniently ignore that the Voting Rights Act #VRA was gutted after the 2012 election. Obama might have lost in 2012 without the VRA intact.</t>
  </si>
  <si>
    <t>RT @randreynolds: @Pzarrot @JillFilipovic @Bodyisturd Oh and you conveniently ignore that the Voting Rights Act #VRA was gutted after the 2…</t>
  </si>
  <si>
    <t>What’s New in vRealize Automation 7.6 #automation #vra #cmp #vmware #cloud https://t.co/9dgsImzePl</t>
  </si>
  <si>
    <t>It's a fucking outrage that they had to do this. 
#FreeTheVote
#VRA https://t.co/A63kJt3y8n</t>
  </si>
  <si>
    <t>How r u #automating ur infrastructure? #vRA https://t.co/2dUJjiCGuS</t>
  </si>
  <si>
    <t>RT @roy_noom: Tokenizing and claiming ownership of your digital art @ #VeriArti? I love it! Many legal and asset management aspects involve…</t>
  </si>
  <si>
    <t>If you're concerned about your voting rights, call the Voter Hotline: (833) 336-VOTE and visit https://t.co/EF44BiaCaE  #Vote2018 #VRA https://t.co/JkdVUlS3a3</t>
  </si>
  <si>
    <t>RT @adjordan: If you're concerned about your voting rights, call the Voter Hotline: (833) 336-VOTE and visit https://t.co/EF44BiaCaE  #Vote…</t>
  </si>
  <si>
    <t>RT @VixKayla: "If there are 5 ways to vote, don't give Native Americans 3 &amp;amp; then say that we're equal" - OJ Semans Sr., Native voting right…</t>
  </si>
  <si>
    <t>#Court: Whether Minnesota must release records on all voters in the state to the Minnesota Voters Alliance, which says it wants to evaluate potential voter fraud in Minnesota
#voterregistration #voting #vra #elections #votingrights #voterfraud
https://t.co/5XKqMQPuuC</t>
  </si>
  <si>
    <t>RT @o_oweil: #France
Un grand yako à la France ! Décidément, la France et Macron vivent une année très difficile. Avec les #GiletsJaunes qu…</t>
  </si>
  <si>
    <t>Me voting in 2016 vs me voting in 2018. If this went over your head then more than likely you're part of the privileged bunch. #Midterms2018 #VoteLikeBlackWomen #BlackVotesMatter #VRA #votersuppression https://t.co/G7ISGAYuFw</t>
  </si>
  <si>
    <t>RT @Divalizzous: Me voting in 2016 vs me voting in 2018. If this went over your head then more than likely you're part of the privileged bu…</t>
  </si>
  <si>
    <t>Today’s testimonies to U.S. Congress Subcommittee on Elections hearing on Tribal Member Voting Rights w/ @RepMarciaFudge 
#NativeVote #VRA
https://t.co/BStqRQEGeQ https://t.co/TOEIdAeAYK</t>
  </si>
  <si>
    <t>#vmware #vRA ver. 7.6 ... via @magander3 https://t.co/m9V9D8T841</t>
  </si>
  <si>
    <t>What's New in #vmware #vRealize Automation 7.6 #vRA https://t.co/6cwStBUqkY</t>
  </si>
  <si>
    <t>Sweet Day! Deployed #vRA 7.6, #vRO 7.6 with IaaS agent in testing env. New Tenant, Fabric, Business groups &amp;amp; endpoints created. Container tab came online after starting xenon service _xD83D__xDE0F_ https://t.co/BRGihxtWcv</t>
  </si>
  <si>
    <t>RT @Pramod_Rane: Sweet Day! Deployed #vRA 7.6, #vRO 7.6 with IaaS agent in testing env. New Tenant, Fabric, Business groups &amp;amp; endpoints cre…</t>
  </si>
  <si>
    <t>My NewsMax interview tonight with great friend and true American @RealWayneRoot 
Take a listen! I lay out the case for a global bull market of a lifetime. American renaissance, dead ahead. 
https://t.co/iVPg9AFy9a
#VRA</t>
  </si>
  <si>
    <t>Gold to $1380
$GDX to $25
Then, we can light this candle. It’s coming. 
#VRA</t>
  </si>
  <si>
    <t>Our work shows that, at minimum, Corp earnings will grow 12-15% in ‘19. 
Assuming no change in p/e multiples (16 x p/e today), the Dow Jones will reach 30,000 this year. 
If p/e multiples rise to 20, DJ 33,000 this year is possible. 25% higher from todays 26,400. 
#VRA</t>
  </si>
  <si>
    <t>Before the election we predicted Trump would win and that the DJ would hit 25,000 in first 2 yrs. 
Check. 
We’re also on record predicting DJ 35,000 by end of ‘20 &amp;amp; DJ 50,000 by end of ‘24. 
Sound crazy? It’s not. The DJ would need to average 20%/yr to get to 50k by then.
#VRA</t>
  </si>
  <si>
    <t>Barron’s making another bearish claim on the US economy. Wrong!
Barrons has missed the Trump Economic Miracle in its entirety, from day 1.
They’ll be wrong on the future of US manufacturing, too
I’m just one guy in Texas but beating Barron’s experts has never been easier
#VRA https://t.co/Ox6IXeQRiR</t>
  </si>
  <si>
    <t>RT @KHerriage: Barron’s making another bearish claim on the US economy. Wrong!
Barrons has missed the Trump Economic Miracle in its entire…</t>
  </si>
  <si>
    <t>Tomorrow: House members hold hearing on NC voting rights, elections administration | The Progressive Pulse https://t.co/PLeJI2i6tY #ncga #ncpol #votingrights #vra #Halifax</t>
  </si>
  <si>
    <t>"If there are 5 ways to vote, don't give Native Americans 3 &amp;amp; then say that we're equal" - OJ Semans Sr., Native voting rights advocate
Today, Congress held a hearing on #VotingRightsAct in ND &amp;amp; SD, where there's no early voting for Native communities. We must restore the #VRA. https://t.co/mVV9N0XGCX</t>
  </si>
  <si>
    <t>Thank you, @CoryBooker. I would hope all the candidates would get behind a new #VRA. https://t.co/beXMJ2Q4Pg</t>
  </si>
  <si>
    <t>#SWG370 : #YQB (Quebec City, Quebec) to #VRA (Varadero). 5.6 mi away @ 34000 ft and 49.1° frm hrzn, heading SW @ 498.3mi/h 12:03:02 icao:C02F75. #UpInTheClouds #MovingQuickly #AboveBoonville #ADSB https://t.co/xm9Pkz3QmX</t>
  </si>
  <si>
    <t>#SWG371 : #VRA (Varadero) to #YQB (Quebec City, Quebec). 5.0 mi away @ 34975 ft and 52.9° frm hrzn, heading NE @ 524.8mi/h 19:39:00 icao:C01F1E. #UpInTheClouds #FastMover #AboveBoonville #ADSB https://t.co/Q8DwHH5muH</t>
  </si>
  <si>
    <t>Restore the #VRA https://t.co/VnACUbS9C1</t>
  </si>
  <si>
    <t>The next VRA Member Meeting: May 15 @ 10:00 am - 1:00 pm
1, Tony Wilson Place, First Street, Manchester M15 4FN Contact us for more information https://t.co/dXtKVVEsKU #event #carindustry #motors #automotive #VRA</t>
  </si>
  <si>
    <t>Sub-standard repair work is causing used car headache, says VRA https://t.co/ydy9ja4vph #vra #remarketing #leasing</t>
  </si>
  <si>
    <t>RT @VRAUK: Sub-standard repair work is causing used car headache, says VRA https://t.co/ydy9ja4vph #vra #remarketing #leasing</t>
  </si>
  <si>
    <t>RT @rubrikInc: Manage data at scale. Watch on-demand how Rubrik works with @VMware's #vSphere, #vRA, #vCD, and #vSAN to deliver next-gen da…</t>
  </si>
  <si>
    <t>The best way to adopt a #SelfDrivingDatacenter powered by @VMware Cloud Management Platform with @vRealizeOps and @vRealizeAuto #vROps #vRA #SDDC on steroids. https://t.co/X0uFlRaaUq</t>
  </si>
  <si>
    <t>RT @Sunny_Dua: The best way to adopt a #SelfDrivingDatacenter powered by @VMware Cloud Management Platform with @vRealizeOps and @vRealizeA…</t>
  </si>
  <si>
    <t>Manage data at scale. Watch on-demand how Rubrik works with @VMware's #vSphere, #vRA, #vCD, and #vSAN to deliver next-gen data management to your hybrid cloud https://t.co/gfSFf5wDIR https://t.co/U3Ii7qciWK</t>
  </si>
  <si>
    <t>RT @m_gonullu: Manage data at scale. Watch on-demand how Rubrik works with @VMware's #vSphere, #vRA, #vCD, and #vSAN to deliver next-gen da…</t>
  </si>
  <si>
    <t>#Medias
Souvent ns entendons, celui-ci est spécialiste sur les questions au Soudan, au Mali ..... Messieurs les journalistes, BM, FMI.., @M_Koulibaly est professeur d'économie et spécialiste des questions d'Economie Africaine. Vous parlez d'Economie en Afrique? 
#VRA #REZOPANACOM https://t.co/X3QOC9pNGQ</t>
  </si>
  <si>
    <t>#CIV225
OUATTARA, LOI D'AMNISTIE ET ONG!
Refusant de laisser juger ses partisans criminels, @AOuattara_PRCI a décidé de libérer certains prisonniers politiques pour faire un bon pas vers la réconciliation. Les ivoiriens ont jubilé pour xa. K veulent dc les ONG?
#VRA #REZOPANACOM</t>
  </si>
  <si>
    <t>#CIV225
DRAMANE OUATTARA ET SA CHUTE PROBABLE!
@AOuattara_PRCI a suivi les signes et enfin la chute de Abdelaziz Bouteflika ; mais il restera dans la peau du gangstérisme du pourvoir jusqu'à son humiliation.... Ces dirigeants africains ne pas de bons apprenants.
#VRA #REZOPANACOM https://t.co/wPbbXIEsFC</t>
  </si>
  <si>
    <t>#VRA
#UneKestionA
Une nouvelle émission voit le jour à la radio VRA. Dénommée "UNE KESTION A", elle  a pour objectif de poser une question d'actualités aux personnalités politiques, Hommes de Médias, Blogueurs, Cybers Activistes, Hommes.. https://t.co/7peyOHRtRO
#VRA #REZOPANACOM https://t.co/4pltF8fYyS</t>
  </si>
  <si>
    <t>#CIV225
11 AVRIL 2011 - 11 AVRIL 2019:IL Y A 8 ANS QUE LA FRANCE ASSASSINAIT LA DEMOCRATIE!
Il y a 8ans que Sarkozy assassinait de nbreux ivoiriens avec des bombes ds la résidence du chef de l'état GBAGBO. La Diaspora africaine commémore ce 11 AVRIL à Trocadéro.
#VRA #REZOPANACOM https://t.co/VNeUeoHJPP</t>
  </si>
  <si>
    <t>RT @o_oweil: #CIV225
11 AVRIL 2011 - 11 AVRIL 2019:IL Y A 8 ANS QUE LA FRANCE ASSASSINAIT LA DEMOCRATIE!
Il y a 8ans que Sarkozy assassinai…</t>
  </si>
  <si>
    <t>#Intronisation
GUET OMER sera intronisé le samedi #16Nov prochain en région parisienne à #Asnières 92600.
La TEAM GO prévoit de grandes surprises pour ses invités.
En Novembre prochain, ce sera la fête du prince du rocher. Tous invités!
#Infoline: 06 60 78 84 56
#VRA #REZOPANACOM https://t.co/XSN7y5UZqe</t>
  </si>
  <si>
    <t>#FPI #France
LA SECTION ABOUDRAMANE SANGARE LEVALLOIS EST NEE AVEC IRENE GOUHOUROU!
Le parti de LAURENT GBAGBO s'agrandit ! 
Le week-end dernier, la grande panafricaine IRENE GOHOUROU PREGNON a été élue SG de la nouvelle section ABOUDRAMANE SANGARE LEVALLOIS.
#VRA #REZOPANACOM https://t.co/kR5f4GMowZ</t>
  </si>
  <si>
    <t>#VRA
#UneKestionA
#Radio_VRA: 
Bonjour GEORGETTE NEKALO DJABOUH. Vous êtes la première personnalité que nous recevons dans cette nouvelle rubrique de la radio VRA dénommée "UNE KESTION A". ..
https://t.co/MTz03nxVJU
#VRA #REZOPANACOM https://t.co/yQEoRrIaLU</t>
  </si>
  <si>
    <t>#France
Un grand yako à la France ! Décidément, la France et Macron vivent une année très difficile. Avec les #GiletsJaunes qui n'ont pas fini de tout casser, c'est le temple le +visité au monde qui s'écroule sous des flammes d'un feu inconnu.
#NotreDame 
#VRA #REZOPANACOM https://t.co/QPnXgIijjK</t>
  </si>
  <si>
    <t>#NotreDame
HORRIBLE LIEU SAINT!
Ces images proviennent-elles de ce lieu dit SAINT: NOTRE DAME DE PARIS, où les flammes sont passées?
Ce sont donc les raisons de son 1er rang mondial des lieux les plus visités au monde?
La France fait peur avec ses lieux "Saints"
#VRA #REZOPANACOM https://t.co/WHbCcl8Lxq</t>
  </si>
  <si>
    <t>Upgrading to #vRA 7.6* in VAMI couldn't be easier. A couple clicks and the entire stack is upgraded. The new visuals and details are a plus.
(*7.6 is not yet GA, stay tuned!) https://t.co/CfvhfRA4aH</t>
  </si>
  <si>
    <t>RT @vRealizeAuto: We're better together! The NEW #Google Cloud plugin now enables integration with #vRA. 
Read more: https://t.co/7ug9otlm…</t>
  </si>
  <si>
    <t>@EricBoehlert Everybody knows that all the drama would disappear, if #SCOTUS, wasn't packed full if #RightWing, #Ideologues, who feel #Conservatives, know best, how to run government? #ButTheyNeverDo? They F*¢k everything up but #PeopleMakeMoney, so #NoFoul? No #VRA! #NoJustice? #NoEquality!_xD83E__xDD2C_ https://t.co/n9bpCk46vT</t>
  </si>
  <si>
    <t>RT @EaganPolice: Happy Friday Eagan! Officer Boekhoff starting my shift and the Virtual Ride Along #VRA now.</t>
  </si>
  <si>
    <t>3 bedrooms, office AND a retreat just listed in Greenleaf Village of Nocatee. Walking distance to VALLEY RIDGE ACADEMY #VRA  in St. Johns County!  Schedule your showing today _xD83D__xDCF2_904-697-8152 #nocatee #justlisted #jensellsjaxhomes https://t.co/RhK4BQF0Dc</t>
  </si>
  <si>
    <t>Shopping on #Amazon? Make a difference by using @amazonsmile to support #VRA! Follow the link for more information: https://t.co/UVP9sXdu69 Don't shop on @amazon, make a direct donation to the @VRAFound! https://t.co/8yQYiPnOC6 #nonprofit #professionals #funding https://t.co/iiAcVJtsJH</t>
  </si>
  <si>
    <t>@BreeNewsome Bringing back the #VRA is the very least that should be done.</t>
  </si>
  <si>
    <t>I don't understand how we can expect to vote someone out when we don't have the #VRA, and election fraud, gerrymandering, and suppression are still very much the probability in 2020.</t>
  </si>
  <si>
    <t>RT @EaganPolice: I was approached by a female who witnessed a male “hitting on” teenage girls in a parking lot making them feel uncomfortab…</t>
  </si>
  <si>
    <t>RT @EaganPolice: Traffic stop on Hwy 13 for driving with no lights on. The driver said it was a rental and he thought they came on automati…</t>
  </si>
  <si>
    <t>RT @EaganPolice: Just responded to a gas station where an intoxicated male was yelling at staff and demanding they call him a cab. A sober…</t>
  </si>
  <si>
    <t>RT @EaganPolice: I made contact with a couple suspicious vehicles in Thomas Lake Park after park closing hours. One juvenile male was cited…</t>
  </si>
  <si>
    <t>Happy Friday Eagan! Officer Boekhoff starting my shift and the Virtual Ride Along #VRA now.</t>
  </si>
  <si>
    <t>First call of the day was a medical. Responded to assist Health East paramedics who transported a light headed chemo patient to the hospital. #VRA</t>
  </si>
  <si>
    <t>Just cleared a call where we assisted officers on searching a house for an unwelcome visitor. She left before we got there &amp;amp; other officers will continue to assist with follow up. #VRA</t>
  </si>
  <si>
    <t>VRA Takeover: Officer Goodling here. Officer Boekhoff is about to do his Rifle Qualification. Wish him good luck! #VRA https://t.co/Nsf2Js1hxB</t>
  </si>
  <si>
    <t>Well I passed my qualification. Big thanks to our Firearms Instructors who are training all Officers as we transition to our new rifles. #VRA https://t.co/ieDFuKL9FK</t>
  </si>
  <si>
    <t>At the scene of a one vehicle crash on Cliff Lake Rd. The driver of an SUV swerved off the road to avoid being struck by another vehicle. Unfortunately he hit this sign instead. #VRA https://t.co/PciEOiaflW</t>
  </si>
  <si>
    <t>Just responded to 911 hang-up from a cell phone in the area of a restaurant off of Cliff Rd. Everything was fine in the restaurant and message was left with the caller to call again if there is an emergency. #VRA</t>
  </si>
  <si>
    <t>Just responded to a gas station where an intoxicated male was yelling at staff and demanding they call him a cab. A sober friend picked him up instead. #VRA</t>
  </si>
  <si>
    <t>I was approached by a female who witnessed a male “hitting on” teenage girls in a parking lot making them feel uncomfortable. The male left alone prior to me getting there. #VRA</t>
  </si>
  <si>
    <t>Traffic stop on Hwy 13 for driving with no lights on. The driver said it was a rental and he thought they came on automatically. I gave him a warning. #VRA</t>
  </si>
  <si>
    <t>I made contact with a couple suspicious vehicles in Thomas Lake Park after park closing hours. One juvenile male was cited for marijuana. A runaway female from IGH was returned to her parents. #VRA</t>
  </si>
  <si>
    <t>That’s it for me tonight. Thanks for following along, have a great weekend everyone! Officer Boekhoff 10-7 #VRA</t>
  </si>
  <si>
    <t>What does the NEW Google #Cloud Plug-in provide for #vRA customers? Consistent management across vSphere-based on-premises environments + Google Cloud-based public cloud environments. Check it out: https://t.co/VoOhqX1hgb</t>
  </si>
  <si>
    <t>We're better together! The NEW #Google Cloud plugin now enables integration with #vRA. 
Read more: https://t.co/7ug9otlmpd https://t.co/jdIHi4LLyS</t>
  </si>
  <si>
    <t>just updated a manually deployed #vROPS 7.0 -&amp;gt; 7.5 and #vRLI 4.7.1 -&amp;gt; 4.8 using #vRealizeLifecycleManager 2.1. 
great improvement and integration. Bravo. 
next step #vra 7.6 &amp;amp; #vrbc 7.6</t>
  </si>
  <si>
    <t>#canada _xD83C__xDDE8__xD83C__xDDE6_ #vra Live streaming</t>
  </si>
  <si>
    <t>Promotors! Do your flyers get this much reach? #VRA 24 Hours. Book us to promote your event!!! https://t.co/FVpVzfAQsH</t>
  </si>
  <si>
    <t>#VRA Tampa, FL comes alive once again Wednesday July 3rd inside Banquet Hall bringing you the year to year event “Town &amp;amp; Country” featuring the original “Dye Dye” artiste Macka Diamond, Supa Pudgie,... https://t.co/3LMvIibFIM</t>
  </si>
  <si>
    <t>#Previouspoorrepairs are on the rise. 1.5 million used #vehicles are being presented in this condition every year says the #VRA . #Poorrepairs are a real problem when it comes to a sale. They affect the value and the time it takes to sell the car.https://t.co/B03zyr6uvM</t>
  </si>
  <si>
    <t>RT @coversuregroup: #Previouspoorrepairs are on the rise. 1.5 million used #vehicles are being presented in this condition every year says…</t>
  </si>
  <si>
    <t>Manage data at scale. Watch on-demand how Rubrik works with @VMware's #vSphere, #vRA, #vCD, and #vSAN to deliver next-gen data management to your hybrid cloud https://t.co/y9EpsCHKkD https://t.co/klfgM6hbAL</t>
  </si>
  <si>
    <t>RT @rubrikInc: Manage data at scale. Watch on-demand how Rubrik works with @VMware's #vSphere, #vRA, #vCD, and #vSAN to deliver next-gen data management to your hybrid cloud https://t.co/ujQTeDrbjP https://t.co/95hOFEqZSr</t>
  </si>
  <si>
    <t>Finally today I get away from my computer and in a field - #zerotill spring oats are going in near perfectly #VRA last job for our #pimpmydrill #750a before it goes up for sale https://t.co/hyxTZOuEof</t>
  </si>
  <si>
    <t>RT @TWBFarms: Finally today I get away from my computer and in a field - #zerotill spring oats are going in near perfectly #VRA last job fo…</t>
  </si>
  <si>
    <t>This is interesting &amp;amp; is even more shocking when someone has the ability to return to work or the potential to retrain, but has little or no access to specialist vocational rehab services or Neuro OT. Such a vast amount wasted potential. #vocrehabuk #valueofot #vra @UKVRA https://t.co/bMQ2WB6dLF</t>
  </si>
  <si>
    <t>RT @JoThrop: This is interesting &amp;amp; is even more shocking when someone has the ability to return to work or the potential to retrain, but ha…</t>
  </si>
  <si>
    <t>Grilled Turkey Burgers came out well.  Also working on some #vra stuff this weekend.  Hoping to flip the switch on #vrealizeautomation soon!</t>
  </si>
  <si>
    <t>@vmwarecloud #VRA #Automating #Kup ..:: #DevSecOps ;) #RFederal @RaytheonCyber @Raytheon</t>
  </si>
  <si>
    <t>@xeni DC? Your state capitals. Local rep offices, constant livstreaming. . Hello? Media outlets? Getting arrested for a cause isn't that bad. It's a helluvalot better than playing dead like our current #Democratic #Servants #Selma #VRA #MSM #Ferguson Just do it.</t>
  </si>
  <si>
    <t>#VRA https://t.co/kHODcniOtU</t>
  </si>
  <si>
    <t>hey @VMware, not sure if this is available or not, but is there some formal documentation that advises as to which of our solution appliances (#vRA, #vROPs, etc.) support compatability upgrades?  I've seen an upgrade brick an appliance in the past.  #VMware #vExpert #vCommunity</t>
  </si>
  <si>
    <t>.@GeneforTexas @ChronFalkenberg  watch how hard it really is. Here’s a documentary short I did w/ @CampaignLegal when we were challenging the TX #VoterID law: https://t.co/VWY3TTgUID @HoustonChron covered it too. @washingtonpost @SariHorwitz #votingrights #VRA https://t.co/XBJ9uqwXvC</t>
  </si>
  <si>
    <t>The Chief review: John Roberts and the decline of American democracy https://t.co/6f1APHRq1y #SCOTUS #CitizensUnited #VRA</t>
  </si>
  <si>
    <t>valeroyalabbey1 Members. Who is up for our 1st Pro’s Away Days in 2019. The fantastic Stockport GC on Sunday 9th June. Reply or DM me to put your name down.... #stockport #vra #awayday… https://t.co/jfBJ0xc2AZ</t>
  </si>
  <si>
    <t>#9holesbefore9am #nofilter #7thhole #vra @ Northwich https://t.co/3SSR2llu1B</t>
  </si>
  <si>
    <t>#VRA Tampa, FL comes alive once again Wednesday July 3rd inside Banquet Hall bringing you the year to year event “Town &amp;amp; Country” featuring the original “Dye Dye” artiste Macka Diamond,… https://t.co/muUFkr9RBW</t>
  </si>
  <si>
    <t>#VRA Tampa, FL comes alive once again Wednesday July 3rd inside Banquet Hall bringing you the year to year event “Town &amp;amp; Country” featuring the original “Dye Dye” artiste Macka Diamond,… https://t.co/f8vZB2cTjL</t>
  </si>
  <si>
    <t>#VRA Tampa, FL comes alive once again Wednesday July 3rd inside Banquet Hall bringing you the year to year event “Town &amp;amp; Country” featuring the original “Dye Dye” artiste Macka Diamond,… https://t.co/USfJg5k9hK</t>
  </si>
  <si>
    <t>#VRA Tampa, FL comes alive once again Wednesday July 3rd inside Banquet Hall bringing you the year to year event “Town &amp;amp; Country” featuring the original “Dye Dye” artiste Macka Diamond,… https://t.co/UV3AIgflHL</t>
  </si>
  <si>
    <t>RT @AbbieKamin: .@GeneforTexas @ChronFalkenberg  watch how hard it really is. Here’s a documentary short I did w/ @CampaignLegal when we we…</t>
  </si>
  <si>
    <t>Sooo ... we're finally here. The #VRA has already been scrubbed of its effectiveness.
Now Trump's #SCOTUS will revisit LGBTQ rights.
Next, it'll revisit Roe.
Who's betting on what'll be the next target?
https://t.co/MALVOElaud</t>
  </si>
  <si>
    <t>https://arxiv.org/pdf/1904.03542.pdf</t>
  </si>
  <si>
    <t>https://twitter.com/verasitytech/status/1115588127459020800</t>
  </si>
  <si>
    <t>https://www.netapp.com/us/media/nva-1128-design.pdf https://twitter.com/KCDAutomate/status/1115657933876948992</t>
  </si>
  <si>
    <t>https://actionnetwork.org/petitions/sign-to-support-restoring-the-voting-rights-act?source=twitter&amp;</t>
  </si>
  <si>
    <t>https://www.computerweekly.com/de/tipp/Tipps-zum-VMware-vRealize-Suite-Lifecycle-Manager</t>
  </si>
  <si>
    <t>https://washingtonmonthly.com/magazine/april-may-june-2019/john-roberts-boy-in-the-bubble/#.XK5EZIUOMhA.twitter</t>
  </si>
  <si>
    <t>https://blogs.vmware.com/management/2019/04/whats-new-in-vrealize-automation-7-6-and-vrealize-lifecycle-manager-2-1.html</t>
  </si>
  <si>
    <t>https://michaelpoore.com/2019/04/whats-new-in-vra-7-6/</t>
  </si>
  <si>
    <t>https://www.nytimes.com/2019/04/11/opinion/voting-prisoners-felon-disenfranchisement.html</t>
  </si>
  <si>
    <t>https://www.virtual-allan.com/vsphere-6-7-update-2-and-updated-vrealize-suite-2018-released</t>
  </si>
  <si>
    <t>https://twitter.com/vChrisR/status/1116644933778202624</t>
  </si>
  <si>
    <t>https://twitter.com/JasonV_VCP5/status/1115665163720351744</t>
  </si>
  <si>
    <t>https://www.instagram.com/p/BwG2vCEDD3G/?utm_source=ig_share_sheet&amp;igshid=tnib9tbqy0ao</t>
  </si>
  <si>
    <t>https://medium.com/verasity/vra-is-now-on-blockfolio-the-worlds-most-popular-cryptocurrency-portfolio-tracker-44001600cab</t>
  </si>
  <si>
    <t>https://medium.com/verasity/verasity-integrates-with-kaltura-35a6d9a57e9</t>
  </si>
  <si>
    <t>https://blogs.vmware.com/management/2019/04/whats-new-in-vrealize-automation-7-6.html?src=so_5a314d05e49f5&amp;cid=70134000001SkJn</t>
  </si>
  <si>
    <t>https://events.rainfocus.com/widget/vmware/empowerams2019/amscatalog?search=%22Will%20Huber%22</t>
  </si>
  <si>
    <t>https://dy.si/FGEmA</t>
  </si>
  <si>
    <t>https://twitter.com/LawyersComm/status/1117882653905170432</t>
  </si>
  <si>
    <t>https://dy.si/yPxxM</t>
  </si>
  <si>
    <t>https://www.letamericavote.org/</t>
  </si>
  <si>
    <t>https://www.leagle.com/decision/inmnco20190415211</t>
  </si>
  <si>
    <t>https://cha.house.gov/hearing/field-hearing-voting-rights-and-election-administration-dakotas</t>
  </si>
  <si>
    <t>https://twitter.com/magander3/status/1118402834138050560</t>
  </si>
  <si>
    <t>https://dy.si/RXSb9w</t>
  </si>
  <si>
    <t>https://soundcloud.com/user-640389393/kip-herriage-live-with-wayne-allyn-root-on-war-now-41219</t>
  </si>
  <si>
    <t>https://twitter.com/barronsonline/status/1118477341318164486</t>
  </si>
  <si>
    <t>http://pulse.ncpolicywatch.org/2019/04/17/tomorrow-house-members-hold-hearing-on-nc-voting-rights-elections-administration/</t>
  </si>
  <si>
    <t>https://twitter.com/LWV/status/1118169672078245893</t>
  </si>
  <si>
    <t>https://twitter.com/nytnickc/status/1118605538005327878</t>
  </si>
  <si>
    <t>https://twitter.com/RevDrBarber/status/1118648394006913024</t>
  </si>
  <si>
    <t>https://thevra.co.uk/events/</t>
  </si>
  <si>
    <t>https://www.am-online.com/news/used-cars/2019/04/17/sub-standard-repair-work-is-causing-used-car-headache-says-vra</t>
  </si>
  <si>
    <t>https://twitter.com/jhuntervmware/status/1116417340885876737</t>
  </si>
  <si>
    <t>https://pages.rubrik.com/20181220-NAM-VMUGManagingDataatScale-Webiner-ODReg.html?utm_source=twitter&amp;utm_medium=organic-social-media https://lnkd.in/fQGyje8</t>
  </si>
  <si>
    <t>https://www.facebook.com/274030672611447/posts/2627953513885806/</t>
  </si>
  <si>
    <t>https://www.facebook.com/274030672611447/posts/2638108402870317/</t>
  </si>
  <si>
    <t>https://69howlanddr.auto.remax.com/index.html?rmxaid=100105174</t>
  </si>
  <si>
    <t>http://vrafoundation.org.s119319.gridserver.com/index.php/support_the_vraf/amazonsmile/?platform=hootsuite https://vrafoundation.com/donate/</t>
  </si>
  <si>
    <t>http://r.socialstudio.radian6.com/11de54c4-3ffc-4f26-9467-49a9d707827a</t>
  </si>
  <si>
    <t>http://r.socialstudio.radian6.com/34aef54c-f312-40d2-9ca3-43cbeb131d76</t>
  </si>
  <si>
    <t>https://www.facebook.com/lady.lyrical/posts/10161727597955581</t>
  </si>
  <si>
    <t>https://www.facebook.com/story.php?story_fbid=10161735338450581&amp;id=714845580</t>
  </si>
  <si>
    <t>https://www.fleetnews.co.uk/news/car-industry-news/2019/04/18/poor-repairs-on-used-cars-a-problem-says-vra</t>
  </si>
  <si>
    <t>https://pages.rubrik.com/20181220-NAM-VMUGManagingDataatScale-Webiner-ODReg.html?utm_source=twitter&amp;utm_medium=organic-social-media</t>
  </si>
  <si>
    <t>https://pages.rubrik.com/20181220-NAM-VMUGManagingDataatScale-Webiner-ODReg.html?utm_source=twitter&amp;utm_medium=organic-social-media https://twitter.com/rubrikInc/status/1118861787955441664/photo/1</t>
  </si>
  <si>
    <t>https://twitter.com/strokeeurope/status/1119249041265655809</t>
  </si>
  <si>
    <t>https://twitter.com/massagestream/status/1119685058535677952</t>
  </si>
  <si>
    <t>http://www.washingtonpost.com/video/national/this-lawyer-is-trying-to-help-people-without-photo-id-get-registered-to-vote/2016/05/23/46b8b1ec-2136-11e6-b944-52f7b1793dae_video.html https://twitter.com/genefortexas/status/1119668584177917958</t>
  </si>
  <si>
    <t>https://www.theguardian.com/law/2019/apr/21/the-chief-john-roberts-supreme-court-justice-joan-biskupic?CMP=share_btn_tw</t>
  </si>
  <si>
    <t>https://www.instagram.com/p/BwUC38PFK23/?utm_source=ig_twitter_share&amp;igshid=zjm22mqbxs3y</t>
  </si>
  <si>
    <t>https://www.instagram.com/p/BwjFTf7ltj4/?utm_source=ig_twitter_share&amp;igshid=id5ifrcfobu7</t>
  </si>
  <si>
    <t>https://www.instagram.com/p/BwaDQ0MlGAW/?utm_source=ig_twitter_share&amp;igshid=1f8op6397k7kq</t>
  </si>
  <si>
    <t>https://www.instagram.com/p/BwaDQ0MlGAW/?utm_source=ig_twitter_share&amp;igshid=e4mahjpu0x8u</t>
  </si>
  <si>
    <t>https://www.instagram.com/p/BwXqVbwl0aw/?utm_source=ig_twitter_share&amp;igshid=efnqv3va9i0m</t>
  </si>
  <si>
    <t>https://www.instagram.com/p/BwaDQ0MlGAW/?utm_source=ig_twitter_share&amp;igshid=698yhh31aud3</t>
  </si>
  <si>
    <t>https://www.rawstory.com/2019/04/trumps-reshaped-supreme-court-will-review-gay-transgender-rights-workplace/</t>
  </si>
  <si>
    <t>arxiv.org</t>
  </si>
  <si>
    <t>twitter.com</t>
  </si>
  <si>
    <t>netapp.com twitter.com</t>
  </si>
  <si>
    <t>actionnetwork.org</t>
  </si>
  <si>
    <t>computerweekly.com</t>
  </si>
  <si>
    <t>washingtonmonthly.com</t>
  </si>
  <si>
    <t>vmware.com</t>
  </si>
  <si>
    <t>michaelpoore.com</t>
  </si>
  <si>
    <t>nytimes.com</t>
  </si>
  <si>
    <t>virtual-allan.com</t>
  </si>
  <si>
    <t>instagram.com</t>
  </si>
  <si>
    <t>medium.com</t>
  </si>
  <si>
    <t>rainfocus.com</t>
  </si>
  <si>
    <t>dy.si</t>
  </si>
  <si>
    <t>letamericavote.org</t>
  </si>
  <si>
    <t>leagle.com</t>
  </si>
  <si>
    <t>house.gov</t>
  </si>
  <si>
    <t>soundcloud.com</t>
  </si>
  <si>
    <t>ncpolicywatch.org</t>
  </si>
  <si>
    <t>co.uk</t>
  </si>
  <si>
    <t>am-online.com</t>
  </si>
  <si>
    <t>rubrik.com lnkd.in</t>
  </si>
  <si>
    <t>facebook.com</t>
  </si>
  <si>
    <t>remax.com</t>
  </si>
  <si>
    <t>gridserver.com vrafoundation.com</t>
  </si>
  <si>
    <t>radian6.com</t>
  </si>
  <si>
    <t>rubrik.com</t>
  </si>
  <si>
    <t>rubrik.com twitter.com</t>
  </si>
  <si>
    <t>washingtonpost.com twitter.com</t>
  </si>
  <si>
    <t>theguardian.com</t>
  </si>
  <si>
    <t>rawstory.com</t>
  </si>
  <si>
    <t>veriarti safehaven sha vra creatingvaluabletxs</t>
  </si>
  <si>
    <t>vra metadata background stateoftheart enjoy</t>
  </si>
  <si>
    <t>vra crypto</t>
  </si>
  <si>
    <t>nsx vra vrops netapphci vmware</t>
  </si>
  <si>
    <t>votingrights vra</t>
  </si>
  <si>
    <t>vmware vrealize vra vlcm vsphere vcenter</t>
  </si>
  <si>
    <t>vra</t>
  </si>
  <si>
    <t>vra roevwade cra</t>
  </si>
  <si>
    <t>cloud vra</t>
  </si>
  <si>
    <t>scotus votingrights vra shelby</t>
  </si>
  <si>
    <t>ustpubsafe vra</t>
  </si>
  <si>
    <t>vra vra vexpert</t>
  </si>
  <si>
    <t>vexpert vmware vra</t>
  </si>
  <si>
    <t>vmware vexpert vsphere vrealize vra vcenter esxi vrops vrb vrli</t>
  </si>
  <si>
    <t>vmware vexpert vsphere vrealize</t>
  </si>
  <si>
    <t>gfx750 fieldiq vra</t>
  </si>
  <si>
    <t>vra vexpert</t>
  </si>
  <si>
    <t>vrops vrli vrslcm vra</t>
  </si>
  <si>
    <t>vexpert vra</t>
  </si>
  <si>
    <t>colloquium vra</t>
  </si>
  <si>
    <t>gfx750 fieldiq</t>
  </si>
  <si>
    <t>harsh wetried ustpubsafe vra</t>
  </si>
  <si>
    <t>metadata vra</t>
  </si>
  <si>
    <t>vra vrops vexpert</t>
  </si>
  <si>
    <t>vsphere vrops vra vrli vrslcm</t>
  </si>
  <si>
    <t>vsphere vrops vra vrli</t>
  </si>
  <si>
    <t>vmware vra</t>
  </si>
  <si>
    <t>dapperedokters dehoogstraat vra</t>
  </si>
  <si>
    <t>sheroe reparations slavery genocide usaaparteid ignorant usa atrocities genocide rape sodomny lynching polltax segregation jimcrow kkk vra redlining gentrification</t>
  </si>
  <si>
    <t>vra vro</t>
  </si>
  <si>
    <t>blockchain crypto video vra</t>
  </si>
  <si>
    <t>vra4u vra vrealizeauto vrealizeorchestrator vexpert</t>
  </si>
  <si>
    <t>fpi france</t>
  </si>
  <si>
    <t>sb9 vra gotv txlege</t>
  </si>
  <si>
    <t>eraserace fighteugenicists vra</t>
  </si>
  <si>
    <t>vmwareempower hybridcloud vmware vra vmwonaws</t>
  </si>
  <si>
    <t>automation vra cmp vmware cloud</t>
  </si>
  <si>
    <t>freethevote vra</t>
  </si>
  <si>
    <t>automating vra</t>
  </si>
  <si>
    <t>veriarti</t>
  </si>
  <si>
    <t>vote2018 vra</t>
  </si>
  <si>
    <t>court voterregistration voting vra elections votingrights voterfraud</t>
  </si>
  <si>
    <t>france giletsjaunes</t>
  </si>
  <si>
    <t>midterms2018 votelikeblackwomen blackvotesmatter vra votersuppression</t>
  </si>
  <si>
    <t>nativevote vra</t>
  </si>
  <si>
    <t>vmware vrealize vra</t>
  </si>
  <si>
    <t>ncga ncpol votingrights vra halifax</t>
  </si>
  <si>
    <t>votingrightsact vra</t>
  </si>
  <si>
    <t>swg370 yqb vra upintheclouds movingquickly aboveboonville adsb</t>
  </si>
  <si>
    <t>swg371 vra yqb upintheclouds fastmover aboveboonville adsb</t>
  </si>
  <si>
    <t>event carindustry motors automotive vra</t>
  </si>
  <si>
    <t>vra remarketing leasing</t>
  </si>
  <si>
    <t>vsphere vra vcd vsan</t>
  </si>
  <si>
    <t>selfdrivingdatacenter vrops vra sddc</t>
  </si>
  <si>
    <t>selfdrivingdatacenter</t>
  </si>
  <si>
    <t>medias vra rezopanacom</t>
  </si>
  <si>
    <t>civ225 vra rezopanacom</t>
  </si>
  <si>
    <t>vra unekestiona vra rezopanacom</t>
  </si>
  <si>
    <t>civ225</t>
  </si>
  <si>
    <t>intronisation 16nov asnières infoline vra rezopanacom</t>
  </si>
  <si>
    <t>fpi france vra rezopanacom</t>
  </si>
  <si>
    <t>vra unekestiona radio_vra vra rezopanacom</t>
  </si>
  <si>
    <t>france giletsjaunes notredame vra rezopanacom</t>
  </si>
  <si>
    <t>notredame vra rezopanacom</t>
  </si>
  <si>
    <t>google vra</t>
  </si>
  <si>
    <t>scotus rightwing ideologues conservatives buttheyneverdo peoplemakemoney nofoul vra nojustice noequality</t>
  </si>
  <si>
    <t>vra nocatee justlisted jensellsjaxhomes</t>
  </si>
  <si>
    <t>amazon vra nonprofit professionals funding</t>
  </si>
  <si>
    <t>vrops vrli vrealizelifecyclemanager vra vrbc</t>
  </si>
  <si>
    <t>canada vra</t>
  </si>
  <si>
    <t>previouspoorrepairs vehicles vra poorrepairs</t>
  </si>
  <si>
    <t>previouspoorrepairs vehicles</t>
  </si>
  <si>
    <t>zerotill vra pimpmydrill 750a</t>
  </si>
  <si>
    <t>zerotill vra</t>
  </si>
  <si>
    <t>vocrehabuk valueofot vra</t>
  </si>
  <si>
    <t>vra vrealizeautomation</t>
  </si>
  <si>
    <t>vra automating kup devsecops rfederal</t>
  </si>
  <si>
    <t>democratic servants selma vra msm ferguson</t>
  </si>
  <si>
    <t>vra vrops vmware vexpert vcommunity</t>
  </si>
  <si>
    <t>voterid votingrights vra</t>
  </si>
  <si>
    <t>scotus citizensunited vra</t>
  </si>
  <si>
    <t>stockport vra awayday</t>
  </si>
  <si>
    <t>9holesbefore9am nofilter 7thhole vra</t>
  </si>
  <si>
    <t>vra scotus</t>
  </si>
  <si>
    <t>https://pbs.twimg.com/media/D3sjRSFX4AAPJeP.jpg</t>
  </si>
  <si>
    <t>https://pbs.twimg.com/media/D3s_pNVX4AYk5rg.png</t>
  </si>
  <si>
    <t>https://pbs.twimg.com/media/D3yFCriWsAE9B1t.jpg</t>
  </si>
  <si>
    <t>https://pbs.twimg.com/tweet_video_thumb/D3wnl-bWkAEFWx9.jpg</t>
  </si>
  <si>
    <t>https://pbs.twimg.com/tweet_video_thumb/D36-6orXoAED4rq.jpg</t>
  </si>
  <si>
    <t>https://pbs.twimg.com/media/D38UL5sWAAANoOB.jpg</t>
  </si>
  <si>
    <t>https://pbs.twimg.com/ext_tw_video_thumb/1116671892465901568/pu/img/COEGETiwpPpVmW1K.jpg</t>
  </si>
  <si>
    <t>https://pbs.twimg.com/media/D39GO-CWwAA498R.jpg</t>
  </si>
  <si>
    <t>https://pbs.twimg.com/media/D39yDQtXkAUnM86.jpg</t>
  </si>
  <si>
    <t>https://pbs.twimg.com/media/D378WY1UIAE3KdQ.jpg</t>
  </si>
  <si>
    <t>https://pbs.twimg.com/media/D38T0EQW4AArpzD.jpg</t>
  </si>
  <si>
    <t>https://pbs.twimg.com/ext_tw_video_thumb/1116124096809639936/pu/img/-GHuC8q2YPfAyVp-.jpg</t>
  </si>
  <si>
    <t>https://pbs.twimg.com/tweet_video_thumb/D36aDuGXsAALSR6.jpg</t>
  </si>
  <si>
    <t>https://pbs.twimg.com/tweet_video_thumb/D361IKaWAAAIBXW.jpg</t>
  </si>
  <si>
    <t>https://pbs.twimg.com/tweet_video_thumb/D365BfxWwAAiK4N.jpg</t>
  </si>
  <si>
    <t>https://pbs.twimg.com/tweet_video_thumb/D37WegmUwAMyF30.jpg</t>
  </si>
  <si>
    <t>https://pbs.twimg.com/tweet_video_thumb/D37hO07UEAARSvD.jpg</t>
  </si>
  <si>
    <t>https://pbs.twimg.com/media/D4OjZAQX4AYMfwO.jpg</t>
  </si>
  <si>
    <t>https://pbs.twimg.com/media/D4MvjWUXsAA1N7M.jpg</t>
  </si>
  <si>
    <t>https://pbs.twimg.com/media/DHAugBKUQAAZVfe.jpg</t>
  </si>
  <si>
    <t>https://pbs.twimg.com/media/DrRxWkaUcAAip2X.jpg</t>
  </si>
  <si>
    <t>https://pbs.twimg.com/media/D4U4f4gWwAAALzg.jpg</t>
  </si>
  <si>
    <t>https://pbs.twimg.com/media/D4U8ZeYXkAARENT.jpg</t>
  </si>
  <si>
    <t>https://pbs.twimg.com/media/D3zcRUaWsAAcSBj.png</t>
  </si>
  <si>
    <t>https://pbs.twimg.com/media/D4ZHqqAXkAEjA0s.png</t>
  </si>
  <si>
    <t>https://pbs.twimg.com/media/D4VVpnDWAAAVRMC.jpg</t>
  </si>
  <si>
    <t>https://pbs.twimg.com/media/D4VZp1PXkAIJIgK.jpg</t>
  </si>
  <si>
    <t>https://pbs.twimg.com/media/D3sX4mrX4AAH6dL.jpg</t>
  </si>
  <si>
    <t>https://pbs.twimg.com/media/D3xrViOXkAEj7mK.jpg</t>
  </si>
  <si>
    <t>https://pbs.twimg.com/media/D4BMJh5XsAArgiD.jpg</t>
  </si>
  <si>
    <t>https://pbs.twimg.com/media/D4LTo_GX4AEFwxq.jpg</t>
  </si>
  <si>
    <t>https://pbs.twimg.com/media/D4LbSjoWwAA42Uh.jpg</t>
  </si>
  <si>
    <t>https://pbs.twimg.com/media/D4UNCdTWsAMQub3.jpg</t>
  </si>
  <si>
    <t>https://pbs.twimg.com/media/D4d-N3kXoAAwPDz.jpg</t>
  </si>
  <si>
    <t>https://pbs.twimg.com/media/D3zpvJRW0AAQfhL.jpg</t>
  </si>
  <si>
    <t>https://pbs.twimg.com/tweet_video_thumb/D4iKcwgWkAI-Lzf.jpg</t>
  </si>
  <si>
    <t>https://pbs.twimg.com/media/D4jfmHwWkAIpjwv.jpg</t>
  </si>
  <si>
    <t>https://pbs.twimg.com/ext_tw_video_thumb/1119339446330175488/pu/img/X1ef2T5GeXKv9G_i.jpg</t>
  </si>
  <si>
    <t>https://pbs.twimg.com/media/D4i3IQdW0AEhQtj.jpg</t>
  </si>
  <si>
    <t>https://pbs.twimg.com/media/D4jBWP2XkAEinSR.jpg</t>
  </si>
  <si>
    <t>https://pbs.twimg.com/media/D4h4gXfWsAIeOPE.jpg</t>
  </si>
  <si>
    <t>https://pbs.twimg.com/media/D4b-3cpW4AMZRd9.jpg</t>
  </si>
  <si>
    <t>https://pbs.twimg.com/media/D218Z3mWsAE-4NV.jpg</t>
  </si>
  <si>
    <t>http://pbs.twimg.com/profile_images/1087380296700436482/-1ar-DVI_normal.jpg</t>
  </si>
  <si>
    <t>http://pbs.twimg.com/profile_images/927016036548964352/857nIMYx_normal.jpg</t>
  </si>
  <si>
    <t>http://pbs.twimg.com/profile_images/1052008018672533504/58KqexWh_normal.jpg</t>
  </si>
  <si>
    <t>http://pbs.twimg.com/profile_images/820289996469006337/nJiIhe52_normal.jpg</t>
  </si>
  <si>
    <t>http://pbs.twimg.com/profile_images/624404271023263744/aDmMLBy0_normal.png</t>
  </si>
  <si>
    <t>http://pbs.twimg.com/profile_images/651216379870253056/yU6cJnH__normal.jpg</t>
  </si>
  <si>
    <t>http://pbs.twimg.com/profile_images/1068165469608255488/_qrfhVNv_normal.jpg</t>
  </si>
  <si>
    <t>http://pbs.twimg.com/profile_images/882674269053964288/dOnqFe6p_normal.jpg</t>
  </si>
  <si>
    <t>http://pbs.twimg.com/profile_images/1120446151088644098/27NuvQYG_normal.png</t>
  </si>
  <si>
    <t>http://pbs.twimg.com/profile_images/1086061999124025344/l86J9AL1_normal.jpg</t>
  </si>
  <si>
    <t>http://pbs.twimg.com/profile_images/1083728030126796800/ECU8PZLP_normal.jpg</t>
  </si>
  <si>
    <t>http://pbs.twimg.com/profile_images/1768087931/N0v_h3rtz_normal.jpg</t>
  </si>
  <si>
    <t>http://pbs.twimg.com/profile_images/972732285031247878/Z0TsKOZL_normal.jpg</t>
  </si>
  <si>
    <t>http://pbs.twimg.com/profile_images/580195739512487936/AINbCMfo_normal.jpg</t>
  </si>
  <si>
    <t>http://pbs.twimg.com/profile_images/696667598792970242/tBfR0mRa_normal.jpg</t>
  </si>
  <si>
    <t>http://pbs.twimg.com/profile_images/1093242151784402944/mBE5L6Wv_normal.jpg</t>
  </si>
  <si>
    <t>http://pbs.twimg.com/profile_images/820988813292011521/Bw9TfjiW_normal.jpg</t>
  </si>
  <si>
    <t>http://pbs.twimg.com/profile_images/1092869756191952896/cYkDuf6H_normal.jpg</t>
  </si>
  <si>
    <t>http://pbs.twimg.com/profile_images/692435459591557121/VxFDalmp_normal.png</t>
  </si>
  <si>
    <t>http://pbs.twimg.com/profile_images/769258753065496580/sXgArXTf_normal.jpg</t>
  </si>
  <si>
    <t>http://pbs.twimg.com/profile_images/937700752910192640/gsczhOMn_normal.jpg</t>
  </si>
  <si>
    <t>http://pbs.twimg.com/profile_images/436263277568331776/Rn1hmHlX_normal.jpeg</t>
  </si>
  <si>
    <t>http://pbs.twimg.com/profile_images/1034218709831696384/NHpinpml_normal.jpg</t>
  </si>
  <si>
    <t>http://pbs.twimg.com/profile_images/1109867088171159552/IO_8Gw8B_normal.png</t>
  </si>
  <si>
    <t>http://pbs.twimg.com/profile_images/1110779064179195905/D3G1xykw_normal.jpg</t>
  </si>
  <si>
    <t>http://pbs.twimg.com/profile_images/1080258553582100480/OKcLk6Fw_normal.jpg</t>
  </si>
  <si>
    <t>http://pbs.twimg.com/profile_images/1111773094383738880/N4ILml0k_normal.jpg</t>
  </si>
  <si>
    <t>http://pbs.twimg.com/profile_images/1111405206611230720/dD-m9Q_O_normal.jpg</t>
  </si>
  <si>
    <t>http://pbs.twimg.com/profile_images/1071994427130957825/6jGNjXxV_normal.jpg</t>
  </si>
  <si>
    <t>http://pbs.twimg.com/profile_images/1102441327231410177/usR6AZPN_normal.jpg</t>
  </si>
  <si>
    <t>http://pbs.twimg.com/profile_images/1089362899456405504/y-XFn44x_normal.jpg</t>
  </si>
  <si>
    <t>http://pbs.twimg.com/profile_images/801334739961573376/MQ6CbIfx_normal.jpg</t>
  </si>
  <si>
    <t>http://pbs.twimg.com/profile_images/1028902507194404865/lwIa5UBg_normal.jpg</t>
  </si>
  <si>
    <t>http://pbs.twimg.com/profile_images/779613345611743233/8f_EpPCE_normal.jpg</t>
  </si>
  <si>
    <t>http://pbs.twimg.com/profile_images/1010106519852126208/ltjbdz5R_normal.jpg</t>
  </si>
  <si>
    <t>http://pbs.twimg.com/profile_images/1105817844485373955/ddf39UR3_normal.jpg</t>
  </si>
  <si>
    <t>http://pbs.twimg.com/profile_images/408722844/beth_cruise_normal.JPG</t>
  </si>
  <si>
    <t>http://pbs.twimg.com/profile_images/1076410201044107264/tALeVX0k_normal.jpg</t>
  </si>
  <si>
    <t>http://pbs.twimg.com/profile_images/807960810274324480/DAlmnim1_normal.jpg</t>
  </si>
  <si>
    <t>http://pbs.twimg.com/profile_images/798930188591648772/Zj-IPHD-_normal.jpg</t>
  </si>
  <si>
    <t>http://pbs.twimg.com/profile_images/424501852198010881/_cYFXqQq_normal.jpeg</t>
  </si>
  <si>
    <t>http://pbs.twimg.com/profile_images/793113277022760960/n0RTIJGK_normal.jpg</t>
  </si>
  <si>
    <t>http://pbs.twimg.com/profile_images/1115710943076470785/966f3TZH_normal.jpg</t>
  </si>
  <si>
    <t>http://pbs.twimg.com/profile_images/956613616136056833/FfQsxVVO_normal.jpg</t>
  </si>
  <si>
    <t>http://pbs.twimg.com/profile_images/598820374348980224/Wg-46sqw_normal.jpg</t>
  </si>
  <si>
    <t>http://pbs.twimg.com/profile_images/658391989260521472/iE61WLzS_normal.jpg</t>
  </si>
  <si>
    <t>http://pbs.twimg.com/profile_images/482332763291275264/YVj3i_b5_normal.jpeg</t>
  </si>
  <si>
    <t>http://pbs.twimg.com/profile_images/1115918309554364416/SCFP_Zaw_normal.jpg</t>
  </si>
  <si>
    <t>http://pbs.twimg.com/profile_images/988287336009142273/n93CvQr9_normal.jpg</t>
  </si>
  <si>
    <t>http://pbs.twimg.com/profile_images/784406833062490113/I9p1-25U_normal.jpg</t>
  </si>
  <si>
    <t>http://pbs.twimg.com/profile_images/1107380716239757315/_G5QSKbf_normal.jpg</t>
  </si>
  <si>
    <t>http://pbs.twimg.com/profile_images/903035410045009924/kM5pY2sr_normal.jpg</t>
  </si>
  <si>
    <t>http://pbs.twimg.com/profile_images/1035419262423195650/eesd1HmX_normal.jpg</t>
  </si>
  <si>
    <t>http://pbs.twimg.com/profile_images/378800000333288776/0c7127ca0e7abf953687459a336cb507_normal.jpeg</t>
  </si>
  <si>
    <t>http://pbs.twimg.com/profile_images/929761135330410496/BWVOyorb_normal.jpg</t>
  </si>
  <si>
    <t>http://pbs.twimg.com/profile_images/990842911364468736/sEDWlvgs_normal.jpg</t>
  </si>
  <si>
    <t>http://pbs.twimg.com/profile_images/988284946728083457/DPIO7WV8_normal.jpg</t>
  </si>
  <si>
    <t>http://pbs.twimg.com/profile_images/906606167048069120/Y9rDMYFY_normal.jpg</t>
  </si>
  <si>
    <t>http://pbs.twimg.com/profile_images/2706619999/89711fc8abfdebe94f2d4c1f461d5427_normal.jpeg</t>
  </si>
  <si>
    <t>http://pbs.twimg.com/profile_images/1209957828/Photo_on_2011-01-08_at_10.16_normal.jpg</t>
  </si>
  <si>
    <t>http://pbs.twimg.com/profile_images/1089607072793182208/yw3NqqtG_normal.jpg</t>
  </si>
  <si>
    <t>http://pbs.twimg.com/profile_images/1101117436756135937/HC96w9eI_normal.jpg</t>
  </si>
  <si>
    <t>http://pbs.twimg.com/profile_images/1107135056106176513/jCAwLDPz_normal.jpg</t>
  </si>
  <si>
    <t>http://pbs.twimg.com/profile_images/1106678609228513280/4oqslSlp_normal.jpg</t>
  </si>
  <si>
    <t>http://pbs.twimg.com/profile_images/1117318413322420224/NXL1pPOV_normal.jpg</t>
  </si>
  <si>
    <t>http://pbs.twimg.com/profile_images/1112087613303914498/dRZurRb7_normal.jpg</t>
  </si>
  <si>
    <t>http://pbs.twimg.com/profile_images/756432148597473280/DVWhLt_s_normal.jpg</t>
  </si>
  <si>
    <t>http://pbs.twimg.com/profile_images/1071437749604024320/-uC5Smg0_normal.jpg</t>
  </si>
  <si>
    <t>http://pbs.twimg.com/profile_images/1007680899410997248/q1ox-JdI_normal.jpg</t>
  </si>
  <si>
    <t>http://pbs.twimg.com/profile_images/978682763241861120/CUR52whh_normal.jpg</t>
  </si>
  <si>
    <t>http://pbs.twimg.com/profile_images/675566619494600704/GZQLoe8g_normal.jpg</t>
  </si>
  <si>
    <t>http://pbs.twimg.com/profile_images/1095291700493324289/5zYj7Gro_normal.jpg</t>
  </si>
  <si>
    <t>http://pbs.twimg.com/profile_images/966007794393538561/kCbv4sNr_normal.jpg</t>
  </si>
  <si>
    <t>http://pbs.twimg.com/profile_images/414157322131218433/rtKEZ7CL_normal.jpeg</t>
  </si>
  <si>
    <t>http://pbs.twimg.com/profile_images/1108980182302384128/4e1pn4RA_normal.png</t>
  </si>
  <si>
    <t>http://pbs.twimg.com/profile_images/290900579/Suzan_normal.jpg</t>
  </si>
  <si>
    <t>http://pbs.twimg.com/profile_images/3460594472/ece945ba74e9a6f0367241d64841efc2_normal.jpeg</t>
  </si>
  <si>
    <t>http://pbs.twimg.com/profile_images/967314495671484421/12CPolIn_normal.jpg</t>
  </si>
  <si>
    <t>http://pbs.twimg.com/profile_images/502889125632958464/1QVBb1f9_normal.jpeg</t>
  </si>
  <si>
    <t>http://pbs.twimg.com/profile_images/1113052215856562176/wEtNiSgM_normal.jpg</t>
  </si>
  <si>
    <t>http://pbs.twimg.com/profile_images/1052584254108921857/5Lk7ZoUq_normal.jpg</t>
  </si>
  <si>
    <t>http://pbs.twimg.com/profile_images/1043580573116190720/eNcFOte4_normal.jpg</t>
  </si>
  <si>
    <t>http://pbs.twimg.com/profile_images/801500186547732480/thOPnD80_normal.jpg</t>
  </si>
  <si>
    <t>http://pbs.twimg.com/profile_images/1111724396119506944/nLHiIkMA_normal.png</t>
  </si>
  <si>
    <t>http://pbs.twimg.com/profile_images/1069651828869083136/FW_oMeYV_normal.jpg</t>
  </si>
  <si>
    <t>http://pbs.twimg.com/profile_images/1107035832375013377/8WHf7Mqx_normal.png</t>
  </si>
  <si>
    <t>http://pbs.twimg.com/profile_images/900610929439764481/1ICedz3U_normal.jpg</t>
  </si>
  <si>
    <t>http://pbs.twimg.com/profile_images/1103862682422206464/Qpj4vZYd_normal.jpg</t>
  </si>
  <si>
    <t>http://pbs.twimg.com/profile_images/378800000742943236/e3aecdcfb9ae468a7aa5fdf45582e6a0_normal.jpeg</t>
  </si>
  <si>
    <t>http://pbs.twimg.com/profile_images/757413388569849856/i9saTLEB_normal.jpg</t>
  </si>
  <si>
    <t>http://pbs.twimg.com/profile_images/835555298018529281/vQ6DAfyp_normal.jpg</t>
  </si>
  <si>
    <t>http://pbs.twimg.com/profile_images/821122003117674496/Kmrdpmvj_normal.jpg</t>
  </si>
  <si>
    <t>http://pbs.twimg.com/profile_images/859960221086527489/gL0u5oby_normal.jpg</t>
  </si>
  <si>
    <t>http://pbs.twimg.com/profile_images/1093685410637758466/IEW509S3_normal.jpg</t>
  </si>
  <si>
    <t>http://pbs.twimg.com/profile_images/863776895179124737/dloPKNb7_normal.jpg</t>
  </si>
  <si>
    <t>http://pbs.twimg.com/profile_images/1118064046295666688/AyuWMW5K_normal.png</t>
  </si>
  <si>
    <t>http://pbs.twimg.com/profile_images/1050271114319069184/qaCPR_0y_normal.jpg</t>
  </si>
  <si>
    <t>http://pbs.twimg.com/profile_images/952569279840370688/1cD0Xds4_normal.jpg</t>
  </si>
  <si>
    <t>http://pbs.twimg.com/profile_images/947805637978726400/WZBYe5Ti_normal.jpg</t>
  </si>
  <si>
    <t>http://pbs.twimg.com/profile_images/641885177061314560/R5lKqKc6_normal.png</t>
  </si>
  <si>
    <t>http://pbs.twimg.com/profile_images/3272237853/7998b85c80a031d67beab596fcce488d_normal.jpeg</t>
  </si>
  <si>
    <t>http://pbs.twimg.com/profile_images/794187300439728128/Q-zBc7pB_normal.jpg</t>
  </si>
  <si>
    <t>http://pbs.twimg.com/profile_images/884672543780519937/V1A9oV4E_normal.jpg</t>
  </si>
  <si>
    <t>http://pbs.twimg.com/profile_images/623245115578920960/p4IAEu4r_normal.jpg</t>
  </si>
  <si>
    <t>http://abs.twimg.com/sticky/default_profile_images/default_profile_normal.png</t>
  </si>
  <si>
    <t>http://pbs.twimg.com/profile_images/917987072186769409/VqrDPH9w_normal.jpg</t>
  </si>
  <si>
    <t>http://pbs.twimg.com/profile_images/916315719515611137/basgRW8I_normal.jpg</t>
  </si>
  <si>
    <t>http://pbs.twimg.com/profile_images/1105847334477418497/Y48Rc20R_normal.jpg</t>
  </si>
  <si>
    <t>http://pbs.twimg.com/profile_images/884797683445125120/OVzqnCTq_normal.jpg</t>
  </si>
  <si>
    <t>http://pbs.twimg.com/profile_images/1103507087286517762/yrv290LG_normal.jpg</t>
  </si>
  <si>
    <t>http://pbs.twimg.com/profile_images/804110202190565376/QEb_awp2_normal.jpg</t>
  </si>
  <si>
    <t>http://pbs.twimg.com/profile_images/1096627506931814400/C3fNAP6c_normal.jpg</t>
  </si>
  <si>
    <t>http://pbs.twimg.com/profile_images/1047130102243385345/m_sV6S7e_normal.jpg</t>
  </si>
  <si>
    <t>http://pbs.twimg.com/profile_images/1600036415/avatarpic-l_normal.png</t>
  </si>
  <si>
    <t>http://pbs.twimg.com/profile_images/835440569195315202/CMtS9XNV_normal.jpg</t>
  </si>
  <si>
    <t>http://pbs.twimg.com/profile_images/702438993196089344/ujZEJfG7_normal.jpg</t>
  </si>
  <si>
    <t>http://pbs.twimg.com/profile_images/419534994265341952/fmiaaboM_normal.jpeg</t>
  </si>
  <si>
    <t>http://pbs.twimg.com/profile_images/266815071/S1030105_normal.JPG</t>
  </si>
  <si>
    <t>http://pbs.twimg.com/profile_images/988790199235895296/bFKtI7G5_normal.jpg</t>
  </si>
  <si>
    <t>http://pbs.twimg.com/profile_images/1118943685960437760/6FLeBX9m_normal.jpg</t>
  </si>
  <si>
    <t>http://pbs.twimg.com/profile_images/457927600564740096/dfa-rpYc_normal.png</t>
  </si>
  <si>
    <t>http://pbs.twimg.com/profile_images/1081437797528072193/0WWOhGc9_normal.jpg</t>
  </si>
  <si>
    <t>http://pbs.twimg.com/profile_images/2248759266/Montione_Joseph_normal.jpg</t>
  </si>
  <si>
    <t>http://pbs.twimg.com/profile_images/1052621169638166528/KFcTcWcn_normal.jpg</t>
  </si>
  <si>
    <t>http://pbs.twimg.com/profile_images/1034492652622893056/3T8U5_E9_normal.jpg</t>
  </si>
  <si>
    <t>http://pbs.twimg.com/profile_images/1094248085318905856/jvmfgQZV_normal.jpg</t>
  </si>
  <si>
    <t>http://pbs.twimg.com/profile_images/2854624909/76bab38b651a81379b1e037318c99c00_normal.jpeg</t>
  </si>
  <si>
    <t>http://pbs.twimg.com/profile_images/847360672316837888/TfMRn8Rf_normal.jpg</t>
  </si>
  <si>
    <t>http://pbs.twimg.com/profile_images/749728015567818752/P-INh1UN_normal.jpg</t>
  </si>
  <si>
    <t>http://pbs.twimg.com/profile_images/910606959337975808/Stv8eNFS_normal.jpg</t>
  </si>
  <si>
    <t>http://pbs.twimg.com/profile_images/597590818552033280/9rJTpfoF_normal.jpg</t>
  </si>
  <si>
    <t>https://twitter.com/#!/roy_noom/status/1115526095242133504</t>
  </si>
  <si>
    <t>https://twitter.com/#!/meetitsm/status/1115555376123056130</t>
  </si>
  <si>
    <t>https://twitter.com/#!/crypto_shard/status/1115596224122445828</t>
  </si>
  <si>
    <t>https://twitter.com/#!/keithnorbie/status/1115670196939833344</t>
  </si>
  <si>
    <t>https://twitter.com/#!/turtlecrone/status/1115684867050700805</t>
  </si>
  <si>
    <t>https://twitter.com/#!/cweeklyde/status/1115913123272232961</t>
  </si>
  <si>
    <t>https://twitter.com/#!/bullmarketmaddy/status/1115985381449773056</t>
  </si>
  <si>
    <t>https://twitter.com/#!/ritahisgenboone/status/1115991064135864326</t>
  </si>
  <si>
    <t>https://twitter.com/#!/investinglegend/status/1116011098757574656</t>
  </si>
  <si>
    <t>https://twitter.com/#!/vmstan/status/1116025293045678081</t>
  </si>
  <si>
    <t>https://twitter.com/#!/philyaccino/status/1116044536172691463</t>
  </si>
  <si>
    <t>https://twitter.com/#!/lapartisane/status/1116049902209863680</t>
  </si>
  <si>
    <t>https://twitter.com/#!/al_rasheed/status/1116058785699647488</t>
  </si>
  <si>
    <t>https://twitter.com/#!/everyvoicenc/status/1116061544197042178</t>
  </si>
  <si>
    <t>https://twitter.com/#!/novahertz/status/1116062587811180545</t>
  </si>
  <si>
    <t>https://twitter.com/#!/cloudrss/status/1116093399906566144</t>
  </si>
  <si>
    <t>https://twitter.com/#!/cloudmakerbrian/status/1116095516574724096</t>
  </si>
  <si>
    <t>https://twitter.com/#!/yueisu913/status/1116125773260156928</t>
  </si>
  <si>
    <t>https://twitter.com/#!/jessalyn_51/status/1116127366537936896</t>
  </si>
  <si>
    <t>https://twitter.com/#!/vnagesh/status/1116163794919493632</t>
  </si>
  <si>
    <t>https://twitter.com/#!/vphilipose/status/1116197026339917824</t>
  </si>
  <si>
    <t>https://twitter.com/#!/little_minx/status/1116232404560175104</t>
  </si>
  <si>
    <t>https://twitter.com/#!/viktoriousss/status/1116370310419353603</t>
  </si>
  <si>
    <t>https://twitter.com/#!/gabbyarciniega/status/1116379682251923456</t>
  </si>
  <si>
    <t>https://twitter.com/#!/vaficionado/status/1116427593190756352</t>
  </si>
  <si>
    <t>https://twitter.com/#!/tenthirtyam/status/1116442590344179712</t>
  </si>
  <si>
    <t>https://twitter.com/#!/do0dzzz/status/1116463318124900352</t>
  </si>
  <si>
    <t>https://twitter.com/#!/yopuede_mode/status/1116496500656365569</t>
  </si>
  <si>
    <t>https://twitter.com/#!/solvvvv/status/1116539518365196288</t>
  </si>
  <si>
    <t>https://twitter.com/#!/jfinley011/status/1116540008926711808</t>
  </si>
  <si>
    <t>https://twitter.com/#!/paige_peplinski/status/1116540054237843457</t>
  </si>
  <si>
    <t>https://twitter.com/#!/avasimat/status/1116540058058862592</t>
  </si>
  <si>
    <t>https://twitter.com/#!/avasimat/status/1116540087364476928</t>
  </si>
  <si>
    <t>https://twitter.com/#!/allisonchilds1/status/1116544491962470400</t>
  </si>
  <si>
    <t>https://twitter.com/#!/tiffanyllnn/status/1116566354130116610</t>
  </si>
  <si>
    <t>https://twitter.com/#!/ivderham/status/1116607407927336960</t>
  </si>
  <si>
    <t>https://twitter.com/#!/publicsafetyust/status/1115810508496605184</t>
  </si>
  <si>
    <t>https://twitter.com/#!/publicsafetyust/status/1116527707892928514</t>
  </si>
  <si>
    <t>https://twitter.com/#!/publicsafetyust/status/1116539683796709376</t>
  </si>
  <si>
    <t>https://twitter.com/#!/catjadijkstra/status/1116640963458322432</t>
  </si>
  <si>
    <t>https://twitter.com/#!/allan_kjaer/status/1116621038010286080</t>
  </si>
  <si>
    <t>https://twitter.com/#!/_poppelgaard/status/1116651712977285122</t>
  </si>
  <si>
    <t>https://twitter.com/#!/nederlandsg/status/1116633433701322752</t>
  </si>
  <si>
    <t>https://twitter.com/#!/bethkmt/status/1116657847155220480</t>
  </si>
  <si>
    <t>https://twitter.com/#!/vantageoeste/status/1116673555087941634</t>
  </si>
  <si>
    <t>https://twitter.com/#!/wxmf/status/1116608818069164032</t>
  </si>
  <si>
    <t>https://twitter.com/#!/wxmf/status/1116674277900738562</t>
  </si>
  <si>
    <t>https://twitter.com/#!/chipzoller/status/1116676040347275264</t>
  </si>
  <si>
    <t>https://twitter.com/#!/rkleijwegt/status/1116706225775874049</t>
  </si>
  <si>
    <t>https://twitter.com/#!/oergman/status/1116711137494601729</t>
  </si>
  <si>
    <t>https://twitter.com/#!/dwarslaesieorgn/status/1116717717925634051</t>
  </si>
  <si>
    <t>https://twitter.com/#!/mpoore/status/1116454623815131136</t>
  </si>
  <si>
    <t>https://twitter.com/#!/mpoore/status/1116721160333533184</t>
  </si>
  <si>
    <t>https://twitter.com/#!/ronaldbeukerbi/status/1116736637885612032</t>
  </si>
  <si>
    <t>https://twitter.com/#!/nederlandsg/status/1116607226636988416</t>
  </si>
  <si>
    <t>https://twitter.com/#!/nederlandsg/status/1116633024253370368</t>
  </si>
  <si>
    <t>https://twitter.com/#!/nederlandsg/status/1116651972298510342</t>
  </si>
  <si>
    <t>https://twitter.com/#!/jannekestolwijk/status/1116676345197580288</t>
  </si>
  <si>
    <t>https://twitter.com/#!/ilsevannes/status/1116767399066390528</t>
  </si>
  <si>
    <t>https://twitter.com/#!/ilsevannes/status/1116767476069687296</t>
  </si>
  <si>
    <t>https://twitter.com/#!/inge_eriks/status/1116807460248084482</t>
  </si>
  <si>
    <t>https://twitter.com/#!/inntagrica/status/1116821986615922689</t>
  </si>
  <si>
    <t>https://twitter.com/#!/publicsafetyust/status/1116124130875670528</t>
  </si>
  <si>
    <t>https://twitter.com/#!/publicsafetyust/status/1116499409800433666</t>
  </si>
  <si>
    <t>https://twitter.com/#!/publicsafetyust/status/1116528943132286977</t>
  </si>
  <si>
    <t>https://twitter.com/#!/publicsafetyust/status/1116533232043008000</t>
  </si>
  <si>
    <t>https://twitter.com/#!/publicsafetyust/status/1116554058691764224</t>
  </si>
  <si>
    <t>https://twitter.com/#!/publicsafetyust/status/1116565584060149760</t>
  </si>
  <si>
    <t>https://twitter.com/#!/publicsafetyust/status/1116577414266494976</t>
  </si>
  <si>
    <t>https://twitter.com/#!/publicsafetyust/status/1116613856418127873</t>
  </si>
  <si>
    <t>https://twitter.com/#!/isranextdoor/status/1116868590710472709</t>
  </si>
  <si>
    <t>https://twitter.com/#!/spidey2345/status/1116888656462086147</t>
  </si>
  <si>
    <t>https://twitter.com/#!/deathbycodex/status/1116892254021439488</t>
  </si>
  <si>
    <t>https://twitter.com/#!/timherriage/status/1116895730986356738</t>
  </si>
  <si>
    <t>https://twitter.com/#!/kcdautomate/status/1115827030573158402</t>
  </si>
  <si>
    <t>https://twitter.com/#!/sunny_dua/status/1116190590582976513</t>
  </si>
  <si>
    <t>https://twitter.com/#!/hobovirtual/status/1116659440542003207</t>
  </si>
  <si>
    <t>https://twitter.com/#!/sunny_dua/status/1116738090184298496</t>
  </si>
  <si>
    <t>https://twitter.com/#!/bossjaycross1/status/1116733248858492928</t>
  </si>
  <si>
    <t>https://twitter.com/#!/bossjaycross1/status/1116913298669105152</t>
  </si>
  <si>
    <t>https://twitter.com/#!/bossjaycross1/status/1116913349873135616</t>
  </si>
  <si>
    <t>https://twitter.com/#!/nafs2016/status/1116888681158184961</t>
  </si>
  <si>
    <t>https://twitter.com/#!/nafs2016/status/1116933193142349824</t>
  </si>
  <si>
    <t>https://twitter.com/#!/jarhead_trader/status/1116933160527454209</t>
  </si>
  <si>
    <t>https://twitter.com/#!/jarhead_trader/status/1116934877415387136</t>
  </si>
  <si>
    <t>https://twitter.com/#!/crowningprofits/status/1116938179339177988</t>
  </si>
  <si>
    <t>https://twitter.com/#!/maqetsia/status/1116942090250985473</t>
  </si>
  <si>
    <t>https://twitter.com/#!/bert_db/status/1116973988062924800</t>
  </si>
  <si>
    <t>https://twitter.com/#!/custolopez/status/1116975889647054848</t>
  </si>
  <si>
    <t>https://twitter.com/#!/biggreencandle/status/1116983899110952961</t>
  </si>
  <si>
    <t>https://twitter.com/#!/biggreencandle/status/1116984211011981312</t>
  </si>
  <si>
    <t>https://twitter.com/#!/biggreencandle/status/1117032547412844546</t>
  </si>
  <si>
    <t>https://twitter.com/#!/notuncertain444/status/1117035155410104320</t>
  </si>
  <si>
    <t>https://twitter.com/#!/sanwit66/status/1117119149828968449</t>
  </si>
  <si>
    <t>https://twitter.com/#!/thomaskopton/status/1116688467566768129</t>
  </si>
  <si>
    <t>https://twitter.com/#!/philippbck/status/1117120903257755648</t>
  </si>
  <si>
    <t>https://twitter.com/#!/debbidelicious/status/1117206769539874817</t>
  </si>
  <si>
    <t>https://twitter.com/#!/zmilleson/status/1117452451681112065</t>
  </si>
  <si>
    <t>https://twitter.com/#!/agrosaptrimble/status/1117695972958720000</t>
  </si>
  <si>
    <t>https://twitter.com/#!/cryptovanessa/status/1115637705826807808</t>
  </si>
  <si>
    <t>https://twitter.com/#!/cryptovanessa/status/1117713314602213376</t>
  </si>
  <si>
    <t>https://twitter.com/#!/josecavalheri/status/1117759432329445376</t>
  </si>
  <si>
    <t>https://twitter.com/#!/vmwareempower/status/1117812128537358336</t>
  </si>
  <si>
    <t>https://twitter.com/#!/vieuxlion3/status/1117857055971344387</t>
  </si>
  <si>
    <t>https://twitter.com/#!/upperphi/status/1117872299619651586</t>
  </si>
  <si>
    <t>https://twitter.com/#!/sccs/status/1117911520271224832</t>
  </si>
  <si>
    <t>https://twitter.com/#!/copticdisco/status/1117916786400174080</t>
  </si>
  <si>
    <t>https://twitter.com/#!/cdillc/status/1117789726117957633</t>
  </si>
  <si>
    <t>https://twitter.com/#!/lindahummel20/status/1117975858516570112</t>
  </si>
  <si>
    <t>https://twitter.com/#!/randreynolds/status/1117984532894928896</t>
  </si>
  <si>
    <t>https://twitter.com/#!/cmputrwiz/status/1117994573253550081</t>
  </si>
  <si>
    <t>https://twitter.com/#!/amitpanchal76/status/1118140428488986626</t>
  </si>
  <si>
    <t>https://twitter.com/#!/bluewaveyes/status/1118146253508857857</t>
  </si>
  <si>
    <t>https://twitter.com/#!/vmwarestevem/status/1118179933178613761</t>
  </si>
  <si>
    <t>https://twitter.com/#!/fortuna78850073/status/1118193388258496512</t>
  </si>
  <si>
    <t>https://twitter.com/#!/adjordan/status/896267491323691008</t>
  </si>
  <si>
    <t>https://twitter.com/#!/tweetlocolinda/status/1118204544255610881</t>
  </si>
  <si>
    <t>https://twitter.com/#!/britkuckel/status/1118240100180267009</t>
  </si>
  <si>
    <t>https://twitter.com/#!/leaglebriefs/status/1118261752918085634</t>
  </si>
  <si>
    <t>https://twitter.com/#!/pythoncxde/status/1118314660720148480</t>
  </si>
  <si>
    <t>https://twitter.com/#!/dupouvoirdachat/status/1118314811098632197</t>
  </si>
  <si>
    <t>https://twitter.com/#!/divalizzous/status/1059596922971979781</t>
  </si>
  <si>
    <t>https://twitter.com/#!/politicalbeth/status/1118340040642453504</t>
  </si>
  <si>
    <t>https://twitter.com/#!/msprairierose/status/1118362209116094465</t>
  </si>
  <si>
    <t>https://twitter.com/#!/dugidm/status/1118404217079783425</t>
  </si>
  <si>
    <t>https://twitter.com/#!/dugidm/status/1116697490827304960</t>
  </si>
  <si>
    <t>https://twitter.com/#!/pramod_rane/status/1118366507208196101</t>
  </si>
  <si>
    <t>https://twitter.com/#!/shublively/status/1118408175512764416</t>
  </si>
  <si>
    <t>https://twitter.com/#!/kherriage/status/1116901236597510144</t>
  </si>
  <si>
    <t>https://twitter.com/#!/kherriage/status/1117053280042012672</t>
  </si>
  <si>
    <t>https://twitter.com/#!/trextrip/status/1116902042201665537</t>
  </si>
  <si>
    <t>https://twitter.com/#!/kherriage/status/1115985152256237569</t>
  </si>
  <si>
    <t>https://twitter.com/#!/kherriage/status/1116887506157473792</t>
  </si>
  <si>
    <t>https://twitter.com/#!/kherriage/status/1116894148165083136</t>
  </si>
  <si>
    <t>https://twitter.com/#!/kherriage/status/1117271348731052032</t>
  </si>
  <si>
    <t>https://twitter.com/#!/kherriage/status/1118481688777101312</t>
  </si>
  <si>
    <t>https://twitter.com/#!/trextrip/status/1118482024535224322</t>
  </si>
  <si>
    <t>https://twitter.com/#!/ncpolicywatch/status/1118520451779780609</t>
  </si>
  <si>
    <t>https://twitter.com/#!/vixkayla/status/1118205415727214592</t>
  </si>
  <si>
    <t>https://twitter.com/#!/sethetter/status/1118520755615088640</t>
  </si>
  <si>
    <t>https://twitter.com/#!/kdnj613/status/1118615406124707841</t>
  </si>
  <si>
    <t>https://twitter.com/#!/above_boonville/status/1116008999294574599</t>
  </si>
  <si>
    <t>https://twitter.com/#!/above_boonville/status/1118660356862353409</t>
  </si>
  <si>
    <t>https://twitter.com/#!/mdavid59/status/1118686326029787136</t>
  </si>
  <si>
    <t>https://twitter.com/#!/vrauk/status/1118065253298974720</t>
  </si>
  <si>
    <t>https://twitter.com/#!/vrauk/status/1118516991290216449</t>
  </si>
  <si>
    <t>https://twitter.com/#!/coxautolovescv/status/1118786135055114240</t>
  </si>
  <si>
    <t>https://twitter.com/#!/bipulsinha/status/1118870662477565953</t>
  </si>
  <si>
    <t>https://twitter.com/#!/myindmax/status/1118876264037675008</t>
  </si>
  <si>
    <t>https://twitter.com/#!/sunny_dua/status/1116904370530996224</t>
  </si>
  <si>
    <t>https://twitter.com/#!/sdxacademy/status/1116908893656027136</t>
  </si>
  <si>
    <t>https://twitter.com/#!/m_gonullu/status/1118904657823375361</t>
  </si>
  <si>
    <t>https://twitter.com/#!/sdxacademy/status/1118905256635785216</t>
  </si>
  <si>
    <t>https://twitter.com/#!/o_oweil/status/1118394258468278272</t>
  </si>
  <si>
    <t>https://twitter.com/#!/o_oweil/status/1115945413549481984</t>
  </si>
  <si>
    <t>https://twitter.com/#!/o_oweil/status/1118398660386205697</t>
  </si>
  <si>
    <t>https://twitter.com/#!/o_oweil/status/1115511601979957248</t>
  </si>
  <si>
    <t>https://twitter.com/#!/o_oweil/status/1115884834864422917</t>
  </si>
  <si>
    <t>https://twitter.com/#!/o_oweil/status/1116238876572618752</t>
  </si>
  <si>
    <t>https://twitter.com/#!/o_oweil/status/1116976441697157120</t>
  </si>
  <si>
    <t>https://twitter.com/#!/o_oweil/status/1117688364780662784</t>
  </si>
  <si>
    <t>https://twitter.com/#!/o_oweil/status/1117696778944618501</t>
  </si>
  <si>
    <t>https://twitter.com/#!/o_oweil/status/1118314427852447744</t>
  </si>
  <si>
    <t>https://twitter.com/#!/o_oweil/status/1119001814320521221</t>
  </si>
  <si>
    <t>https://twitter.com/#!/virtualjad/status/1116025004871835649</t>
  </si>
  <si>
    <t>https://twitter.com/#!/vrealizeauto/status/1116090492775649286</t>
  </si>
  <si>
    <t>https://twitter.com/#!/liadofek/status/1119285074262802432</t>
  </si>
  <si>
    <t>https://twitter.com/#!/jboogiebrown/status/1119296745899536384</t>
  </si>
  <si>
    <t>https://twitter.com/#!/m_dobrowolski_/status/1119300054630707205</t>
  </si>
  <si>
    <t>https://twitter.com/#!/batuhandemirdal/status/1119312507439648768</t>
  </si>
  <si>
    <t>https://twitter.com/#!/cityofeagan/status/1119320256655372288</t>
  </si>
  <si>
    <t>https://twitter.com/#!/jensellsjax/status/1119326854337441800</t>
  </si>
  <si>
    <t>https://twitter.com/#!/dakotacountymn/status/1119333512916676611</t>
  </si>
  <si>
    <t>https://twitter.com/#!/visresassn/status/1119390355051438080</t>
  </si>
  <si>
    <t>https://twitter.com/#!/caseyemcg/status/1119334740560052231</t>
  </si>
  <si>
    <t>https://twitter.com/#!/caseyemcg/status/1119442376077004801</t>
  </si>
  <si>
    <t>https://twitter.com/#!/andyashby1/status/1119458878599651328</t>
  </si>
  <si>
    <t>https://twitter.com/#!/andyashby1/status/1119459092857262080</t>
  </si>
  <si>
    <t>https://twitter.com/#!/andyashby1/status/1119459284222398464</t>
  </si>
  <si>
    <t>https://twitter.com/#!/luciafrolova/status/1119469416511619072</t>
  </si>
  <si>
    <t>https://twitter.com/#!/eaganpolice/status/1119314924554149888</t>
  </si>
  <si>
    <t>https://twitter.com/#!/eaganpolice/status/1119320679613177857</t>
  </si>
  <si>
    <t>https://twitter.com/#!/eaganpolice/status/1119334326263582721</t>
  </si>
  <si>
    <t>https://twitter.com/#!/eaganpolice/status/1119339936120020992</t>
  </si>
  <si>
    <t>https://twitter.com/#!/eaganpolice/status/1119345875896229890</t>
  </si>
  <si>
    <t>https://twitter.com/#!/eaganpolice/status/1119357102848397315</t>
  </si>
  <si>
    <t>https://twitter.com/#!/eaganpolice/status/1119393065146429442</t>
  </si>
  <si>
    <t>https://twitter.com/#!/eaganpolice/status/1119434200678117378</t>
  </si>
  <si>
    <t>https://twitter.com/#!/eaganpolice/status/1119439514408300545</t>
  </si>
  <si>
    <t>https://twitter.com/#!/eaganpolice/status/1119444007095029760</t>
  </si>
  <si>
    <t>https://twitter.com/#!/eaganpolice/status/1119469169467174912</t>
  </si>
  <si>
    <t>https://twitter.com/#!/eaganpolice/status/1119471050406944768</t>
  </si>
  <si>
    <t>https://twitter.com/#!/vrealizeauto/status/1114173379920191489</t>
  </si>
  <si>
    <t>https://twitter.com/#!/vrealizeauto/status/1119277010222821378</t>
  </si>
  <si>
    <t>https://twitter.com/#!/ekrejci/status/1119506205444136961</t>
  </si>
  <si>
    <t>https://twitter.com/#!/ekrejci/status/1116783130638192640</t>
  </si>
  <si>
    <t>https://twitter.com/#!/ladylyrical/status/1115614257494753281</t>
  </si>
  <si>
    <t>https://twitter.com/#!/ladylyrical/status/1118776112052604928</t>
  </si>
  <si>
    <t>https://twitter.com/#!/ladylyrical/status/1119523933185806337</t>
  </si>
  <si>
    <t>https://twitter.com/#!/coversuregroup/status/1119265687757840384</t>
  </si>
  <si>
    <t>https://twitter.com/#!/coversurekidd/status/1119532841392537600</t>
  </si>
  <si>
    <t>https://twitter.com/#!/rubrikinc/status/1118861787955441664</t>
  </si>
  <si>
    <t>https://twitter.com/#!/edwardpoll/status/1119560593495740416</t>
  </si>
  <si>
    <t>https://twitter.com/#!/twbfarms/status/1111681480894435328</t>
  </si>
  <si>
    <t>https://twitter.com/#!/jd750a/status/1119609215264403456</t>
  </si>
  <si>
    <t>https://twitter.com/#!/jothrop/status/1119636539720572929</t>
  </si>
  <si>
    <t>https://twitter.com/#!/giles_hudson/status/1119659016051933187</t>
  </si>
  <si>
    <t>https://twitter.com/#!/arquette_paul/status/1119716282599919617</t>
  </si>
  <si>
    <t>https://twitter.com/#!/josephmontione/status/1119781731966619648</t>
  </si>
  <si>
    <t>https://twitter.com/#!/readheadruler/status/1115430345506160641</t>
  </si>
  <si>
    <t>https://twitter.com/#!/readheadruler/status/1119816739880079366</t>
  </si>
  <si>
    <t>https://twitter.com/#!/ivirtualex/status/1119973921384742913</t>
  </si>
  <si>
    <t>https://twitter.com/#!/abbiekamin/status/1119999461344841728</t>
  </si>
  <si>
    <t>https://twitter.com/#!/naheitzeg/status/1120065798784073731</t>
  </si>
  <si>
    <t>https://twitter.com/#!/bdgolf1/status/1118100003367550978</t>
  </si>
  <si>
    <t>https://twitter.com/#!/bdgolf1/status/1120216408791638017</t>
  </si>
  <si>
    <t>https://twitter.com/#!/vra2005/status/1118945291393282049</t>
  </si>
  <si>
    <t>https://twitter.com/#!/vra2005/status/1119046305488130048</t>
  </si>
  <si>
    <t>https://twitter.com/#!/vra2005/status/1120186366468481024</t>
  </si>
  <si>
    <t>https://twitter.com/#!/vra2005/status/1120260204988456960</t>
  </si>
  <si>
    <t>https://twitter.com/#!/campaignlegal/status/1120328205171294209</t>
  </si>
  <si>
    <t>https://twitter.com/#!/dalinemagee/status/1120335363057152000</t>
  </si>
  <si>
    <t>1115526095242133504</t>
  </si>
  <si>
    <t>1115555376123056130</t>
  </si>
  <si>
    <t>1115596224122445828</t>
  </si>
  <si>
    <t>1115670196939833344</t>
  </si>
  <si>
    <t>1115684867050700805</t>
  </si>
  <si>
    <t>1115913123272232961</t>
  </si>
  <si>
    <t>1115985381449773056</t>
  </si>
  <si>
    <t>1115991064135864326</t>
  </si>
  <si>
    <t>1116011098757574656</t>
  </si>
  <si>
    <t>1116025293045678081</t>
  </si>
  <si>
    <t>1116044536172691463</t>
  </si>
  <si>
    <t>1116049902209863680</t>
  </si>
  <si>
    <t>1116058785699647488</t>
  </si>
  <si>
    <t>1116061544197042178</t>
  </si>
  <si>
    <t>1116062587811180545</t>
  </si>
  <si>
    <t>1116093399906566144</t>
  </si>
  <si>
    <t>1116095516574724096</t>
  </si>
  <si>
    <t>1116125773260156928</t>
  </si>
  <si>
    <t>1116127366537936896</t>
  </si>
  <si>
    <t>1116163794919493632</t>
  </si>
  <si>
    <t>1116197026339917824</t>
  </si>
  <si>
    <t>1116232404560175104</t>
  </si>
  <si>
    <t>1116370310419353603</t>
  </si>
  <si>
    <t>1116379682251923456</t>
  </si>
  <si>
    <t>1116427593190756352</t>
  </si>
  <si>
    <t>1116442590344179712</t>
  </si>
  <si>
    <t>1116463318124900352</t>
  </si>
  <si>
    <t>1116496500656365569</t>
  </si>
  <si>
    <t>1116539518365196288</t>
  </si>
  <si>
    <t>1116540008926711808</t>
  </si>
  <si>
    <t>1116540054237843457</t>
  </si>
  <si>
    <t>1116540058058862592</t>
  </si>
  <si>
    <t>1116540087364476928</t>
  </si>
  <si>
    <t>1116544491962470400</t>
  </si>
  <si>
    <t>1116566354130116610</t>
  </si>
  <si>
    <t>1116607407927336960</t>
  </si>
  <si>
    <t>1115810508496605184</t>
  </si>
  <si>
    <t>1116527707892928514</t>
  </si>
  <si>
    <t>1116539683796709376</t>
  </si>
  <si>
    <t>1116640963458322432</t>
  </si>
  <si>
    <t>1116621038010286080</t>
  </si>
  <si>
    <t>1116651712977285122</t>
  </si>
  <si>
    <t>1116633433701322752</t>
  </si>
  <si>
    <t>1116657847155220480</t>
  </si>
  <si>
    <t>1116673555087941634</t>
  </si>
  <si>
    <t>1116608818069164032</t>
  </si>
  <si>
    <t>1116674277900738562</t>
  </si>
  <si>
    <t>1116676040347275264</t>
  </si>
  <si>
    <t>1116706225775874049</t>
  </si>
  <si>
    <t>1116711137494601729</t>
  </si>
  <si>
    <t>1116717717925634051</t>
  </si>
  <si>
    <t>1116454623815131136</t>
  </si>
  <si>
    <t>1116721160333533184</t>
  </si>
  <si>
    <t>1116736637885612032</t>
  </si>
  <si>
    <t>1116607226636988416</t>
  </si>
  <si>
    <t>1116633024253370368</t>
  </si>
  <si>
    <t>1116651972298510342</t>
  </si>
  <si>
    <t>1116676345197580288</t>
  </si>
  <si>
    <t>1116767399066390528</t>
  </si>
  <si>
    <t>1116767476069687296</t>
  </si>
  <si>
    <t>1116807460248084482</t>
  </si>
  <si>
    <t>1116821986615922689</t>
  </si>
  <si>
    <t>1116124130875670528</t>
  </si>
  <si>
    <t>1116499409800433666</t>
  </si>
  <si>
    <t>1116528943132286977</t>
  </si>
  <si>
    <t>1116533232043008000</t>
  </si>
  <si>
    <t>1116554058691764224</t>
  </si>
  <si>
    <t>1116565584060149760</t>
  </si>
  <si>
    <t>1116577414266494976</t>
  </si>
  <si>
    <t>1116613856418127873</t>
  </si>
  <si>
    <t>1116868590710472709</t>
  </si>
  <si>
    <t>1116888656462086147</t>
  </si>
  <si>
    <t>1116892254021439488</t>
  </si>
  <si>
    <t>1116895730986356738</t>
  </si>
  <si>
    <t>1115827030573158402</t>
  </si>
  <si>
    <t>1116190590582976513</t>
  </si>
  <si>
    <t>1116659440542003207</t>
  </si>
  <si>
    <t>1116738090184298496</t>
  </si>
  <si>
    <t>1116733248858492928</t>
  </si>
  <si>
    <t>1116913298669105152</t>
  </si>
  <si>
    <t>1116913349873135616</t>
  </si>
  <si>
    <t>1116888681158184961</t>
  </si>
  <si>
    <t>1116933193142349824</t>
  </si>
  <si>
    <t>1116933160527454209</t>
  </si>
  <si>
    <t>1116934877415387136</t>
  </si>
  <si>
    <t>1116938179339177988</t>
  </si>
  <si>
    <t>1116942090250985473</t>
  </si>
  <si>
    <t>1116973988062924800</t>
  </si>
  <si>
    <t>1116975889647054848</t>
  </si>
  <si>
    <t>1116983899110952961</t>
  </si>
  <si>
    <t>1116984211011981312</t>
  </si>
  <si>
    <t>1117032547412844546</t>
  </si>
  <si>
    <t>1117035155410104320</t>
  </si>
  <si>
    <t>1117119149828968449</t>
  </si>
  <si>
    <t>1116688467566768129</t>
  </si>
  <si>
    <t>1117120903257755648</t>
  </si>
  <si>
    <t>1117206769539874817</t>
  </si>
  <si>
    <t>1117452451681112065</t>
  </si>
  <si>
    <t>1117695972958720000</t>
  </si>
  <si>
    <t>1115637705826807808</t>
  </si>
  <si>
    <t>1117713314602213376</t>
  </si>
  <si>
    <t>1117759432329445376</t>
  </si>
  <si>
    <t>1117812128537358336</t>
  </si>
  <si>
    <t>1117857055971344387</t>
  </si>
  <si>
    <t>1117872299619651586</t>
  </si>
  <si>
    <t>1117911520271224832</t>
  </si>
  <si>
    <t>1117916786400174080</t>
  </si>
  <si>
    <t>1117789726117957633</t>
  </si>
  <si>
    <t>1117975858516570112</t>
  </si>
  <si>
    <t>1117984532894928896</t>
  </si>
  <si>
    <t>1117994573253550081</t>
  </si>
  <si>
    <t>1118140428488986626</t>
  </si>
  <si>
    <t>1118146253508857857</t>
  </si>
  <si>
    <t>1118179933178613761</t>
  </si>
  <si>
    <t>1118193388258496512</t>
  </si>
  <si>
    <t>896267491323691008</t>
  </si>
  <si>
    <t>1118204544255610881</t>
  </si>
  <si>
    <t>1118240100180267009</t>
  </si>
  <si>
    <t>1118261752918085634</t>
  </si>
  <si>
    <t>1118314660720148480</t>
  </si>
  <si>
    <t>1118314811098632197</t>
  </si>
  <si>
    <t>1059596922971979781</t>
  </si>
  <si>
    <t>1118340040642453504</t>
  </si>
  <si>
    <t>1118362209116094465</t>
  </si>
  <si>
    <t>1118404217079783425</t>
  </si>
  <si>
    <t>1116697490827304960</t>
  </si>
  <si>
    <t>1118366507208196101</t>
  </si>
  <si>
    <t>1118408175512764416</t>
  </si>
  <si>
    <t>1116901236597510144</t>
  </si>
  <si>
    <t>1117053280042012672</t>
  </si>
  <si>
    <t>1116902042201665537</t>
  </si>
  <si>
    <t>1115985152256237569</t>
  </si>
  <si>
    <t>1116887506157473792</t>
  </si>
  <si>
    <t>1116894148165083136</t>
  </si>
  <si>
    <t>1117271348731052032</t>
  </si>
  <si>
    <t>1118481688777101312</t>
  </si>
  <si>
    <t>1118482024535224322</t>
  </si>
  <si>
    <t>1118520451779780609</t>
  </si>
  <si>
    <t>1118205415727214592</t>
  </si>
  <si>
    <t>1118520755615088640</t>
  </si>
  <si>
    <t>1118615406124707841</t>
  </si>
  <si>
    <t>1116008999294574599</t>
  </si>
  <si>
    <t>1118660356862353409</t>
  </si>
  <si>
    <t>1118686326029787136</t>
  </si>
  <si>
    <t>1118065253298974720</t>
  </si>
  <si>
    <t>1118516991290216449</t>
  </si>
  <si>
    <t>1118786135055114240</t>
  </si>
  <si>
    <t>1118870662477565953</t>
  </si>
  <si>
    <t>1118876264037675008</t>
  </si>
  <si>
    <t>1116904370530996224</t>
  </si>
  <si>
    <t>1116908893656027136</t>
  </si>
  <si>
    <t>1118904657823375361</t>
  </si>
  <si>
    <t>1118905256635785216</t>
  </si>
  <si>
    <t>1118394258468278272</t>
  </si>
  <si>
    <t>1115945413549481984</t>
  </si>
  <si>
    <t>1118398660386205697</t>
  </si>
  <si>
    <t>1115511601979957248</t>
  </si>
  <si>
    <t>1115884834864422917</t>
  </si>
  <si>
    <t>1116238876572618752</t>
  </si>
  <si>
    <t>1116976441697157120</t>
  </si>
  <si>
    <t>1117688364780662784</t>
  </si>
  <si>
    <t>1117696778944618501</t>
  </si>
  <si>
    <t>1118314427852447744</t>
  </si>
  <si>
    <t>1119001814320521221</t>
  </si>
  <si>
    <t>1116025004871835649</t>
  </si>
  <si>
    <t>1116090492775649286</t>
  </si>
  <si>
    <t>1119285074262802432</t>
  </si>
  <si>
    <t>1119296745899536384</t>
  </si>
  <si>
    <t>1119300054630707205</t>
  </si>
  <si>
    <t>1119312507439648768</t>
  </si>
  <si>
    <t>1119320256655372288</t>
  </si>
  <si>
    <t>1119326854337441800</t>
  </si>
  <si>
    <t>1119333512916676611</t>
  </si>
  <si>
    <t>1119390355051438080</t>
  </si>
  <si>
    <t>1119334740560052231</t>
  </si>
  <si>
    <t>1119442376077004801</t>
  </si>
  <si>
    <t>1119458878599651328</t>
  </si>
  <si>
    <t>1119459092857262080</t>
  </si>
  <si>
    <t>1119459284222398464</t>
  </si>
  <si>
    <t>1119469416511619072</t>
  </si>
  <si>
    <t>1119314924554149888</t>
  </si>
  <si>
    <t>1119320679613177857</t>
  </si>
  <si>
    <t>1119334326263582721</t>
  </si>
  <si>
    <t>1119339936120020992</t>
  </si>
  <si>
    <t>1119345875896229890</t>
  </si>
  <si>
    <t>1119357102848397315</t>
  </si>
  <si>
    <t>1119393065146429442</t>
  </si>
  <si>
    <t>1119434200678117378</t>
  </si>
  <si>
    <t>1119439514408300545</t>
  </si>
  <si>
    <t>1119444007095029760</t>
  </si>
  <si>
    <t>1119469169467174912</t>
  </si>
  <si>
    <t>1119471050406944768</t>
  </si>
  <si>
    <t>1114173379920191489</t>
  </si>
  <si>
    <t>1119277010222821378</t>
  </si>
  <si>
    <t>1119506205444136961</t>
  </si>
  <si>
    <t>1116783130638192640</t>
  </si>
  <si>
    <t>1115614257494753281</t>
  </si>
  <si>
    <t>1118776112052604928</t>
  </si>
  <si>
    <t>1119523933185806337</t>
  </si>
  <si>
    <t>1119265687757840384</t>
  </si>
  <si>
    <t>1119532841392537600</t>
  </si>
  <si>
    <t>1118861787955441664</t>
  </si>
  <si>
    <t>1119560593495740416</t>
  </si>
  <si>
    <t>1111681480894435328</t>
  </si>
  <si>
    <t>1119609215264403456</t>
  </si>
  <si>
    <t>1119636539720572929</t>
  </si>
  <si>
    <t>1119659016051933187</t>
  </si>
  <si>
    <t>1119716282599919617</t>
  </si>
  <si>
    <t>1119781731966619648</t>
  </si>
  <si>
    <t>1115430345506160641</t>
  </si>
  <si>
    <t>1119816739880079366</t>
  </si>
  <si>
    <t>1119973921384742913</t>
  </si>
  <si>
    <t>1119999461344841728</t>
  </si>
  <si>
    <t>1120065798784073731</t>
  </si>
  <si>
    <t>1118100003367550978</t>
  </si>
  <si>
    <t>1120216408791638017</t>
  </si>
  <si>
    <t>1118945291393282049</t>
  </si>
  <si>
    <t>1119046305488130048</t>
  </si>
  <si>
    <t>1120186366468481024</t>
  </si>
  <si>
    <t>1120260204988456960</t>
  </si>
  <si>
    <t>1120328205171294209</t>
  </si>
  <si>
    <t>1120335363057152000</t>
  </si>
  <si>
    <t>1115147939628953600</t>
  </si>
  <si>
    <t>1080971825478197248</t>
  </si>
  <si>
    <t>1116548747322904578</t>
  </si>
  <si>
    <t>1116729862960627713</t>
  </si>
  <si>
    <t>1117443727566483456</t>
  </si>
  <si>
    <t>1117916251890884608</t>
  </si>
  <si>
    <t>1117978060257554432</t>
  </si>
  <si>
    <t>1118951138274041861</t>
  </si>
  <si>
    <t>1119024988303110144</t>
  </si>
  <si>
    <t>1113928433900249088</t>
  </si>
  <si>
    <t>1115263515487391744</t>
  </si>
  <si>
    <t>963443347003146240</t>
  </si>
  <si>
    <t/>
  </si>
  <si>
    <t>755057897583804416</t>
  </si>
  <si>
    <t>415757114</t>
  </si>
  <si>
    <t>22815781</t>
  </si>
  <si>
    <t>14061017</t>
  </si>
  <si>
    <t>941000686275387392</t>
  </si>
  <si>
    <t>886373149243080704</t>
  </si>
  <si>
    <t>34643610</t>
  </si>
  <si>
    <t>110326494</t>
  </si>
  <si>
    <t>17890282</t>
  </si>
  <si>
    <t>767</t>
  </si>
  <si>
    <t>en</t>
  </si>
  <si>
    <t>nl</t>
  </si>
  <si>
    <t>es</t>
  </si>
  <si>
    <t>und</t>
  </si>
  <si>
    <t>fr</t>
  </si>
  <si>
    <t>et</t>
  </si>
  <si>
    <t>1115588127459020800</t>
  </si>
  <si>
    <t>1115657933876948992</t>
  </si>
  <si>
    <t>1116644933778202624</t>
  </si>
  <si>
    <t>1115665163720351744</t>
  </si>
  <si>
    <t>1117882653905170432</t>
  </si>
  <si>
    <t>1118169672078245893</t>
  </si>
  <si>
    <t>1118402834138050560</t>
  </si>
  <si>
    <t>1118477341318164486</t>
  </si>
  <si>
    <t>1118605538005327878</t>
  </si>
  <si>
    <t>1118648394006913024</t>
  </si>
  <si>
    <t>1116417340885876737</t>
  </si>
  <si>
    <t>1119249041265655809</t>
  </si>
  <si>
    <t>1119685058535677952</t>
  </si>
  <si>
    <t>1119668584177917958</t>
  </si>
  <si>
    <t>Twitter Web Client</t>
  </si>
  <si>
    <t>TweetDeck</t>
  </si>
  <si>
    <t>Twitter for Android</t>
  </si>
  <si>
    <t>Twitter for iPhone</t>
  </si>
  <si>
    <t>Twitter for iPad</t>
  </si>
  <si>
    <t>Twitter Web App</t>
  </si>
  <si>
    <t>Dynamic Signal</t>
  </si>
  <si>
    <t>Hootsuite Inc.</t>
  </si>
  <si>
    <t>SS11</t>
  </si>
  <si>
    <t>Retwitteuse</t>
  </si>
  <si>
    <t>AboveBoonvilleBot</t>
  </si>
  <si>
    <t>sdxacademy_assistant</t>
  </si>
  <si>
    <t>LinkedIn</t>
  </si>
  <si>
    <t>Salesforce - Social Studio</t>
  </si>
  <si>
    <t>Facebook</t>
  </si>
  <si>
    <t>Sprout Social</t>
  </si>
  <si>
    <t>Buffer</t>
  </si>
  <si>
    <t>Instagram</t>
  </si>
  <si>
    <t>Retweet</t>
  </si>
  <si>
    <t>5.0629808,51.9969269 
5.1310233,51.9969269 
5.1310233,52.0622967 
5.0629808,52.0622967</t>
  </si>
  <si>
    <t>-122.091151,37.285786 
-121.995595,37.285786 
-121.995595,37.3403795 
-122.091151,37.3403795</t>
  </si>
  <si>
    <t>-77.393246,38.90861 
-77.304868,38.90861 
-77.304868,39.002993 
-77.393246,39.002993</t>
  </si>
  <si>
    <t>-83.126332,42.475983 
-83.084518,42.475983 
-83.084518,42.5348261 
-83.126332,42.5348261</t>
  </si>
  <si>
    <t>-2.570863,53.2364774 
-2.47076,53.2364774 
-2.47076,53.281203 
-2.570863,53.281203</t>
  </si>
  <si>
    <t>The Netherlands</t>
  </si>
  <si>
    <t>United States</t>
  </si>
  <si>
    <t>United Kingdom</t>
  </si>
  <si>
    <t>NL</t>
  </si>
  <si>
    <t>US</t>
  </si>
  <si>
    <t>GB</t>
  </si>
  <si>
    <t>Nieuwegein, Nederland</t>
  </si>
  <si>
    <t>Cupertino, CA</t>
  </si>
  <si>
    <t>Reston, VA</t>
  </si>
  <si>
    <t>Madison Heights, MI</t>
  </si>
  <si>
    <t>Northwich, England</t>
  </si>
  <si>
    <t>7d80e1fe9d774af6</t>
  </si>
  <si>
    <t>36237ab3643ff2be</t>
  </si>
  <si>
    <t>ec212eb1116b92e2</t>
  </si>
  <si>
    <t>e67427d9b4126602</t>
  </si>
  <si>
    <t>700261a746f3cd96</t>
  </si>
  <si>
    <t>Nieuwegein</t>
  </si>
  <si>
    <t>Cupertino</t>
  </si>
  <si>
    <t>Reston</t>
  </si>
  <si>
    <t>Madison Heights</t>
  </si>
  <si>
    <t>Northwich</t>
  </si>
  <si>
    <t>city</t>
  </si>
  <si>
    <t>https://api.twitter.com/1.1/geo/id/7d80e1fe9d774af6.json</t>
  </si>
  <si>
    <t>https://api.twitter.com/1.1/geo/id/36237ab3643ff2be.json</t>
  </si>
  <si>
    <t>https://api.twitter.com/1.1/geo/id/ec212eb1116b92e2.json</t>
  </si>
  <si>
    <t>https://api.twitter.com/1.1/geo/id/e67427d9b4126602.json</t>
  </si>
  <si>
    <t>https://api.twitter.com/1.1/geo/id/700261a746f3cd96.json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</si>
  <si>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</si>
  <si>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</si>
  <si>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</si>
  <si>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</si>
  <si>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</si>
  <si>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</si>
  <si>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</si>
  <si>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</si>
  <si>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</si>
  <si>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</si>
  <si>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</si>
  <si>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</si>
  <si>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</si>
  <si>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</si>
  <si>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</si>
  <si>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</si>
  <si>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</si>
  <si>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</si>
  <si>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</si>
  <si>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</si>
  <si>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</si>
  <si>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RoNo ($VET man)</t>
  </si>
  <si>
    <t>Logino Dujardin</t>
  </si>
  <si>
    <t>Safe Haven (SHA)</t>
  </si>
  <si>
    <t>VeriArti</t>
  </si>
  <si>
    <t>Cabinet ITSM Europe</t>
  </si>
  <si>
    <t>Columbia University</t>
  </si>
  <si>
    <t>▪️ Crypto_Shard ▪️</t>
  </si>
  <si>
    <t>Blockfolio</t>
  </si>
  <si>
    <t>Verasity</t>
  </si>
  <si>
    <t>Keith Norbie</t>
  </si>
  <si>
    <t>NotExonerated</t>
  </si>
  <si>
    <t>ComputerWeekly.de</t>
  </si>
  <si>
    <t>Walter</t>
  </si>
  <si>
    <t>Kip Herriage</t>
  </si>
  <si>
    <t>Rita Boone</t>
  </si>
  <si>
    <t>Ryan Knight #ImpeachTrump _xD83C__xDF51_</t>
  </si>
  <si>
    <t>InvestingLegend</t>
  </si>
  <si>
    <t>Michael Stanclift</t>
  </si>
  <si>
    <t>Jad El-Zein</t>
  </si>
  <si>
    <t>Phil Yaccino</t>
  </si>
  <si>
    <t>vRealize Automation</t>
  </si>
  <si>
    <t>⚔️Jeanne⚔️</t>
  </si>
  <si>
    <t>Al Rasheed</t>
  </si>
  <si>
    <t>Aylett Colston</t>
  </si>
  <si>
    <t>Pedro Nova</t>
  </si>
  <si>
    <t>Kerem Çeliker</t>
  </si>
  <si>
    <t>CloudMakerBrian</t>
  </si>
  <si>
    <t>SH Hwang</t>
  </si>
  <si>
    <t>Jessalyn</t>
  </si>
  <si>
    <t>UST Public Safety</t>
  </si>
  <si>
    <t>Nagesh Venkatesan</t>
  </si>
  <si>
    <t>Varghese Philipose</t>
  </si>
  <si>
    <t>_xD83C__xDDEB__xD83C__xDDF7_little_minx_xD83C__xDDEB__xD83C__xDDF7_</t>
  </si>
  <si>
    <t>Viktor van den Berg</t>
  </si>
  <si>
    <t>Gabby Arciniega</t>
  </si>
  <si>
    <t>Benji Travis</t>
  </si>
  <si>
    <t>Sean Cannell</t>
  </si>
  <si>
    <t>Jon Schulman</t>
  </si>
  <si>
    <t>☞ Ryan Johnson ☜</t>
  </si>
  <si>
    <t>(Abdullah)^2</t>
  </si>
  <si>
    <t>Michael Poore</t>
  </si>
  <si>
    <t>TheBeast</t>
  </si>
  <si>
    <t>solveig erickson</t>
  </si>
  <si>
    <t>jas</t>
  </si>
  <si>
    <t>Paige Peplinski</t>
  </si>
  <si>
    <t>ava_xD83C__xDF19_</t>
  </si>
  <si>
    <t>Saint Paul Police Department</t>
  </si>
  <si>
    <t>Allison Childs</t>
  </si>
  <si>
    <t>Tiffany Nguyen</t>
  </si>
  <si>
    <t>Inez vd Ham</t>
  </si>
  <si>
    <t>VRA</t>
  </si>
  <si>
    <t>NVDG</t>
  </si>
  <si>
    <t>Univ. of St. Thomas</t>
  </si>
  <si>
    <t>Brady Hall</t>
  </si>
  <si>
    <t>Catja Dijkstra</t>
  </si>
  <si>
    <t>Revalida.com</t>
  </si>
  <si>
    <t>Allan Kjær</t>
  </si>
  <si>
    <t>Thomas Poppelgaard</t>
  </si>
  <si>
    <t>Beth Moravek Tomscak</t>
  </si>
  <si>
    <t>Vantage Iberia Occid</t>
  </si>
  <si>
    <t>trimbleAG.es</t>
  </si>
  <si>
    <t>Trimble Agriculture</t>
  </si>
  <si>
    <t>Willemijn Faber</t>
  </si>
  <si>
    <t>Chip Zoller</t>
  </si>
  <si>
    <t>Rudolf Kleijwegt</t>
  </si>
  <si>
    <t>Joerg Roesch</t>
  </si>
  <si>
    <t>Thomas Kopton</t>
  </si>
  <si>
    <t>Dwarslaesie Org. Ned</t>
  </si>
  <si>
    <t>Ronald Beuker</t>
  </si>
  <si>
    <t>Janneke Stolwijk</t>
  </si>
  <si>
    <t>Ilse van Nes</t>
  </si>
  <si>
    <t>Inge Eriks-Hoogland</t>
  </si>
  <si>
    <t>John Brealey</t>
  </si>
  <si>
    <t xml:space="preserve">African Weight Loss </t>
  </si>
  <si>
    <t>isra</t>
  </si>
  <si>
    <t>Michael Knight</t>
  </si>
  <si>
    <t>Timothy Tillack</t>
  </si>
  <si>
    <t>Tim Herriage</t>
  </si>
  <si>
    <t>Kimberly Delgado</t>
  </si>
  <si>
    <t>Sunny Dua</t>
  </si>
  <si>
    <t>Christian Renaud</t>
  </si>
  <si>
    <t>BossJayCross</t>
  </si>
  <si>
    <t>Wayne Allyn Root</t>
  </si>
  <si>
    <t>NAFS</t>
  </si>
  <si>
    <t>Jarhead Trader</t>
  </si>
  <si>
    <t>TheLionAndTheLamb</t>
  </si>
  <si>
    <t>Manuel Perez-Ruiz</t>
  </si>
  <si>
    <t>Bert de Bruijn</t>
  </si>
  <si>
    <t>Custodio López Cruz</t>
  </si>
  <si>
    <t>DM</t>
  </si>
  <si>
    <t>Mario</t>
  </si>
  <si>
    <t>Sandra te Winkel</t>
  </si>
  <si>
    <t>Philipp Buck</t>
  </si>
  <si>
    <t>Relevant_xD83C__xDDFA__xD83C__xDDF8_</t>
  </si>
  <si>
    <t>Zach Milleson _xD83C__xDF3D_</t>
  </si>
  <si>
    <t>Alan Renouf</t>
  </si>
  <si>
    <t>Dr. Jens-Henrik Soeldner</t>
  </si>
  <si>
    <t>William Lam</t>
  </si>
  <si>
    <t>Джейк</t>
  </si>
  <si>
    <t>Agrosap</t>
  </si>
  <si>
    <t>Vanessa ₿</t>
  </si>
  <si>
    <t>HBO</t>
  </si>
  <si>
    <t>not Vodafone</t>
  </si>
  <si>
    <t>CBS</t>
  </si>
  <si>
    <t>Kaltura</t>
  </si>
  <si>
    <t>Jose Cavalheri</t>
  </si>
  <si>
    <t>VMware EMPOWER</t>
  </si>
  <si>
    <t>Will Huber</t>
  </si>
  <si>
    <t>CDI LLC</t>
  </si>
  <si>
    <t>vieux lion3</t>
  </si>
  <si>
    <t>oweil kafalo</t>
  </si>
  <si>
    <t>Jean Philippe KRA</t>
  </si>
  <si>
    <t>Susan Shelton</t>
  </si>
  <si>
    <t>LOUDERSPEAKER</t>
  </si>
  <si>
    <t>Senator Tina Smith</t>
  </si>
  <si>
    <t>Linda Hummel</t>
  </si>
  <si>
    <t>Randall Reynolds _xD835__xDCE2__xD835__xDCF5__xD835__xDCEA__xD835__xDD02__xD835__xDCFC_ _xD835__xDCE1__xD835__xDCFE__xD835__xDCFC__xD835__xDCFC__xD835__xDCF2__xD835__xDCEA__xD835__xDCF7__xD835__xDCFC_. #Hillary2020 _xD83C__xDFF3_️‍_xD83C__xDF08_</t>
  </si>
  <si>
    <t>executive cheddar</t>
  </si>
  <si>
    <t>Suzann</t>
  </si>
  <si>
    <t>Jill Filipovic</t>
  </si>
  <si>
    <t>Ilhan Was Right/Bernie 2020</t>
  </si>
  <si>
    <t>Amit Panchal</t>
  </si>
  <si>
    <t>Oppositionista</t>
  </si>
  <si>
    <t>Steve Miller</t>
  </si>
  <si>
    <t>FortunateDm</t>
  </si>
  <si>
    <t>NotMyPresident _xD83C__xDDFA__xD83C__xDDF8_</t>
  </si>
  <si>
    <t>white rabbit _xD83D__xDC07_</t>
  </si>
  <si>
    <t>Britten Kuckelman</t>
  </si>
  <si>
    <t>Kayla Vix</t>
  </si>
  <si>
    <t>Leagle.com</t>
  </si>
  <si>
    <t>RT #GiletsJaunes</t>
  </si>
  <si>
    <t>Politique 4.0 #10 _xD83C__xDDE7__xD83C__xDDEA__xD83C__xDDEB__xD83C__xDDF7_</t>
  </si>
  <si>
    <t>The Equality Act ≠ Equality</t>
  </si>
  <si>
    <t>pb</t>
  </si>
  <si>
    <t>Prairie Rose</t>
  </si>
  <si>
    <t>Rep. Marcia L. Fudge</t>
  </si>
  <si>
    <t>Dukagjin Maloku</t>
  </si>
  <si>
    <t>Magnus Andersson</t>
  </si>
  <si>
    <t>Pramod Rane</t>
  </si>
  <si>
    <t>Shubham Mishra</t>
  </si>
  <si>
    <t>TrexTim</t>
  </si>
  <si>
    <t>NC Policy Watch</t>
  </si>
  <si>
    <t>Seth Etter</t>
  </si>
  <si>
    <t>Keith Doll</t>
  </si>
  <si>
    <t>Cory Booker</t>
  </si>
  <si>
    <t>Above Boonville AdsB Bot</t>
  </si>
  <si>
    <t>David S Pumpkins Ltd</t>
  </si>
  <si>
    <t>Vehicle Remarketing</t>
  </si>
  <si>
    <t>James Davis</t>
  </si>
  <si>
    <t>Bipul Sinha</t>
  </si>
  <si>
    <t>VMware</t>
  </si>
  <si>
    <t>Rubrik, Inc.</t>
  </si>
  <si>
    <t>Indmax</t>
  </si>
  <si>
    <t>vRealize Operations</t>
  </si>
  <si>
    <t>SDx Academy</t>
  </si>
  <si>
    <t>Mehmet Gonullu</t>
  </si>
  <si>
    <t>Mamadou Koulibaly</t>
  </si>
  <si>
    <t>Alassane Ouattara Officiel</t>
  </si>
  <si>
    <t>Liad Ofek</t>
  </si>
  <si>
    <t>Janice Brown</t>
  </si>
  <si>
    <t>Eric Boehlert</t>
  </si>
  <si>
    <t>Michał Dobrowolski</t>
  </si>
  <si>
    <t>Batuhan</t>
  </si>
  <si>
    <t>City of Eagan</t>
  </si>
  <si>
    <t>Eagan Police</t>
  </si>
  <si>
    <t>Jen Zeiller</t>
  </si>
  <si>
    <t>Dakota County</t>
  </si>
  <si>
    <t>VRAF</t>
  </si>
  <si>
    <t>Amazon.com</t>
  </si>
  <si>
    <t>AmazonSmile</t>
  </si>
  <si>
    <t>Casey McG</t>
  </si>
  <si>
    <t>Bree Newsome Bass</t>
  </si>
  <si>
    <t>❌America First❌ _xD83C__xDDFA__xD83C__xDDF8_</t>
  </si>
  <si>
    <t>Lucia</t>
  </si>
  <si>
    <t>Eric Krejci</t>
  </si>
  <si>
    <t>Lady Lyrical</t>
  </si>
  <si>
    <t>Coversure Insurance</t>
  </si>
  <si>
    <t>Edward Poll</t>
  </si>
  <si>
    <t>Clive Bailye</t>
  </si>
  <si>
    <t>750A</t>
  </si>
  <si>
    <t>Jo Throp</t>
  </si>
  <si>
    <t>VRA UK</t>
  </si>
  <si>
    <t>Giles Hudson</t>
  </si>
  <si>
    <t>Paul Arquette</t>
  </si>
  <si>
    <t>Joseph Montione</t>
  </si>
  <si>
    <t>Raytheon</t>
  </si>
  <si>
    <t>Raytheon Cyber</t>
  </si>
  <si>
    <t>VMware Cloud</t>
  </si>
  <si>
    <t>Live n Learn _xD83C__xDF0A_</t>
  </si>
  <si>
    <t>Xeni</t>
  </si>
  <si>
    <t>Alex López | vExpert _xD83C__xDDF5__xD83C__xDDF7_</t>
  </si>
  <si>
    <t>Abbie Kamin</t>
  </si>
  <si>
    <t>Sari Horwitz</t>
  </si>
  <si>
    <t>The Washington Post</t>
  </si>
  <si>
    <t>Houston Chronicle</t>
  </si>
  <si>
    <t>nancy a heitzeg</t>
  </si>
  <si>
    <t>_xD83C__xDDEC__xD83C__xDDE7_ Ben Derbyshire</t>
  </si>
  <si>
    <t>VIBESREGGAEARENA</t>
  </si>
  <si>
    <t>Lisa Falkenberg</t>
  </si>
  <si>
    <t>Campaign Legal Center</t>
  </si>
  <si>
    <t>Gene Wu</t>
  </si>
  <si>
    <t>Daline Magee</t>
  </si>
  <si>
    <t>#Vechain $VET $VTHO #OceanEx $OCE $SHA $TIC #Everscore #VeFam
REAL Catfish #whale    I told ya my opinion.  Always #DYOR _xD83D__xDE09_</t>
  </si>
  <si>
    <t>CEO @safehavenio | Father | 30 | Made on Blockchain | co-founder @Thorblockio | co-founder @TrustallianceN</t>
  </si>
  <si>
    <t>Safe Haven - Building solutions for inheritance, asset distribution and asset control on the VeChainThor Network! Join our Telegram: https://t.me/SafeHavenio</t>
  </si>
  <si>
    <t>Built upon VeChain, VeriArti allows digital artists to verify and sell their original art as a unique NFT token on an immutable and decentralised network.</t>
  </si>
  <si>
    <t>Official Twitter ® #EU #Council 
#Expert #Forensic #Contributor #CyberSecurity #Research: #Crypto #Algorithm #IA #HPC #Computer #Network #Data #Privacy #VIP</t>
  </si>
  <si>
    <t>"The best education is one that prepares you for your own venture into the unknown." - Lee C. Bollinger, Columbia University President</t>
  </si>
  <si>
    <t>#Blockchain &amp; #Cryptocurrency enthusiast | #Trader &amp; #Investor | #Altcoin &amp; #ICO | #Tweets are not financial advice | Since early 2017</t>
  </si>
  <si>
    <t>The world's most popular Bitcoin &amp; crypto portfolio management app. Track 8,000+ cryptocurrencies on Binance, Coinbase, and 300+ exchanges.</t>
  </si>
  <si>
    <t>The future of online video.</t>
  </si>
  <si>
    <t>Biz Dev &amp; Alliance Leadership @ NetApp, vExpert. Successfully part of 2 acquisitions. Bringing future to present. Skol Vikings! Tweets are my own. 612-964-2610.</t>
  </si>
  <si>
    <t>#StolenChildren  #TakeAKnee  #MeToo #LoveTrumpsHate debate is great, trolls get blocked #JesusWasARefugee</t>
  </si>
  <si>
    <t>Hier tweetet http://ComputerWeekly.de. 
#DataCenter #Netzwerk #ITSecurity #Storage #EntSoft</t>
  </si>
  <si>
    <t>Business &amp; Finance Business &amp; Finance</t>
  </si>
  <si>
    <t>Contrarian Capitalist. Publisher, Author; Vertical Research Advisory (https://t.co/NfmhLBcxmv) Top Performing Investment Advisory, 34 Yrs. Daily Mkt Podcast #MAGA</t>
  </si>
  <si>
    <t>Proud progressive, liberal, Social-Democrat, #TheResistance_xD83C__xDF0A__xD83C__xDF0A__xD83C__xDF0A_</t>
  </si>
  <si>
    <t>Democratic activist who resists Trump and fights for social, racial, economic and environmental justice. Guest on the @StephMillerShow. New Podcast coming soon!</t>
  </si>
  <si>
    <t>made my bucks in RE, but if it can be invested in, I have an interest.  Love to bury pinhead liberals through debate.</t>
  </si>
  <si>
    <t>Technical Account Manager @VMware _xD83D__xDE80_ Married to Sadie _xD83E__xDDB8_‍♀️ Father of Three _xD83D__xDE49_ Virtually Benevolent _xD83D__xDC68_‍_xD83D__xDCBB_ Boldly Going _xD83D__xDD96_ Kansan _xD83C__xDF3B_ #vExpert #VCIX</t>
  </si>
  <si>
    <t>Cloud Mgmt Office of the CTO @VMware | tweeting/blogging all things cloud @ https://t.co/IKOxnduuuf | Tweets are mine | Live Life and you will Love Life.</t>
  </si>
  <si>
    <t>Phil's a Distinguished Engineer at VMware as a Cloud Management Specialist.  Phil is a passionate data accountability professional.</t>
  </si>
  <si>
    <t>The IT Automation tool of the #SDDC. Deploy IT services rapidly across a multi-vendor, multi-cloud infrastructure. Part of the @vmwarecloudmgmt team.</t>
  </si>
  <si>
    <t>Irredeemable Basketeer/Brexiteer, 23 years in Manhattan NYC during DJT's years of GREAT popularity and   accomplishment. BLOGGING for TRUMP since 2015 _xD83C__xDDFA__xD83C__xDDF8__xD83C__xDDEC__xD83C__xDDE7__xD83C__xDDEB__xD83C__xDDF7__xD83C__xDDF8__xD83C__xDDEA_</t>
  </si>
  <si>
    <t>@vExpert ⭐️ ⭐️  @CiscoChampion @Nutanix NTC @VeeamVanguard | VCP6-DCV\NV | Linux\☁️ + | NPP 5.0 | @DCVMUG | @TechFieldDay Delegate | #KindnessMatters</t>
  </si>
  <si>
    <t>North Carolinian.  Attorney.  ★ Fair elections = a patriotic value. ★</t>
  </si>
  <si>
    <t>Vmware vExpert Awarded, Microsoft MVP Awarded, VxRail Implementation Engineer, vCloud for AWS Certified, VxRail Xpert &amp; Champion, Alibaba Cloud Certified Pro</t>
  </si>
  <si>
    <t>Senior Global Solution Architect- help #VMware partners build SDDC &amp; automation</t>
  </si>
  <si>
    <t>Consulting Delivery Japan@Dell EMC | VMware vExpert 2012-2019 | vExpert VSAN 2017-2019 | vExpert NSX 2018 | Nutanix NTC 2016-2019</t>
  </si>
  <si>
    <t>UST ‘22 _xD83D__xDC9C_</t>
  </si>
  <si>
    <t>This is the official Twitter page for the Department of Public Safety at the University of St. Thomas (MN). This account is NOT monitored for emergency response</t>
  </si>
  <si>
    <t>An experienced IT professional with 15+ years of experience in Cloud Architecture and Design. Dad of 2 Angels and someone who opposes the VIP culture.</t>
  </si>
  <si>
    <t>Staff Technical Account Manager based in Dubai.Member of CTOA Program in VMware . VCP-DCV | VCP-NV | VCP-DT | VCP-Cloud | vROps Specialist</t>
  </si>
  <si>
    <t>IT Architect  - EN VEILLE ACTIVE #CITRIX #VMware #Virtualisation #architecte #IT #Management #ITLEADER</t>
  </si>
  <si>
    <t>Solutions Engineer @ VMware | VCDX-DCV #121 | vExpert 09-19 | SDDC | Hybrid Cloud | VMConAWS</t>
  </si>
  <si>
    <t>Escribo, edito y hago videos acerca de como trabajar en linea y vida saludable. también trabajo para #videoinfluencers</t>
  </si>
  <si>
    <t>Family, Food, Fitness &amp; The pursuit of greatness! Get my new book YouTube Secrets here ↙️Cofounder #itsjudyslife @videoinfluencer #Dancember #YouTubeSecrets</t>
  </si>
  <si>
    <t>I help people build their influence with YouTube and Online Video. Let's connect on YouTube at https://t.co/b1TIJLNeJ3 and at @videoinfluencer!</t>
  </si>
  <si>
    <t>Product Line Manager for @VMwareCAS @VMware. #vExpert x5, CISSP, VCIX, more. Bird lover. DeLorean driver. Wine and beer appreciator. Tweets all mine</t>
  </si>
  <si>
    <t>Staff Solutions Architect | Really Stable Genius | Views != those of employer or mother.</t>
  </si>
  <si>
    <t>Muslim | PSO Team Lead | #VCDX 270 | vExpert^7 NSX^3 | Citrix ex-CTA &amp; SME | VMUG LB Leader |  I live with the packets, they literally move me o_0.</t>
  </si>
  <si>
    <t>SDDC Practice Architect for #VMware PSO in EMEA. #vExpert 2011-2019. #VMware CTO Ambassador. Part-time blogger.</t>
  </si>
  <si>
    <t>H.O.P.E.
Hang On Pain Ends</t>
  </si>
  <si>
    <t>ust ‘22</t>
  </si>
  <si>
    <t>university of st. thomas</t>
  </si>
  <si>
    <t>Official Twitter page of the Saint Paul Police Department. Account is not monitored around the clock. Call 911 for emergencies or 651-291-1111 to make a report.</t>
  </si>
  <si>
    <t>UST ‘21_xD83D__xDC9C__xD83D__xDC3E_</t>
  </si>
  <si>
    <t>university of st. thomas | college girl trying to rule the world</t>
  </si>
  <si>
    <t>#Kinderrevalidatie arts&amp;management #revalidatie ❤️ #participatie #medischberoepsgeheim Lid Comite #vrijeartsenkeuze #zelfaanhetroer Op persoonlijke titel</t>
  </si>
  <si>
    <t>Nederlandse Vereniging van Revalidatieartsen</t>
  </si>
  <si>
    <t>Het Nederlands Vlaams Dwarslaesie Genootschap is opgericht in 1994 en heeft als missie excellente zorg binnen de dwarslaesie revalidatie te realiseren</t>
  </si>
  <si>
    <t>Official University of St. Thomas profile. Future Tommies: @AdmissionsAtUST Sports: @TommieAthletics Alumni: @TommieAlumni Safety Alerts: @PublicSafetyUST</t>
  </si>
  <si>
    <t>Brady Hall @ University of St. Thomas, MN | Tweet with questions/comments/pictures | #BhallBesthall #TommiesOfResLife | IG: ustbradyhall</t>
  </si>
  <si>
    <t>Dwarslaesie revalidatie arts en Medisch Manager dwarslaesie en orthopedie @ DeHoogstraat Revalidatie Utrecht</t>
  </si>
  <si>
    <t>http://REVALIDA.COM prepara aspirantes al ejercicio de la abogacía en Puerto Rico para tomar su examen de reválida ¡UNA SOLA VEZ!</t>
  </si>
  <si>
    <t>ATEA VMware/Veeam Infrastructure Architect (VCIX6-DCV, VCAP5-DCA, VCAP5-DCD, VCP-Cloud, VCP2,3, 4, VCP5-DCV, VCP6-DCV,VMCE v9 VMCA) vExpert 2015-2019</t>
  </si>
  <si>
    <t>Independent Consultant. SME EUC,Remote Graphics,AR,MR,VR. Awarded Citrix (CTP), Microsoft (MVP),NVIDIA (NGCA), Parallels (VIPP),VMware (vExpert) DKCUGC leader</t>
  </si>
  <si>
    <t>Program Senior Manager: Junior Achievement Upper Midwest</t>
  </si>
  <si>
    <t>Vantage Iberia Occidental, la nueva red de distribución de soluciones tecnológicas de Trimble para la agricultura de precisión en España y Portugal. #AgTech</t>
  </si>
  <si>
    <t>Trimble Agriculture solutions allow farmers to operate more efficiently and productively, save on input costs, and apply those inputs in a safe, responsible way</t>
  </si>
  <si>
    <t>Revalidatiearts @heliomare; #dwarslaesie; #SCI; voorzitter Nederlands Vlaams Dwarslaesie Genootschap</t>
  </si>
  <si>
    <t>Sr. Virtualization and Cloud Solutions Architect @sovsystems. Specialist in @VMware SDDC products, @Veeam, and others. vExpert 2017-18. These tweets are my own.</t>
  </si>
  <si>
    <t>Cloud System Engineer at @VancisBV | VCIX-DCV, VCP-NV, vSAN and Cloud Provider Specialist | Tweets are my own.</t>
  </si>
  <si>
    <t>#VMware, TAM@VMware, TAS NSX, Cloud, Automation, NSX, vExpert 2017 - family and friends, soccer, Tweets are my own.</t>
  </si>
  <si>
    <t>_xD83C__xDDEA__xD83C__xDDFA__xD83C__xDDE9__xD83C__xDDEA_ Work @VMware. All tweets my own!</t>
  </si>
  <si>
    <t>Dwarslaesie Organisatie Nederland is dé belangenorganisatie voor mensen met een dwarslaesie of caudalaesie.</t>
  </si>
  <si>
    <t>MSc BPMIT, MCSE: Business Intelligence, Business Intelligence Manager @DeHoogstraat, personal Twitter @RonaldBeuker</t>
  </si>
  <si>
    <t>revalidatiearts; @dehoogstraat; #dwarslaesie; #SCI</t>
  </si>
  <si>
    <t>Revalidatiearts @maartenskliniek | #dwarslaesie | opleider | trotse moeder | Accepteer wat je niet kunt veranderen en verander wat je niet kunt accepteren!</t>
  </si>
  <si>
    <t>MD, PhD. Senior physician PM&amp;R at the Swiss Paraplegic Centre. tweets privately, unless otherwise mentioned.</t>
  </si>
  <si>
    <t>Ingeniero Agricola, Gerente Regional Inntagri especialistas en equipo de agricultura de precisión y Apicultor</t>
  </si>
  <si>
    <t>African weight loss specialist. Gives free weight loss advice</t>
  </si>
  <si>
    <t>what is dead may never die _xD83C__xDDF8__xD83C__xDDF4__xD83C__xDDFE__xD83C__xDDEA_</t>
  </si>
  <si>
    <t>In the neighborhood for helping businesses, individuals, and companies succeed with marketing and online presence.</t>
  </si>
  <si>
    <t>Director of Book Sales, EBSCO. VALA committee member. Student of the dark arts of library science at CSU. Retired techno DJ. Opinions my own.</t>
  </si>
  <si>
    <t>#RealEstateInvestor Founder of @2020REI @REIExpo @b2rfinance @HomeVestors alum #RealEstateExpert that is always #FlippingHouses in #Dallas #Texas Former @USMC</t>
  </si>
  <si>
    <t>Customer Success Architect, Global Services @VMware #vExpert | #vRealizeAutomation #vRealizeOrchestrator #vRA7 All tweets are my own</t>
  </si>
  <si>
    <t>Product Line Manger - VMware | Innovation Engine | Product Guy | vExpert 2013-18 | TopvBlog 50 | Certs - VCAPs on DCV &amp; VCPs on DCV, DT &amp; NV, vROps Specialist</t>
  </si>
  <si>
    <t>Technical Account Manager @ VMware
Father of three awesome kids
Technology enthusiasts Tweets are my own</t>
  </si>
  <si>
    <t>Goombah. Swing/Day Trader. Stock Investor. Insomniac. I am NOT an accredited or licensed investor. Any stock I tweet is only my opinion, not a recommendation.</t>
  </si>
  <si>
    <t>Conservative Warrior, National Media Personality, Bestselling author, Host "WAR Now: Wayne Allyn Root Show" on Newsmax TV at 8 PM ET &amp; USA Radio Network 6 PM ET</t>
  </si>
  <si>
    <t>$NAFS is a major player in the #FracSand #ShaleOil industry &amp; controls approximately 30,000 Acres in Southern Saskatchewan that supports the #OilandGas Industry</t>
  </si>
  <si>
    <t>Death before Dishonor, Networker, Passionate Trader, Wholesome Life, Loving Jesus, Loving USA.</t>
  </si>
  <si>
    <t>Manuel Perez-Ruiz. Dr. Ingeniero Ag. y Prof. de la ETSIA en la Universidad de Sevilla. Co-fundador de @agrosaptrimble y @agroplanning</t>
  </si>
  <si>
    <t>virtual&amp;&amp;opensource&amp;&amp;it&amp;&amp;zappa&amp;&amp;technocratic&amp;&amp;family-guy</t>
  </si>
  <si>
    <t>Agricultura Sostenible.
En en campo tengo mis raíces.</t>
  </si>
  <si>
    <t>-The biggest risk is not taking any risk-</t>
  </si>
  <si>
    <t>Kinderrevalidatiearts de Hoogstraat, Utrecht</t>
  </si>
  <si>
    <t>_xD83D__xDE80_ 25 | IT Engineer | Hamburg, Germany | #adidas runner | #travel enthusiast | #krypto optimist | interessted in #IT #automation and #webdeveloping</t>
  </si>
  <si>
    <t>TrendSetter &amp; Founder of Ms(.....)®❤God/Mom/Educator/CSR/CEO of RELEVANT/ DebbiDelicious®Shoes E-Store InstaGram debbisnackcake@gmail.com</t>
  </si>
  <si>
    <t>Technical Architect for @ThinkAheadit, 7x #vExpert, problem solver, Automates all the things, #Huskers, fluent in sarcasm. Wife==@carlykbird, Dad</t>
  </si>
  <si>
    <t>Sr Product Line Manager for XR (VR/AR/MR) at VMware</t>
  </si>
  <si>
    <t>Professor for IT security @ Ansbach University of Applied Sciences, vendor-authorized instructor (VMware, AWS, Google GCP, Azure), author, VMUG Leader, Rotarian</t>
  </si>
  <si>
    <t>Staff Solutions Architect, VMware Cloud on AWS | Blogger | Technologist | Hacker | VMware vExpert 2009-2019</t>
  </si>
  <si>
    <t>Product Manager for SDKs, CLIs and Automation Frameworks at @VMware Follow @PowerCLI! I also brew beer and print things in 3D.</t>
  </si>
  <si>
    <t>Especialistas en Agricultura de Precisión. Consultoría #AgTech y proyectos I+d+i agrícolas. Distribuidor Autorizado Trimble. oficina@agrosap.es / 955 26 00 35</t>
  </si>
  <si>
    <t>• #Crypto enthusiast since dec 17 • no financial advice •Tweets are my opinion cryptovanessa@protonmail.com •tip jar : https://tippin.me/@CryptoVanessa</t>
  </si>
  <si>
    <t>It's not TV. It's HBO.</t>
  </si>
  <si>
    <t>Power any #video experience. Our leading #videoplatform, player, and video solutions are used by enterprises, media cos, service provides &amp; #educational insts.</t>
  </si>
  <si>
    <t>#vExpert 2019 #vRA4U #vRA #vRO #Cloud #Automation #VMware #ITQ #ITQlife #PSO #VMware #CAS _xD83E__xDD13__xD83D__xDCBB_</t>
  </si>
  <si>
    <t>#VMwareEMPOWER is the #technical #partner event of the year. EMPOWER 2019 dates: April 15-18 in Atlanta. April 24-26 in Singapore. May 20-23 in Lisbon.</t>
  </si>
  <si>
    <t>Chief Technology Officer, Services &amp; Solutions @CDILLC. Former @EMCCorp and @VCE. 2x #VCDX (Datacenter Center Virtualization, Cloud), #vExpert 2012 - 2019</t>
  </si>
  <si>
    <t>CDI LLC is an award-winning IT solutions provider that architects, deploys, and manages multiplatform cutting-edge hybrid IT solutions.</t>
  </si>
  <si>
    <t>Mid-Manager / MSc in Projects Management</t>
  </si>
  <si>
    <t>Dance addict. Professional technical writer/editor. Political junkie. Let's dance!</t>
  </si>
  <si>
    <t>People, I just want to say, you know, can we all get along? Can we stop making it horrible for the older people and the kids? It’s just not right.
KING 5:1:92</t>
  </si>
  <si>
    <t>Official account of U.S. Senator Tina Smith of Minnesota. More here: https://t.co/9tIuJLpMr0 https://t.co/ijpKqkvEVA</t>
  </si>
  <si>
    <t>VMware Partner Enablement Manager</t>
  </si>
  <si>
    <t>Randall Reynolds is an Atheist Advocate for #LGBT Rights. Feminism. Politics. Hillary Clinton. (views=mine)_xD83C__xDDFA__xD83C__xDDF8_#UniteBlue #i2 #p2 #Hillary2020 #ImWithHer #RESIST!</t>
  </si>
  <si>
    <t>"The sun shone, having no alternative, on the nothing new. Murphy sat out of it, as though he were free, in a mew in West Brompton."</t>
  </si>
  <si>
    <t>single, petite, progressive-spirited activist; philanthropist; Welcome to Pottersville2 publisher/bartender
https://t.co/RdzWv7LumR</t>
  </si>
  <si>
    <t>Writer. Lawyer. Author of the The H-Spot: The Feminist Pursuit of Happiness. @newamerica fellow.</t>
  </si>
  <si>
    <t>Boyish Marxist lesbian. Guillotine fan. Internationalist. Only socialism can stop fascism. GY!BE fan. Anti-ICE. She/her. Dog mom. Bernie 2020.</t>
  </si>
  <si>
    <t>VMware Technology Lead @DellEMCUKI | #Entrepreneur | @OpenTechCast Co-Host | #vExpert x 6 | #stocktrader | #crypto | #AIMtrader | #MUFC fan - Opinions are MINE</t>
  </si>
  <si>
    <t>#ProtectOurVote
#UniversalHealthcare
#DitchMitch
#NoWallEver
#ResistFascism
#UniteBlue
#EqualRightsForALL
Protect Our Healthcare, Vets, Choice,
Soc. Sec.</t>
  </si>
  <si>
    <t>Technology, Teamwork, and Talent make all the difference. My tweets are my own.</t>
  </si>
  <si>
    <t>I'm always ready for everything. Generosity is a state of mind.   ETH: 0x52206d7ecd06983d5cc45022f0e13b3ca4a21350   BTC:1JTpJZkuzFHMnjRB7qDwcaa8YH9ykCFEqn</t>
  </si>
  <si>
    <t>I've learned that you shouldn't go through life with a catcher's mitt on both hands; you need to be able to throw something back.           ~Maya Angelou_xD83C__xDF0A_</t>
  </si>
  <si>
    <t>_xD83D__xDC94_Coexist, Concerned Compassionate Capitalist_xD83D__xDC94_; _xD83C__xDF3B_child; golden rule _xD83C__xDF3B_ Dove _xD83D__xDD4A_#girlboss USA made co 27 yrs. want social democracy. #itsnotok!!entire report!!</t>
  </si>
  <si>
    <t>Avid Library enthusiast, Leslie Knope wannabe, coffee obsessed. THINK: #FocusForwardICT SPEAK: #ConversationsToAction DO: #CivICT</t>
  </si>
  <si>
    <t>@lwv comms. @Twins fan. @unclinguistics alum. DC living with a Kansas attitude. All opinions are not my own. They are whispered to me by a snake.</t>
  </si>
  <si>
    <t>Entrer le hashtag : proposition de loi Personne!!! sous le seuil de pauvreté! Soutien aux #GiletsJaunes rt._xD83D__xDE42_#LCI #AudreyAndCo #24hPujadas</t>
  </si>
  <si>
    <t>Conscious young BLACK WOMAN. Don't call me 'cis'. Betrayed by the left. Politically homeless. Against elimination of "sex". Biology is not bigotry. WAKE UP.</t>
  </si>
  <si>
    <t>What we do in life, echoes in eternity. #Gladiator</t>
  </si>
  <si>
    <t>Our matriarchy is older than America. #Indigenous #Foodie men &amp; their systems are not going to save us #WeRise #sisterhood #nativevote IG @msprairierose</t>
  </si>
  <si>
    <t>I work on behalf of the people of the 11th District to create jobs, promote quality education, improve access to health care and protect civil rights for all.</t>
  </si>
  <si>
    <t>All about Virtualization SDDC, Cloud &amp; Storage, vmware vExpert 2019/18/17, Nutanix NTC 2019/18/17 NPP, Azure, HyperV, HCI, rMVP, Lead @VMUGKSAL, TFDelegate</t>
  </si>
  <si>
    <t>Sr Staff Solutions Architect at Nutanix | NPX #5 | Double VCDX #56 | VMware vExpert 2013-2018</t>
  </si>
  <si>
    <t>Solutions Architect @DellEMC Tech in Cloud, VMware VCF, vSAN Specialist, AWS, Azure Stack, DevOps, HCI. Learner...Extra Mile.. Tweets are mine!</t>
  </si>
  <si>
    <t>I am BATMAN. I am the Jedi. Love Tech, Star wars, DC, Food, Guitar, Tennis, Books.
Ruthlessly working to change the world for good.</t>
  </si>
  <si>
    <t>Only one place to live. In the moment...</t>
  </si>
  <si>
    <t>Stories &amp; voices that matter.</t>
  </si>
  <si>
    <t>Code, community, civic tech. Engineering at @AdHocTeam. Organizer at @dev_ict. Formerly @TeamArticleOne @OpenGovFdn.</t>
  </si>
  <si>
    <t>Oncology Nurse. "Hope is a good thing, maybe the best of things... and no good thing ever dies."</t>
  </si>
  <si>
    <t>U.S. senator from New Jersey and Democratic candidate for president. Most tweets (and typos) are mine, some are my team’s.</t>
  </si>
  <si>
    <t>The S is for stable. #Resistance 
Atlanta resident.
Enjoys composing music and engineering audio.</t>
  </si>
  <si>
    <t>The voice of the remarketing &amp; used car sectors in automotive, raising industry standards &amp; helping companies recruit, develop &amp; retain quality professionals</t>
  </si>
  <si>
    <t>Customer Insight &amp; Strategy Director ‘Sharing The CV Love’ across @CoxAutomotiveUK @ManheimUK @LoveCommercials, @NextGearCap @MovexUK @DealerAuction</t>
  </si>
  <si>
    <t>Dad. Husband. Entrepreneur. VC. Programmer. Co-Founder &amp; CEO @rubrikinc. Founding investor @nutanix @hootsuite @numerify @peeltv. Views entirely personal.</t>
  </si>
  <si>
    <t>We believe in technology as a force for good. Solving our customers’ toughest challenges through disruptive tech. Also follow @vmwarecares &amp; @vmwarenews.</t>
  </si>
  <si>
    <t>Cloud Data Management for enterprises. Simplify backup and recovery, accelerate cloud adoption, deliver automation at scale, and recover from ransomware.</t>
  </si>
  <si>
    <t>Intelligent operations management from apps to storage—for vSphere, HyperV, #AWS &amp; physical hardware. Part of the @vmwarecloudmgmt team.</t>
  </si>
  <si>
    <t>We aggregate information about Software define X... everything - networks, storage, compute. Be welcome to participate!</t>
  </si>
  <si>
    <t>#Consultant @rubrikinc | Continuous Learner | Sharing #Startup #Technology #Entrepreneurship #InfoSec News | #Disruptive Technology Evangelist| Tweets are mine</t>
  </si>
  <si>
    <t>Professeur d'économie. Maire d’Azaguié. Candidat de LIDER à l’élection présidentielle du 31 octobre 2020 en Côte d’Ivoire. #PourlAmourDeLaCIV</t>
  </si>
  <si>
    <t>Profil officiel d’Alassane Ouattara, Président de la République de Côte d’Ivoire.</t>
  </si>
  <si>
    <t>Director product management @VMWare. Father, Triathlete, Snowboarder , Hiker, Sports fan , Tweets are my own.</t>
  </si>
  <si>
    <t>Author*Musician*Artist*Producer*Activist</t>
  </si>
  <si>
    <t>Author. former staffer at Media Matters. Salon, Rolling Stone and Billboard. Utica Club aficionado. Opinions my own. Especially ones that offend</t>
  </si>
  <si>
    <t>Bloger - cloud computing  (hobby  - as yet)</t>
  </si>
  <si>
    <t>Vmware vExpert - Virtualization - System - Backup - Storage - Cloud Manager</t>
  </si>
  <si>
    <t>Your source for City government, services, activities &amp; event info. Have a question or idea for us? We want to hear from you. Follows/RT's≠endorsement</t>
  </si>
  <si>
    <t>Official account for the Eagan, MN Police Department. This account is not monitored for emergency response. To report an emergency at any time, call 911.</t>
  </si>
  <si>
    <t>Realtor with RE/MAX Unlimited</t>
  </si>
  <si>
    <t>The mission of Dakota County is to provide efficient, effective, responsive government that makes the county a premier place to live and work.</t>
  </si>
  <si>
    <t>Visual Resources Association is a multidisciplinary organization furthering research + education through image management #VRA2019 http://vra2019.vraweb.org/</t>
  </si>
  <si>
    <t>Official Twitter of http://t.co/4rwjfdidk3.   Contact @AmazonHelp for customer support.</t>
  </si>
  <si>
    <t>Official Twitter feed of AmazonSmile. You shop. Amazon gives. Support your favorite charity every time you shop.</t>
  </si>
  <si>
    <t>#Exvangelical, #feminist, #liberal, #prochoice, #sheher, #spoonie, other hashtags that make MAGA hatters go mad. Also very opinionated about food.</t>
  </si>
  <si>
    <t>artist - free black woman - we are more than conquerors through Christ who loves us</t>
  </si>
  <si>
    <t>I am a Reagan conservative, retired navy veteran and I've had enough of the lies and the propaganda from the MSM and the deep state politicians and govt. Truth!</t>
  </si>
  <si>
    <t>nobody going somewhere</t>
  </si>
  <si>
    <t>VCP #436, VCAP #2219, vExpert, EMC PP Clariion Specialist, EMC PP NAS Specialist, EMC PP SAN Mgmt Specialist, MCSE, MCDBA, CCA / very lucky husband and father</t>
  </si>
  <si>
    <t>Uk's Female Sound System 
Lyrical International #teamlyrical Booking info email: lyricalbookingagency@gmail.com</t>
  </si>
  <si>
    <t>Here at Coversure Insurance Services we offer a wide range of #insurance products to suit your needs. Check out our webpage below for more information.</t>
  </si>
  <si>
    <t>Kidderminster based commercial insurance broker serving customers in the locality &amp; beyond. Professional advice with a personal touch. Tel: 01562822664</t>
  </si>
  <si>
    <t>Wisdom in action</t>
  </si>
  <si>
    <t>#Zerotill #Arable #farmer founder and owner of @TheFarmingForum #TFF and @mydirectdriller magazine. FCCT Soil Farmer of the year 2016</t>
  </si>
  <si>
    <t>Unofficial Twitter account for all things John Deere #750A in the UK. 
No official connection to John Deere corporation. RT≠endorsement</t>
  </si>
  <si>
    <t>Passionate Neuro OT. Fascinated by the brain &amp; anything neurological. Creative problem solver, lover of animals &amp; the environment. Established @KrysalisNeuroOT</t>
  </si>
  <si>
    <t>The VRA is a muti-disciplinary UK wide organisation supporting and promoting all those working in vocational rehabilitation.</t>
  </si>
  <si>
    <t>Brain injury survivor, Headway Forces Support, Inspirational speaker, Expert by Experience. Views my own</t>
  </si>
  <si>
    <t>Lead Systems Software Engineer | Michigan | Views expressed are mine alone. _xD83C__xDFF3_️‍_xD83C__xDF08_</t>
  </si>
  <si>
    <t>Senior Principal Engineer @Raytheon - Google Cert Architect - Science Logic Cert |All Tweets mine.[Only Good Messages]{Personal_Opinion} USA!</t>
  </si>
  <si>
    <t>Raytheon is an international defense and cybersecurity company. Our issues: global security &amp; support for our troops. Find your mission: @Raytheon_Jobs</t>
  </si>
  <si>
    <t>We deliver solutions that protect every side of cyber for government agencies, businesses and nations — to make the world a safer place.</t>
  </si>
  <si>
    <t>VMware Cloud enables you to run, manage, connect and secure your entire portfolio on any cloud to any device.</t>
  </si>
  <si>
    <t>Progressive Left~Golden Rule. United We Stand, Divided We Fall. Founding Member of Over Thinkers Anonymous_xD83E__xDD14_ Never troll but sometimes troublemaker #resist</t>
  </si>
  <si>
    <t>“Flamethrowing writer” —@sulliview. ☸️_xD83D__xDCFF_ _xD83D__xDE4F_ Support my voice https://t.co/n4bVjE8RfQ _xD83D__xDC69_‍_xD83D__xDCBB_ I’m part of @boingboing</t>
  </si>
  <si>
    <t>Solutions Engineer - Enterprise Northeast @VMware | vExpert 2016-2019 | VCP5-DCV | VCA-DCV | VCA6-DCV | vGeek - All things VMware! My tweets are my own...</t>
  </si>
  <si>
    <t>Proud Houstonian &amp; Texan. Advocate. Believer in football and the right to have your voice heard.</t>
  </si>
  <si>
    <t>Sari Horwitz covers the Justice Department for The Washington Post. Co-author of Finding Chandra and Sniper. Bio and stories: https://t.co/nUkB07eGQd</t>
  </si>
  <si>
    <t>Breaking news, analysis, and opinion. Founded in 1877. Our staff on Twitter: https://t.co/VV0UBAMHg8</t>
  </si>
  <si>
    <t>News headlines and tweets from Houston Chronicle journalists.</t>
  </si>
  <si>
    <t>Professor of Sociology &amp; Race/Ethnicity, Abolitionist, Editor of Criminal InJustice @ Critical Mass Progress, 
Words &amp; Deeds Are Mine Alone</t>
  </si>
  <si>
    <t>Head PGA Pro @AbbeyTimes Golf Lessons, Club Fitting (Ping/Titleist), Golf Retail (UA/FJ), TPI Level 3, GC2 / FSX golfpro@vra.co.uk 07542 540273</t>
  </si>
  <si>
    <t>WELCOME TO VIBE REGGAE ARENA HOME OF SOUND CLASH ON THE INTERNET! EST. SINCE 2005!</t>
  </si>
  <si>
    <t>Vice President and Editor of Opinion, @HoustonChron. Pulitzer Prize in Commentary. Native Texan. Mom. Student of people. Regular guest: @HoustonMatters</t>
  </si>
  <si>
    <t>Working to protect and strengthen the U.S. democratic process across all levels of government. Read our story in Inside Philanthropy: https://t.co/KREvfLwvgO</t>
  </si>
  <si>
    <t>Texas State Representative - District 137, Southwest Houston. Dad to Winston &amp; Lyndon, Husband to @MiyaShay, Attorney, &amp; Volunteer.</t>
  </si>
  <si>
    <t>HBCU Grad; Retired HR Manager, Liberal Democrat, African Methodist Episcopal Zion Church; Obamacare advocate #imwithher #WithAllDueDisrespect
All lists blocked!</t>
  </si>
  <si>
    <t>Dutchy</t>
  </si>
  <si>
    <t>_xD83C__xDDE7__xD83C__xDDEA_</t>
  </si>
  <si>
    <t>Singapore</t>
  </si>
  <si>
    <t>Brussels, Paris, Washington DC</t>
  </si>
  <si>
    <t>New York, New York</t>
  </si>
  <si>
    <t>MegaCryptoPolis</t>
  </si>
  <si>
    <t>Los Angeles, CA</t>
  </si>
  <si>
    <t>ÜT: 44.994226,-93.230016</t>
  </si>
  <si>
    <t>One Strange Rock</t>
  </si>
  <si>
    <t>München, Bayern</t>
  </si>
  <si>
    <t>Sugar Land, TX,</t>
  </si>
  <si>
    <t>Tumwater, WA</t>
  </si>
  <si>
    <t>Kansas City</t>
  </si>
  <si>
    <t>Chicago</t>
  </si>
  <si>
    <t>Palo Alto, CA</t>
  </si>
  <si>
    <t>SW Vegas</t>
  </si>
  <si>
    <t>Virginia, USA</t>
  </si>
  <si>
    <t>North Carolina, USA</t>
  </si>
  <si>
    <t>Running...</t>
  </si>
  <si>
    <t>Turkey</t>
  </si>
  <si>
    <t>Maryville, TN</t>
  </si>
  <si>
    <t>日本 東京</t>
  </si>
  <si>
    <t>2115 Summit Ave, St. Paul, MN</t>
  </si>
  <si>
    <t>Bangalore</t>
  </si>
  <si>
    <t>Dubai, United Arab Emirates</t>
  </si>
  <si>
    <t>Carcassonne</t>
  </si>
  <si>
    <t>México</t>
  </si>
  <si>
    <t>Seattle</t>
  </si>
  <si>
    <t>Las Vegas, NV</t>
  </si>
  <si>
    <t>All over, but mostly SF Bay</t>
  </si>
  <si>
    <t>Tallahassee, Florida</t>
  </si>
  <si>
    <t>Lebanon</t>
  </si>
  <si>
    <t>UK</t>
  </si>
  <si>
    <t>World</t>
  </si>
  <si>
    <t>rhs</t>
  </si>
  <si>
    <t>nona</t>
  </si>
  <si>
    <t>St. Paul, MN</t>
  </si>
  <si>
    <t>Minnesota, USA</t>
  </si>
  <si>
    <t>St. Paul and Minneapolis, MN</t>
  </si>
  <si>
    <t>St Paul, MN</t>
  </si>
  <si>
    <t>Puerto Rico</t>
  </si>
  <si>
    <t>Denmark</t>
  </si>
  <si>
    <t>Oak Grove, MN</t>
  </si>
  <si>
    <t>España</t>
  </si>
  <si>
    <t>Worldwide</t>
  </si>
  <si>
    <t xml:space="preserve">Revalidatiecentrum Heliomare </t>
  </si>
  <si>
    <t>Lexington, KY</t>
  </si>
  <si>
    <t>Ebermannstadt, Bayern</t>
  </si>
  <si>
    <t>Utrecht, The Netherlands</t>
  </si>
  <si>
    <t>De Hoogstraat Revalidatie</t>
  </si>
  <si>
    <t>Costa Rica</t>
  </si>
  <si>
    <t>Nigeria</t>
  </si>
  <si>
    <t>mpls, mn</t>
  </si>
  <si>
    <t>Melbourne, Victoria</t>
  </si>
  <si>
    <t>Dallas</t>
  </si>
  <si>
    <t>SoCal</t>
  </si>
  <si>
    <t>Montreal, Qc</t>
  </si>
  <si>
    <t>Enterprise, NV</t>
  </si>
  <si>
    <t>Las Vegas, Nevada</t>
  </si>
  <si>
    <t>Alberta, Canada</t>
  </si>
  <si>
    <t>Palm Springs, CA</t>
  </si>
  <si>
    <t>Sevilla (Spain)</t>
  </si>
  <si>
    <t>Córdoba, España</t>
  </si>
  <si>
    <t>In Love with every breath...</t>
  </si>
  <si>
    <t>Omaha, NE</t>
  </si>
  <si>
    <t>51.323113,-2.185114</t>
  </si>
  <si>
    <t>cloudifying all around world</t>
  </si>
  <si>
    <t>Bay Area</t>
  </si>
  <si>
    <t>Zionsville, IN</t>
  </si>
  <si>
    <t>Mairena Aljarafe(SE)/Córdoba</t>
  </si>
  <si>
    <t>Germany/Italy</t>
  </si>
  <si>
    <t>NYC</t>
  </si>
  <si>
    <t>Belgium</t>
  </si>
  <si>
    <t>Atlanta, GA</t>
  </si>
  <si>
    <t>USA</t>
  </si>
  <si>
    <t>NYC-NJ-PA-Boston-ATL</t>
  </si>
  <si>
    <t>Côte d'Ivoire _xD83C__xDDE8__xD83C__xDDEE_</t>
  </si>
  <si>
    <t>Austin, TX</t>
  </si>
  <si>
    <t>FOH</t>
  </si>
  <si>
    <t>CA</t>
  </si>
  <si>
    <t>Los Angeles</t>
  </si>
  <si>
    <t>New York, NY</t>
  </si>
  <si>
    <t>PayPal.me/charityrepairofcar</t>
  </si>
  <si>
    <t>Washington, DC</t>
  </si>
  <si>
    <t>Seattle, WA</t>
  </si>
  <si>
    <t>Watford, England</t>
  </si>
  <si>
    <t>California, USA</t>
  </si>
  <si>
    <t>Albany, NY</t>
  </si>
  <si>
    <t>I love you, Italy</t>
  </si>
  <si>
    <t>San Diego</t>
  </si>
  <si>
    <t>9 millions de pauvres qui se réveillent...</t>
  </si>
  <si>
    <t>Everywhere</t>
  </si>
  <si>
    <t>North Dakota</t>
  </si>
  <si>
    <t>Cleveland / Akron, OH</t>
  </si>
  <si>
    <t>Kosovo</t>
  </si>
  <si>
    <t>North Carolina</t>
  </si>
  <si>
    <t>Wichita, KS</t>
  </si>
  <si>
    <t>Newark, NJ</t>
  </si>
  <si>
    <t>Georgia, USA</t>
  </si>
  <si>
    <t>England, United Kingdom</t>
  </si>
  <si>
    <t>Palo Alto, California</t>
  </si>
  <si>
    <t>Palo Alto, CA and in the ☁️</t>
  </si>
  <si>
    <t>Hyderabad, India</t>
  </si>
  <si>
    <t>Dubai, UAE</t>
  </si>
  <si>
    <t>Azaguié  (Côte d'Ivoire)</t>
  </si>
  <si>
    <t>Côte d'Ivoire</t>
  </si>
  <si>
    <t>San Francisco , CA</t>
  </si>
  <si>
    <t>Bydgoszcz, Polska</t>
  </si>
  <si>
    <t>İstanbul, Türkiye</t>
  </si>
  <si>
    <t>Eagan, MN</t>
  </si>
  <si>
    <t>EAGAN, MN</t>
  </si>
  <si>
    <t>Ponte Vedra</t>
  </si>
  <si>
    <t>Hastings, MN</t>
  </si>
  <si>
    <t>Seattle, Washington</t>
  </si>
  <si>
    <t>ï¿½T: 38.605225,-90.256333</t>
  </si>
  <si>
    <t>north woods/frozen tundra</t>
  </si>
  <si>
    <t>Apple Valley, MN</t>
  </si>
  <si>
    <t>virtually anywhere</t>
  </si>
  <si>
    <t>Kidderminster, England</t>
  </si>
  <si>
    <t>NorthamptonBedfordMiltonKeynes</t>
  </si>
  <si>
    <t>Staffordshire</t>
  </si>
  <si>
    <t>Salisbury, England</t>
  </si>
  <si>
    <t>Stockton-on-Tees, UK</t>
  </si>
  <si>
    <t xml:space="preserve">DC Metro </t>
  </si>
  <si>
    <t>Massachusetts, USA</t>
  </si>
  <si>
    <t>L.A./Utah</t>
  </si>
  <si>
    <t>NJ</t>
  </si>
  <si>
    <t>Houston, TX</t>
  </si>
  <si>
    <t>minneapolis</t>
  </si>
  <si>
    <t>Whitegate, England</t>
  </si>
  <si>
    <t>WORLDWIDE</t>
  </si>
  <si>
    <t>Houston, Texas</t>
  </si>
  <si>
    <t>Washington, D.C.</t>
  </si>
  <si>
    <t>Stockton, CA</t>
  </si>
  <si>
    <t>https://oceanex.pro/signup?referral=5WNJY7</t>
  </si>
  <si>
    <t>https://t.co/koL8ugWVAk</t>
  </si>
  <si>
    <t>https://safehaven.io</t>
  </si>
  <si>
    <t>https://t.co/pQ3ILGFAiU</t>
  </si>
  <si>
    <t>https://t.co/1iBezzd2wd</t>
  </si>
  <si>
    <t>http://www.blockfolio.com</t>
  </si>
  <si>
    <t>https://verasity.io</t>
  </si>
  <si>
    <t>https://t.co/0P5vJHGjaK</t>
  </si>
  <si>
    <t>http://www.computerweekly.de</t>
  </si>
  <si>
    <t>https://t.co/IAxfK2yRNn</t>
  </si>
  <si>
    <t>https://t.co/QlEwp3Veiz</t>
  </si>
  <si>
    <t>https://t.co/1oGgL5HBVb</t>
  </si>
  <si>
    <t>https://t.co/IKOxnduuuf</t>
  </si>
  <si>
    <t>https://t.co/ZBvh4LGRBz</t>
  </si>
  <si>
    <t>https://t.co/QJh0y7XxFZ</t>
  </si>
  <si>
    <t>https://t.co/q8zH2tDvcX</t>
  </si>
  <si>
    <t>https://t.co/hUAaVxVM2e</t>
  </si>
  <si>
    <t>https://t.co/puPJubtwN2</t>
  </si>
  <si>
    <t>https://t.co/4v8nun8UZm</t>
  </si>
  <si>
    <t>https://t.co/toNdo47AEV</t>
  </si>
  <si>
    <t>https://t.co/R639OWOuQG</t>
  </si>
  <si>
    <t>https://t.co/xlPhMsC0as</t>
  </si>
  <si>
    <t>https://t.co/nCwGnZMVD3</t>
  </si>
  <si>
    <t>https://t.co/Gh21Kq5r1l</t>
  </si>
  <si>
    <t>https://t.co/IE1Td5fDSz</t>
  </si>
  <si>
    <t>https://t.co/1DPuKXMy8y</t>
  </si>
  <si>
    <t>http://www.vaficionado.com</t>
  </si>
  <si>
    <t>https://t.co/PzJ3UY8spJ</t>
  </si>
  <si>
    <t>https://t.co/2umXN39JRN</t>
  </si>
  <si>
    <t>https://t.co/AS5qCU9aAr</t>
  </si>
  <si>
    <t>https://t.co/73o9s0vbiB</t>
  </si>
  <si>
    <t>https://t.co/3uSvA5qaHh</t>
  </si>
  <si>
    <t>https://t.co/KqiIvhvJij</t>
  </si>
  <si>
    <t>https://t.co/aPjGwvb3Ih</t>
  </si>
  <si>
    <t>http://t.co/aqPIjKUvxv</t>
  </si>
  <si>
    <t>https://t.co/Kjb8gHRzYU</t>
  </si>
  <si>
    <t>http://www.stthomas.edu</t>
  </si>
  <si>
    <t>https://t.co/QEaPH3NdXd</t>
  </si>
  <si>
    <t>http://www.revalida.com</t>
  </si>
  <si>
    <t>http://t.co/X4ikdZTGb6</t>
  </si>
  <si>
    <t>https://t.co/Nb8JdjXo9R</t>
  </si>
  <si>
    <t>https://t.co/Yqc4yi6Isf</t>
  </si>
  <si>
    <t>http://t.co/JlRtih4aEJ</t>
  </si>
  <si>
    <t>https://t.co/b6Q0KomJAN</t>
  </si>
  <si>
    <t>https://t.co/UQ4YHBAEyO</t>
  </si>
  <si>
    <t>https://t.co/IIxIy7Fhcn</t>
  </si>
  <si>
    <t>https://t.co/3nemumrvss</t>
  </si>
  <si>
    <t>http://t.co/27WKgXhLXo</t>
  </si>
  <si>
    <t>https://t.co/W8nQNn8y8d</t>
  </si>
  <si>
    <t>https://t.co/VijZYdfFyW</t>
  </si>
  <si>
    <t>http://t.co/6SunUtDL6U</t>
  </si>
  <si>
    <t>https://t.co/Qm75sSeKVu</t>
  </si>
  <si>
    <t>http://knowledgeeater.blogspot.com.au/</t>
  </si>
  <si>
    <t>https://t.co/cCoyQ2JQYG</t>
  </si>
  <si>
    <t>https://t.co/zehYQsNCO4</t>
  </si>
  <si>
    <t>http://www.rootforamerica.com</t>
  </si>
  <si>
    <t>https://t.co/ugRofyqA5T</t>
  </si>
  <si>
    <t>https://t.co/8H7AbFRbhF</t>
  </si>
  <si>
    <t>https://t.co/L9s21WywbQ</t>
  </si>
  <si>
    <t>https://t.co/OsoGR4O7NM</t>
  </si>
  <si>
    <t>https://t.co/JS7OCOa9w1</t>
  </si>
  <si>
    <t>http://paper.li/DebbiDelicious/1380071122</t>
  </si>
  <si>
    <t>https://t.co/vZuuUTIbLW</t>
  </si>
  <si>
    <t>https://t.co/wQ0llRcWI8</t>
  </si>
  <si>
    <t>https://t.co/WqVlRlXFeK</t>
  </si>
  <si>
    <t>https://t.co/jrTq88fJlb</t>
  </si>
  <si>
    <t>http://geekafterfive.com</t>
  </si>
  <si>
    <t>https://t.co/HGfGJkTMBr</t>
  </si>
  <si>
    <t>https://www.cryptocurrency-insider.com</t>
  </si>
  <si>
    <t>https://www.hbo.com/</t>
  </si>
  <si>
    <t>https://t.co/pv1oxSnkdj</t>
  </si>
  <si>
    <t>https://t.co/eoGCNkc6sh</t>
  </si>
  <si>
    <t>https://t.co/NTo1VzXR3F</t>
  </si>
  <si>
    <t>https://t.co/3OyOM1kA5L</t>
  </si>
  <si>
    <t>http://t.co/FVDbY3rAwx</t>
  </si>
  <si>
    <t>http://www.facebook.com/randallreynolds</t>
  </si>
  <si>
    <t>http://t.co/nQPRk0Q88T</t>
  </si>
  <si>
    <t>http://www.jillfilipovic.com</t>
  </si>
  <si>
    <t>https://t.co/mOgFdX0YcU</t>
  </si>
  <si>
    <t>https://t.co/EglHLMWbaL</t>
  </si>
  <si>
    <t>http://www.leagle.com</t>
  </si>
  <si>
    <t>https://www.heritage.org/event/the-inequality-the-equality-act-concerns-the-left</t>
  </si>
  <si>
    <t>https://t.co/uQVijVZZAo</t>
  </si>
  <si>
    <t>http://instagram.com/RepMarciaFudge</t>
  </si>
  <si>
    <t>https://t.co/nthwejxW3b</t>
  </si>
  <si>
    <t>https://t.co/VsmR1kbsdV</t>
  </si>
  <si>
    <t>https://softwaregeekjedi.com</t>
  </si>
  <si>
    <t>http://t.co/q6aaVt2H55</t>
  </si>
  <si>
    <t>https://t.co/lgEsCA28uV</t>
  </si>
  <si>
    <t>https://t.co/4F50lUTrMs</t>
  </si>
  <si>
    <t>http://t.co/QLE6ELzLql</t>
  </si>
  <si>
    <t>http://www.coxauto.co.uk/our-brands/</t>
  </si>
  <si>
    <t>https://t.co/Zbejj51pFD</t>
  </si>
  <si>
    <t>https://www.vmware.com</t>
  </si>
  <si>
    <t>http://www.rubrik.com</t>
  </si>
  <si>
    <t>http://t.co/19GBpUHfF5</t>
  </si>
  <si>
    <t>http://t.co/5en1qs6g9s</t>
  </si>
  <si>
    <t>http://t.co/6Ygzi4JaeI</t>
  </si>
  <si>
    <t>https://t.co/9IgIpw61mC</t>
  </si>
  <si>
    <t>https://t.co/crvfQeFbph</t>
  </si>
  <si>
    <t>http://www.ado.ci</t>
  </si>
  <si>
    <t>https://t.co/1FHobkGFMt</t>
  </si>
  <si>
    <t>http://www.gundeaththeatre.com</t>
  </si>
  <si>
    <t>http://www.ShareBlue.com</t>
  </si>
  <si>
    <t>https://t.co/CMyxZMmdsl</t>
  </si>
  <si>
    <t>https://t.co/LdWs3MycdD</t>
  </si>
  <si>
    <t>https://t.co/5wUAER8m4g</t>
  </si>
  <si>
    <t>http://t.co/M8DHSFvv7N</t>
  </si>
  <si>
    <t>https://t.co/Z6TusNnmtX</t>
  </si>
  <si>
    <t>https://t.co/TJUWarSRyH</t>
  </si>
  <si>
    <t>http://www.vraweb.org</t>
  </si>
  <si>
    <t>http://t.co/Z2A4m7UeSv</t>
  </si>
  <si>
    <t>http://t.co/Tww74Cqcfy</t>
  </si>
  <si>
    <t>https://t.co/fi49qIj7Bm</t>
  </si>
  <si>
    <t>http://t.co/vYScIsXHHO</t>
  </si>
  <si>
    <t>https://t.co/jvM7EhvVgU</t>
  </si>
  <si>
    <t>https://t.co/5nHxRhg92Z</t>
  </si>
  <si>
    <t>https://t.co/1zSntCtIV2</t>
  </si>
  <si>
    <t>https://t.co/knR1l9rJbt</t>
  </si>
  <si>
    <t>https://t.co/Om0qQqEqiA</t>
  </si>
  <si>
    <t>https://t.co/54fsGQd9ya</t>
  </si>
  <si>
    <t>https://t.co/R0DRMFCTqa</t>
  </si>
  <si>
    <t>https://t.co/G8wRSoIy2k</t>
  </si>
  <si>
    <t>https://t.co/ba158ewUzo</t>
  </si>
  <si>
    <t>https://t.co/eBIYZFs1Ak</t>
  </si>
  <si>
    <t>https://t.co/6aKaGkN1LB</t>
  </si>
  <si>
    <t>https://t.co/LzoaeF5BUB</t>
  </si>
  <si>
    <t>http://t.co/Hq7hTYkOPg</t>
  </si>
  <si>
    <t>http://www.chron.com</t>
  </si>
  <si>
    <t>http://t.co/0n4nyWtzSe</t>
  </si>
  <si>
    <t>https://t.co/inTlSPSfh1</t>
  </si>
  <si>
    <t>http://t.co/LtSqkyOz3v</t>
  </si>
  <si>
    <t>http://www.houstonchronicle.com/author/lisa-falkenberg/</t>
  </si>
  <si>
    <t>https://t.co/GU1relcwZe</t>
  </si>
  <si>
    <t>http://t.co/zsAV1TgZTu</t>
  </si>
  <si>
    <t>Paris</t>
  </si>
  <si>
    <t>London</t>
  </si>
  <si>
    <t>Pacific Time (US &amp; Canada)</t>
  </si>
  <si>
    <t>https://pbs.twimg.com/profile_banners/963443347003146240/1536211861</t>
  </si>
  <si>
    <t>https://pbs.twimg.com/profile_banners/906778861064650752/1548506907</t>
  </si>
  <si>
    <t>https://pbs.twimg.com/profile_banners/929817868673437697/1533392786</t>
  </si>
  <si>
    <t>https://pbs.twimg.com/profile_banners/990512911/1398320995</t>
  </si>
  <si>
    <t>https://pbs.twimg.com/profile_banners/248795646/1553782610</t>
  </si>
  <si>
    <t>https://pbs.twimg.com/profile_banners/963783247854481408/1548086902</t>
  </si>
  <si>
    <t>https://pbs.twimg.com/profile_banners/3983151149/1540514177</t>
  </si>
  <si>
    <t>https://pbs.twimg.com/profile_banners/953284716945399809/1548946297</t>
  </si>
  <si>
    <t>https://pbs.twimg.com/profile_banners/22217340/1545413962</t>
  </si>
  <si>
    <t>https://pbs.twimg.com/profile_banners/825774300594597888/1539653232</t>
  </si>
  <si>
    <t>https://pbs.twimg.com/profile_banners/1472107722/1551175874</t>
  </si>
  <si>
    <t>https://pbs.twimg.com/profile_banners/22815781/1370827741</t>
  </si>
  <si>
    <t>https://pbs.twimg.com/profile_banners/243454901/1362572276</t>
  </si>
  <si>
    <t>https://pbs.twimg.com/profile_banners/755057897583804416/1550939121</t>
  </si>
  <si>
    <t>https://pbs.twimg.com/profile_banners/11738422/1547316164</t>
  </si>
  <si>
    <t>https://pbs.twimg.com/profile_banners/305376580/1399001571</t>
  </si>
  <si>
    <t>https://pbs.twimg.com/profile_banners/1845992898/1470690810</t>
  </si>
  <si>
    <t>https://pbs.twimg.com/profile_banners/3980180038/1491346190</t>
  </si>
  <si>
    <t>https://pbs.twimg.com/profile_banners/758048749071597569/1555713603</t>
  </si>
  <si>
    <t>https://pbs.twimg.com/profile_banners/28288992/1535493880</t>
  </si>
  <si>
    <t>https://pbs.twimg.com/profile_banners/737702807449575424/1547215544</t>
  </si>
  <si>
    <t>https://pbs.twimg.com/profile_banners/972730500581416961/1545711185</t>
  </si>
  <si>
    <t>https://pbs.twimg.com/profile_banners/1392416460/1395877676</t>
  </si>
  <si>
    <t>https://pbs.twimg.com/profile_banners/4880092959/1541360867</t>
  </si>
  <si>
    <t>https://pbs.twimg.com/profile_banners/415757114/1534145474</t>
  </si>
  <si>
    <t>https://pbs.twimg.com/profile_banners/14509275/1399494789</t>
  </si>
  <si>
    <t>https://pbs.twimg.com/profile_banners/76294143/1494669573</t>
  </si>
  <si>
    <t>https://pbs.twimg.com/profile_banners/90754078/1392837986</t>
  </si>
  <si>
    <t>https://pbs.twimg.com/profile_banners/269193299/1453702669</t>
  </si>
  <si>
    <t>https://pbs.twimg.com/profile_banners/46419622/1532382637</t>
  </si>
  <si>
    <t>https://pbs.twimg.com/profile_banners/2351105504/1435882571</t>
  </si>
  <si>
    <t>https://pbs.twimg.com/profile_banners/2080761/1550958583</t>
  </si>
  <si>
    <t>https://pbs.twimg.com/profile_banners/321639857/1553452717</t>
  </si>
  <si>
    <t>https://pbs.twimg.com/profile_banners/41118248/1553665342</t>
  </si>
  <si>
    <t>https://pbs.twimg.com/profile_banners/701655117/1492010379</t>
  </si>
  <si>
    <t>https://pbs.twimg.com/profile_banners/2769385755/1535342109</t>
  </si>
  <si>
    <t>https://pbs.twimg.com/profile_banners/322229841/1553814537</t>
  </si>
  <si>
    <t>https://pbs.twimg.com/profile_banners/2921864091/1541001547</t>
  </si>
  <si>
    <t>https://pbs.twimg.com/profile_banners/178403177/1514922917</t>
  </si>
  <si>
    <t>https://pbs.twimg.com/profile_banners/748317306/1551677470</t>
  </si>
  <si>
    <t>https://pbs.twimg.com/profile_banners/2784545895/1533483387</t>
  </si>
  <si>
    <t>https://pbs.twimg.com/profile_banners/1107233581/1463000932</t>
  </si>
  <si>
    <t>https://pbs.twimg.com/profile_banners/1112795767243239425/1554223446</t>
  </si>
  <si>
    <t>https://pbs.twimg.com/profile_banners/87270609/1540602493</t>
  </si>
  <si>
    <t>https://pbs.twimg.com/profile_banners/2894097746/1504730860</t>
  </si>
  <si>
    <t>https://pbs.twimg.com/profile_banners/288158187/1396971152</t>
  </si>
  <si>
    <t>https://pbs.twimg.com/profile_banners/211561365/1554905120</t>
  </si>
  <si>
    <t>https://pbs.twimg.com/profile_banners/748481785806340096/1536677111</t>
  </si>
  <si>
    <t>https://pbs.twimg.com/profile_banners/1390600508/1522775703</t>
  </si>
  <si>
    <t>https://pbs.twimg.com/profile_banners/535266986/1429999300</t>
  </si>
  <si>
    <t>https://pbs.twimg.com/profile_banners/118655197/1440957532</t>
  </si>
  <si>
    <t>https://pbs.twimg.com/profile_banners/4824007049/1474613306</t>
  </si>
  <si>
    <t>https://pbs.twimg.com/profile_banners/363581684/1390044139</t>
  </si>
  <si>
    <t>https://pbs.twimg.com/profile_banners/904607492/1430684867</t>
  </si>
  <si>
    <t>https://pbs.twimg.com/profile_banners/2590558759/1403832842</t>
  </si>
  <si>
    <t>https://pbs.twimg.com/profile_banners/2325860259/1521092174</t>
  </si>
  <si>
    <t>https://pbs.twimg.com/profile_banners/4895457413/1456060518</t>
  </si>
  <si>
    <t>https://pbs.twimg.com/profile_banners/2450647940/1509761767</t>
  </si>
  <si>
    <t>https://pbs.twimg.com/profile_banners/26830432/1439494634</t>
  </si>
  <si>
    <t>https://pbs.twimg.com/profile_banners/2281098763/1407864275</t>
  </si>
  <si>
    <t>https://pbs.twimg.com/profile_banners/101438960/1535704365</t>
  </si>
  <si>
    <t>https://pbs.twimg.com/profile_banners/336240829/1376528368</t>
  </si>
  <si>
    <t>https://pbs.twimg.com/profile_banners/922098380020445184/1510507364</t>
  </si>
  <si>
    <t>https://pbs.twimg.com/profile_banners/38284349/1525118791</t>
  </si>
  <si>
    <t>https://pbs.twimg.com/profile_banners/4851500624/1459846254</t>
  </si>
  <si>
    <t>https://pbs.twimg.com/profile_banners/4869625953/1470016925</t>
  </si>
  <si>
    <t>https://pbs.twimg.com/profile_banners/855568447303897088/1504986272</t>
  </si>
  <si>
    <t>https://pbs.twimg.com/profile_banners/386249769/1490736987</t>
  </si>
  <si>
    <t>https://pbs.twimg.com/profile_banners/1851883831/1378830296</t>
  </si>
  <si>
    <t>https://pbs.twimg.com/profile_banners/987556680442490880/1551837479</t>
  </si>
  <si>
    <t>https://pbs.twimg.com/profile_banners/925399993854431235/1509469140</t>
  </si>
  <si>
    <t>https://pbs.twimg.com/profile_banners/39930604/1553588927</t>
  </si>
  <si>
    <t>https://pbs.twimg.com/profile_banners/372325942/1531275811</t>
  </si>
  <si>
    <t>https://pbs.twimg.com/profile_banners/15936036/1505776352</t>
  </si>
  <si>
    <t>https://pbs.twimg.com/profile_banners/888858044/1493149934</t>
  </si>
  <si>
    <t>https://pbs.twimg.com/profile_banners/16227829/1450419884</t>
  </si>
  <si>
    <t>https://pbs.twimg.com/profile_banners/14061017/1401767927</t>
  </si>
  <si>
    <t>https://pbs.twimg.com/profile_banners/1130884256/1522677582</t>
  </si>
  <si>
    <t>https://pbs.twimg.com/profile_banners/107637333/1546941610</t>
  </si>
  <si>
    <t>https://pbs.twimg.com/profile_banners/15635604/1550509369</t>
  </si>
  <si>
    <t>https://pbs.twimg.com/profile_banners/97739866/1537482947</t>
  </si>
  <si>
    <t>https://pbs.twimg.com/profile_banners/15955214/1470212934</t>
  </si>
  <si>
    <t>https://pbs.twimg.com/profile_banners/1007677244796522496/1553532573</t>
  </si>
  <si>
    <t>https://pbs.twimg.com/profile_banners/20472833/1549481207</t>
  </si>
  <si>
    <t>https://pbs.twimg.com/profile_banners/64589816/1555550826</t>
  </si>
  <si>
    <t>https://pbs.twimg.com/profile_banners/270472048/1545403873</t>
  </si>
  <si>
    <t>https://pbs.twimg.com/profile_banners/2205839791/1449902606</t>
  </si>
  <si>
    <t>https://pbs.twimg.com/profile_banners/3207838413/1461073112</t>
  </si>
  <si>
    <t>https://pbs.twimg.com/profile_banners/14680108/1519274599</t>
  </si>
  <si>
    <t>https://pbs.twimg.com/profile_banners/631090137/1555944003</t>
  </si>
  <si>
    <t>https://pbs.twimg.com/profile_banners/941000686275387392/1546452927</t>
  </si>
  <si>
    <t>https://pbs.twimg.com/profile_banners/156752362/1537251977</t>
  </si>
  <si>
    <t>https://pbs.twimg.com/profile_banners/16378093/1525177536</t>
  </si>
  <si>
    <t>https://pbs.twimg.com/profile_banners/886373149243080704/1540900181</t>
  </si>
  <si>
    <t>https://pbs.twimg.com/profile_banners/61598615/1356991025</t>
  </si>
  <si>
    <t>https://pbs.twimg.com/profile_banners/35389508/1549772764</t>
  </si>
  <si>
    <t>https://pbs.twimg.com/profile_banners/1324355569/1446142979</t>
  </si>
  <si>
    <t>https://pbs.twimg.com/profile_banners/1103942610450706433/1554207303</t>
  </si>
  <si>
    <t>https://pbs.twimg.com/profile_banners/253647516/1485108131</t>
  </si>
  <si>
    <t>https://pbs.twimg.com/profile_banners/789659405855842306/1551984302</t>
  </si>
  <si>
    <t>https://pbs.twimg.com/profile_banners/2244303528/1460403251</t>
  </si>
  <si>
    <t>https://pbs.twimg.com/profile_banners/304192742/1546541883</t>
  </si>
  <si>
    <t>https://pbs.twimg.com/profile_banners/73735467/1391727632</t>
  </si>
  <si>
    <t>https://pbs.twimg.com/profile_banners/893055948016816128/1553890766</t>
  </si>
  <si>
    <t>https://pbs.twimg.com/profile_banners/1024647535661600768/1554297595</t>
  </si>
  <si>
    <t>https://pbs.twimg.com/profile_banners/2155585524/1382734731</t>
  </si>
  <si>
    <t>https://pbs.twimg.com/profile_banners/64223295/1492075134</t>
  </si>
  <si>
    <t>https://pbs.twimg.com/profile_banners/153486399/1490221851</t>
  </si>
  <si>
    <t>https://pbs.twimg.com/profile_banners/100584415/1438765578</t>
  </si>
  <si>
    <t>https://pbs.twimg.com/profile_banners/1172387948/1541145005</t>
  </si>
  <si>
    <t>https://pbs.twimg.com/profile_banners/2833559887/1412255331</t>
  </si>
  <si>
    <t>https://pbs.twimg.com/profile_banners/15999388/1488047120</t>
  </si>
  <si>
    <t>https://pbs.twimg.com/profile_banners/19247787/1495054569</t>
  </si>
  <si>
    <t>https://pbs.twimg.com/profile_banners/798729331031863296/1546042696</t>
  </si>
  <si>
    <t>https://pbs.twimg.com/profile_banners/15808765/1555597754</t>
  </si>
  <si>
    <t>https://pbs.twimg.com/profile_banners/974837573884502016/1521297875</t>
  </si>
  <si>
    <t>https://pbs.twimg.com/profile_banners/824694878978396160/1500231121</t>
  </si>
  <si>
    <t>https://pbs.twimg.com/profile_banners/486717055/1555402188</t>
  </si>
  <si>
    <t>https://pbs.twimg.com/profile_banners/975105855896145921/1539592623</t>
  </si>
  <si>
    <t>https://pbs.twimg.com/profile_banners/22160397/1554412241</t>
  </si>
  <si>
    <t>https://pbs.twimg.com/profile_banners/12092012/1554841603</t>
  </si>
  <si>
    <t>https://pbs.twimg.com/profile_banners/2698660387/1542330238</t>
  </si>
  <si>
    <t>https://pbs.twimg.com/profile_banners/510860223/1491345408</t>
  </si>
  <si>
    <t>https://pbs.twimg.com/profile_banners/3596673075/1441873718</t>
  </si>
  <si>
    <t>https://pbs.twimg.com/profile_banners/49723136/1530947512</t>
  </si>
  <si>
    <t>https://pbs.twimg.com/profile_banners/603861354/1464502264</t>
  </si>
  <si>
    <t>https://pbs.twimg.com/profile_banners/86037380/1535497255</t>
  </si>
  <si>
    <t>https://pbs.twimg.com/profile_banners/47852498/1437428397</t>
  </si>
  <si>
    <t>https://pbs.twimg.com/profile_banners/19173563/1366822592</t>
  </si>
  <si>
    <t>https://pbs.twimg.com/profile_banners/34643610/1469018712</t>
  </si>
  <si>
    <t>https://pbs.twimg.com/profile_banners/338188666/1537181293</t>
  </si>
  <si>
    <t>https://pbs.twimg.com/profile_banners/408724573/1553286401</t>
  </si>
  <si>
    <t>https://pbs.twimg.com/profile_banners/1613569020/1553611816</t>
  </si>
  <si>
    <t>https://pbs.twimg.com/profile_banners/1932570086/1517842503</t>
  </si>
  <si>
    <t>https://pbs.twimg.com/profile_banners/820023407408455680/1484344194</t>
  </si>
  <si>
    <t>https://pbs.twimg.com/profile_banners/172487362/1555008499</t>
  </si>
  <si>
    <t>https://pbs.twimg.com/profile_banners/3191161144/1429713950</t>
  </si>
  <si>
    <t>https://pbs.twimg.com/profile_banners/20793816/1550600638</t>
  </si>
  <si>
    <t>https://pbs.twimg.com/profile_banners/525853846/1438206459</t>
  </si>
  <si>
    <t>https://pbs.twimg.com/profile_banners/14358342/1531878189</t>
  </si>
  <si>
    <t>https://pbs.twimg.com/profile_banners/110326494/1435808027</t>
  </si>
  <si>
    <t>https://pbs.twimg.com/profile_banners/319839440/1480549787</t>
  </si>
  <si>
    <t>https://pbs.twimg.com/profile_banners/965383838368194560/1550291417</t>
  </si>
  <si>
    <t>https://pbs.twimg.com/profile_banners/45417617/1552034662</t>
  </si>
  <si>
    <t>https://pbs.twimg.com/profile_banners/25987929/1555140113</t>
  </si>
  <si>
    <t>https://pbs.twimg.com/profile_banners/702168571582029824/1456312591</t>
  </si>
  <si>
    <t>https://pbs.twimg.com/profile_banners/430825499/1520976862</t>
  </si>
  <si>
    <t>https://pbs.twimg.com/profile_banners/964352113/1472823758</t>
  </si>
  <si>
    <t>https://pbs.twimg.com/profile_banners/988788999039913984/1524593002</t>
  </si>
  <si>
    <t>https://pbs.twimg.com/profile_banners/322466788/1546094645</t>
  </si>
  <si>
    <t>https://pbs.twimg.com/profile_banners/1597873056/1443543400</t>
  </si>
  <si>
    <t>https://pbs.twimg.com/profile_banners/2958511305/1554082877</t>
  </si>
  <si>
    <t>https://pbs.twimg.com/profile_banners/589977545/1549939098</t>
  </si>
  <si>
    <t>https://pbs.twimg.com/profile_banners/16017996/1498496355</t>
  </si>
  <si>
    <t>https://pbs.twimg.com/profile_banners/2900556531/1519241341</t>
  </si>
  <si>
    <t>https://pbs.twimg.com/profile_banners/17890282/1551857163</t>
  </si>
  <si>
    <t>https://pbs.twimg.com/profile_banners/47665718/1538083036</t>
  </si>
  <si>
    <t>https://pbs.twimg.com/profile_banners/767/1547754385</t>
  </si>
  <si>
    <t>https://pbs.twimg.com/profile_banners/1271285234/1535385846</t>
  </si>
  <si>
    <t>https://pbs.twimg.com/profile_banners/240791591/1549725357</t>
  </si>
  <si>
    <t>https://pbs.twimg.com/profile_banners/342330158/1417890248</t>
  </si>
  <si>
    <t>https://pbs.twimg.com/profile_banners/2467791/1469484132</t>
  </si>
  <si>
    <t>https://pbs.twimg.com/profile_banners/8940342/1552493045</t>
  </si>
  <si>
    <t>https://pbs.twimg.com/profile_banners/219486028/1523063139</t>
  </si>
  <si>
    <t>https://pbs.twimg.com/profile_banners/2798400340/1493800383</t>
  </si>
  <si>
    <t>https://pbs.twimg.com/profile_banners/3390980943/1467584168</t>
  </si>
  <si>
    <t>https://pbs.twimg.com/profile_banners/65494257/1373320531</t>
  </si>
  <si>
    <t>https://pbs.twimg.com/profile_banners/129905901/1529935613</t>
  </si>
  <si>
    <t>https://pbs.twimg.com/profile_banners/438529528/1358347015</t>
  </si>
  <si>
    <t>en-gb</t>
  </si>
  <si>
    <t>it</t>
  </si>
  <si>
    <t>de</t>
  </si>
  <si>
    <t>ja</t>
  </si>
  <si>
    <t>ru</t>
  </si>
  <si>
    <t>pl</t>
  </si>
  <si>
    <t>tr</t>
  </si>
  <si>
    <t>http://abs.twimg.com/images/themes/theme1/bg.png</t>
  </si>
  <si>
    <t>http://abs.twimg.com/images/themes/theme15/bg.png</t>
  </si>
  <si>
    <t>http://abs.twimg.com/images/themes/theme9/bg.gif</t>
  </si>
  <si>
    <t>http://abs.twimg.com/images/themes/theme14/bg.gif</t>
  </si>
  <si>
    <t>http://abs.twimg.com/images/themes/theme5/bg.gif</t>
  </si>
  <si>
    <t>http://abs.twimg.com/images/themes/theme4/bg.gif</t>
  </si>
  <si>
    <t>http://abs.twimg.com/images/themes/theme10/bg.gif</t>
  </si>
  <si>
    <t>http://abs.twimg.com/images/themes/theme18/bg.gif</t>
  </si>
  <si>
    <t>http://abs.twimg.com/images/themes/theme2/bg.gif</t>
  </si>
  <si>
    <t>http://a0.twimg.com/images/themes/theme1/bg.png</t>
  </si>
  <si>
    <t>http://abs.twimg.com/images/themes/theme3/bg.gif</t>
  </si>
  <si>
    <t>http://abs.twimg.com/images/themes/theme12/bg.gif</t>
  </si>
  <si>
    <t>http://abs.twimg.com/images/themes/theme11/bg.gif</t>
  </si>
  <si>
    <t>http://abs.twimg.com/images/themes/theme6/bg.gif</t>
  </si>
  <si>
    <t>http://abs.twimg.com/images/themes/theme16/bg.gif</t>
  </si>
  <si>
    <t>http://pbs.twimg.com/profile_background_images/378800000105228335/31e84f19e244621d500bdf08e76c8d22.jpeg</t>
  </si>
  <si>
    <t>http://abs.twimg.com/images/themes/theme13/bg.gif</t>
  </si>
  <si>
    <t>http://pbs.twimg.com/profile_images/991927892954308608/2vJUou3t_normal.jpg</t>
  </si>
  <si>
    <t>http://pbs.twimg.com/profile_images/1066576401644568576/dleULmQe_normal.jpg</t>
  </si>
  <si>
    <t>http://pbs.twimg.com/profile_images/958828973965889541/fXYccMP8_normal.jpg</t>
  </si>
  <si>
    <t>http://pbs.twimg.com/profile_images/1115204803255328769/gcfMR-dK_normal.jpg</t>
  </si>
  <si>
    <t>http://pbs.twimg.com/profile_images/464841414082191361/L6ucw1dW_normal.png</t>
  </si>
  <si>
    <t>http://pbs.twimg.com/profile_images/1055269874598141952/dg1t2acD_normal.jpg</t>
  </si>
  <si>
    <t>http://pbs.twimg.com/profile_images/1052694236053757952/wcfxl0GO_normal.jpg</t>
  </si>
  <si>
    <t>http://pbs.twimg.com/profile_images/955479481640243200/xG3-NTiQ_normal.jpg</t>
  </si>
  <si>
    <t>http://pbs.twimg.com/profile_images/1095984838245462016/d40QQQet_normal.png</t>
  </si>
  <si>
    <t>http://pbs.twimg.com/profile_images/1119089152727740418/6e4o4nrQ_normal.png</t>
  </si>
  <si>
    <t>http://pbs.twimg.com/profile_images/849494755113304064/oJ37P2N6_normal.jpg</t>
  </si>
  <si>
    <t>http://pbs.twimg.com/profile_images/1005294435041665025/uyED0YKX_normal.jpg</t>
  </si>
  <si>
    <t>http://pbs.twimg.com/profile_images/683359472715079681/lJPryax4_normal.jpg</t>
  </si>
  <si>
    <t>http://pbs.twimg.com/profile_images/2959748635/71c007fd910caf85b9b1d9eb514e1612_normal.jpeg</t>
  </si>
  <si>
    <t>http://pbs.twimg.com/profile_images/628833512963989504/OAKJS7Q2_normal.jpg</t>
  </si>
  <si>
    <t>http://pbs.twimg.com/profile_images/694947727067607040/LoahvT3w_normal.jpg</t>
  </si>
  <si>
    <t>http://pbs.twimg.com/profile_images/905532213948702720/VknsYTm9_normal.jpg</t>
  </si>
  <si>
    <t>http://pbs.twimg.com/profile_images/1886839780/revalida.com_ICON_NEW_hr_FACEBOOK_normal.png</t>
  </si>
  <si>
    <t>http://pbs.twimg.com/profile_images/917371023007322112/vqcEj1nt_normal.jpg</t>
  </si>
  <si>
    <t>http://pbs.twimg.com/profile_images/924988934123335680/ZEHnoruU_normal.jpg</t>
  </si>
  <si>
    <t>http://pbs.twimg.com/profile_images/759121370651303936/QJ0aP5op_normal.jpg</t>
  </si>
  <si>
    <t>http://pbs.twimg.com/profile_images/790898124843782144/EYB92XGh_normal.jpg</t>
  </si>
  <si>
    <t>http://pbs.twimg.com/profile_images/916596458845065216/L7U_qcB8_normal.jpg</t>
  </si>
  <si>
    <t>http://pbs.twimg.com/profile_images/1596675157/55881_1612236338504_1014135588_31649028_3504364_o_normal.jpg</t>
  </si>
  <si>
    <t>http://pbs.twimg.com/profile_images/77094148/Flat_20Tummy_normal.jpg</t>
  </si>
  <si>
    <t>http://pbs.twimg.com/profile_images/683535584707518464/pOxaE23a_normal.jpg</t>
  </si>
  <si>
    <t>http://pbs.twimg.com/profile_images/1093754848334487552/mGU9opPF_normal.jpg</t>
  </si>
  <si>
    <t>http://pbs.twimg.com/profile_images/1065114696406028289/XWuy4ddr_normal.jpg</t>
  </si>
  <si>
    <t>http://pbs.twimg.com/profile_images/907557222665912322/uRtONKTi_normal.jpg</t>
  </si>
  <si>
    <t>http://pbs.twimg.com/profile_images/637284117248258049/am3XhJe2_normal.jpg</t>
  </si>
  <si>
    <t>http://pbs.twimg.com/profile_images/939521110852472834/7u8lamoq_normal.jpg</t>
  </si>
  <si>
    <t>http://pbs.twimg.com/profile_images/1083522510849748992/a4GGLvx2_normal.jpg</t>
  </si>
  <si>
    <t>http://a0.twimg.com/sticky/default_profile_images/default_profile_0_normal.png</t>
  </si>
  <si>
    <t>http://pbs.twimg.com/profile_images/732923217489301504/oeISVsOw_normal.jpg</t>
  </si>
  <si>
    <t>http://pbs.twimg.com/profile_images/1094933327621095424/zgFHpkeb_normal.jpg</t>
  </si>
  <si>
    <t>http://pbs.twimg.com/profile_images/972252589302669312/wIfgMBI0_normal.jpg</t>
  </si>
  <si>
    <t>http://pbs.twimg.com/profile_images/880039069585166336/DqHyRlNv_normal.jpg</t>
  </si>
  <si>
    <t>http://pbs.twimg.com/profile_images/1119600823791702019/_cmavepz_normal.png</t>
  </si>
  <si>
    <t>http://pbs.twimg.com/profile_images/1087811614450028544/9i9sbmhE_normal.jpg</t>
  </si>
  <si>
    <t>http://pbs.twimg.com/profile_images/829187763224313856/uNnednWE_normal.jpg</t>
  </si>
  <si>
    <t>http://pbs.twimg.com/profile_images/926027853090738176/k9dPL2mY_normal.jpg</t>
  </si>
  <si>
    <t>http://pbs.twimg.com/profile_images/1058000000527945728/zXQ3mtev_normal.jpg</t>
  </si>
  <si>
    <t>http://pbs.twimg.com/profile_images/892107693652983809/KgsqlEup_normal.jpg</t>
  </si>
  <si>
    <t>http://pbs.twimg.com/profile_images/796402532084023296/oa3daxLc_normal.jpg</t>
  </si>
  <si>
    <t>http://pbs.twimg.com/profile_images/565253646183432192/Oq17O4y9_normal.jpeg</t>
  </si>
  <si>
    <t>http://pbs.twimg.com/profile_images/1091421085025869825/vIjuOGIQ_normal.jpg</t>
  </si>
  <si>
    <t>http://pbs.twimg.com/profile_images/1058264572644093958/FOlk70wa_normal.jpg</t>
  </si>
  <si>
    <t>http://pbs.twimg.com/profile_images/892689741681901568/JyD15Uh8_normal.jpg</t>
  </si>
  <si>
    <t>http://pbs.twimg.com/profile_images/1091308075041079297/Yz_PLR20_normal.jpg</t>
  </si>
  <si>
    <t>http://pbs.twimg.com/profile_images/975018796288303109/kTXnt-L9_normal.jpg</t>
  </si>
  <si>
    <t>http://pbs.twimg.com/profile_images/929066586463338496/xxr1e-Lu_normal.jpg</t>
  </si>
  <si>
    <t>http://pbs.twimg.com/profile_images/580162492141191168/ZYzn7Lro_normal.png</t>
  </si>
  <si>
    <t>http://pbs.twimg.com/profile_images/884658914486140929/L0IZSEsI_normal.jpg</t>
  </si>
  <si>
    <t>http://pbs.twimg.com/profile_images/1105232632856612866/zw4Gbnmn_normal.jpg</t>
  </si>
  <si>
    <t>http://pbs.twimg.com/profile_images/965598165478137856/c6cIrL97_normal.jpg</t>
  </si>
  <si>
    <t>http://pbs.twimg.com/profile_images/3569272415/46716f5b0672e73197690d3af5914acf_normal.jpeg</t>
  </si>
  <si>
    <t>http://pbs.twimg.com/profile_images/606924518192324608/cTfPF0o9_normal.png</t>
  </si>
  <si>
    <t>http://pbs.twimg.com/profile_images/983407105154666496/c-xbloOg_normal.jpg</t>
  </si>
  <si>
    <t>http://pbs.twimg.com/profile_images/590888872491384832/ukM4jE8A_normal.jpg</t>
  </si>
  <si>
    <t>http://pbs.twimg.com/profile_images/949070360103698432/kXSiPeTk_normal.jpg</t>
  </si>
  <si>
    <t>http://pbs.twimg.com/profile_images/621362064729083904/s7-j0saE_normal.png</t>
  </si>
  <si>
    <t>http://pbs.twimg.com/profile_images/958852715735650304/T1ca80ee_normal.jpg</t>
  </si>
  <si>
    <t>http://pbs.twimg.com/profile_images/1100095775558848512/c-syk7YE_normal.jpg</t>
  </si>
  <si>
    <t>http://pbs.twimg.com/profile_images/2237406529/twit73x73_normal.jpg</t>
  </si>
  <si>
    <t>http://pbs.twimg.com/profile_images/879366789259558912/x3LW2lmK_normal.jpg</t>
  </si>
  <si>
    <t>http://pbs.twimg.com/profile_images/964176159473680385/CqWYqwab_normal.jpg</t>
  </si>
  <si>
    <t>http://pbs.twimg.com/profile_images/1045197645180882944/JSlBs_ui_normal.jpg</t>
  </si>
  <si>
    <t>http://pbs.twimg.com/profile_images/1093355287157780480/NkJgCEJb_normal.jpg</t>
  </si>
  <si>
    <t>http://pbs.twimg.com/profile_images/1735503052/sari_twitter_normal.jpg</t>
  </si>
  <si>
    <t>http://pbs.twimg.com/profile_images/1060271522319925257/fJKwJ0r2_normal.jpg</t>
  </si>
  <si>
    <t>http://pbs.twimg.com/profile_images/1105860987368996864/R3OPeZb-_normal.png</t>
  </si>
  <si>
    <t>http://pbs.twimg.com/profile_images/1038457210626564096/SYv6uZwh_normal.jpg</t>
  </si>
  <si>
    <t>http://pbs.twimg.com/profile_images/767904118828478464/_4Up71E__normal.jpg</t>
  </si>
  <si>
    <t>Open Twitter Page for This Person</t>
  </si>
  <si>
    <t>https://twitter.com/roy_noom</t>
  </si>
  <si>
    <t>https://twitter.com/cryptologino</t>
  </si>
  <si>
    <t>https://twitter.com/safehavenio</t>
  </si>
  <si>
    <t>https://twitter.com/veriartivra</t>
  </si>
  <si>
    <t>https://twitter.com/meetitsm</t>
  </si>
  <si>
    <t>https://twitter.com/columbia</t>
  </si>
  <si>
    <t>https://twitter.com/crypto_shard</t>
  </si>
  <si>
    <t>https://twitter.com/blockfolio</t>
  </si>
  <si>
    <t>https://twitter.com/verasitytech</t>
  </si>
  <si>
    <t>https://twitter.com/keithnorbie</t>
  </si>
  <si>
    <t>https://twitter.com/turtlecrone</t>
  </si>
  <si>
    <t>https://twitter.com/cweeklyde</t>
  </si>
  <si>
    <t>https://twitter.com/bullmarketmaddy</t>
  </si>
  <si>
    <t>https://twitter.com/kherriage</t>
  </si>
  <si>
    <t>https://twitter.com/ritahisgenboone</t>
  </si>
  <si>
    <t>https://twitter.com/proudresister</t>
  </si>
  <si>
    <t>https://twitter.com/investinglegend</t>
  </si>
  <si>
    <t>https://twitter.com/vmstan</t>
  </si>
  <si>
    <t>https://twitter.com/virtualjad</t>
  </si>
  <si>
    <t>https://twitter.com/philyaccino</t>
  </si>
  <si>
    <t>https://twitter.com/vrealizeauto</t>
  </si>
  <si>
    <t>https://twitter.com/lapartisane</t>
  </si>
  <si>
    <t>https://twitter.com/al_rasheed</t>
  </si>
  <si>
    <t>https://twitter.com/everyvoicenc</t>
  </si>
  <si>
    <t>https://twitter.com/novahertz</t>
  </si>
  <si>
    <t>https://twitter.com/cloudrss</t>
  </si>
  <si>
    <t>https://twitter.com/cloudmakerbrian</t>
  </si>
  <si>
    <t>https://twitter.com/yueisu913</t>
  </si>
  <si>
    <t>https://twitter.com/jessalyn_51</t>
  </si>
  <si>
    <t>https://twitter.com/publicsafetyust</t>
  </si>
  <si>
    <t>https://twitter.com/vnagesh</t>
  </si>
  <si>
    <t>https://twitter.com/vphilipose</t>
  </si>
  <si>
    <t>https://twitter.com/little_minx</t>
  </si>
  <si>
    <t>https://twitter.com/viktoriousss</t>
  </si>
  <si>
    <t>https://twitter.com/gabbyarciniega</t>
  </si>
  <si>
    <t>https://twitter.com/benjimantv</t>
  </si>
  <si>
    <t>https://twitter.com/seancannell</t>
  </si>
  <si>
    <t>https://twitter.com/vaficionado</t>
  </si>
  <si>
    <t>https://twitter.com/tenthirtyam</t>
  </si>
  <si>
    <t>https://twitter.com/do0dzzz</t>
  </si>
  <si>
    <t>https://twitter.com/mpoore</t>
  </si>
  <si>
    <t>https://twitter.com/yopuede_mode</t>
  </si>
  <si>
    <t>https://twitter.com/solvvvv</t>
  </si>
  <si>
    <t>https://twitter.com/jfinley011</t>
  </si>
  <si>
    <t>https://twitter.com/paige_peplinski</t>
  </si>
  <si>
    <t>https://twitter.com/avasimat</t>
  </si>
  <si>
    <t>https://twitter.com/sppdmn</t>
  </si>
  <si>
    <t>https://twitter.com/allisonchilds1</t>
  </si>
  <si>
    <t>https://twitter.com/tiffanyllnn</t>
  </si>
  <si>
    <t>https://twitter.com/ivderham</t>
  </si>
  <si>
    <t>https://twitter.com/revalidatiearts</t>
  </si>
  <si>
    <t>https://twitter.com/nederlandsg</t>
  </si>
  <si>
    <t>https://twitter.com/uofstthomasmn</t>
  </si>
  <si>
    <t>https://twitter.com/ustbradyhall</t>
  </si>
  <si>
    <t>https://twitter.com/catjadijkstra</t>
  </si>
  <si>
    <t>https://twitter.com/revalida</t>
  </si>
  <si>
    <t>https://twitter.com/allan_kjaer</t>
  </si>
  <si>
    <t>https://twitter.com/_poppelgaard</t>
  </si>
  <si>
    <t>https://twitter.com/bethkmt</t>
  </si>
  <si>
    <t>https://twitter.com/vantageoeste</t>
  </si>
  <si>
    <t>https://twitter.com/trimbleag_es</t>
  </si>
  <si>
    <t>https://twitter.com/trimble_ag</t>
  </si>
  <si>
    <t>https://twitter.com/wxmf</t>
  </si>
  <si>
    <t>https://twitter.com/chipzoller</t>
  </si>
  <si>
    <t>https://twitter.com/rkleijwegt</t>
  </si>
  <si>
    <t>https://twitter.com/oergman</t>
  </si>
  <si>
    <t>https://twitter.com/thomaskopton</t>
  </si>
  <si>
    <t>https://twitter.com/dwarslaesieorgn</t>
  </si>
  <si>
    <t>https://twitter.com/ronaldbeukerbi</t>
  </si>
  <si>
    <t>https://twitter.com/jannekestolwijk</t>
  </si>
  <si>
    <t>https://twitter.com/ilsevannes</t>
  </si>
  <si>
    <t>https://twitter.com/inge_eriks</t>
  </si>
  <si>
    <t>https://twitter.com/inntagrica</t>
  </si>
  <si>
    <t>https://twitter.com/trim</t>
  </si>
  <si>
    <t>https://twitter.com/isranextdoor</t>
  </si>
  <si>
    <t>https://twitter.com/spidey2345</t>
  </si>
  <si>
    <t>https://twitter.com/deathbycodex</t>
  </si>
  <si>
    <t>https://twitter.com/timherriage</t>
  </si>
  <si>
    <t>https://twitter.com/kcdautomate</t>
  </si>
  <si>
    <t>https://twitter.com/sunny_dua</t>
  </si>
  <si>
    <t>https://twitter.com/hobovirtual</t>
  </si>
  <si>
    <t>https://twitter.com/bossjaycross1</t>
  </si>
  <si>
    <t>https://twitter.com/realwayneroot</t>
  </si>
  <si>
    <t>https://twitter.com/nafs2016</t>
  </si>
  <si>
    <t>https://twitter.com/jarhead_trader</t>
  </si>
  <si>
    <t>https://twitter.com/crowningprofits</t>
  </si>
  <si>
    <t>https://twitter.com/maqetsia</t>
  </si>
  <si>
    <t>https://twitter.com/bert_db</t>
  </si>
  <si>
    <t>https://twitter.com/custolopez</t>
  </si>
  <si>
    <t>https://twitter.com/biggreencandle</t>
  </si>
  <si>
    <t>https://twitter.com/notuncertain444</t>
  </si>
  <si>
    <t>https://twitter.com/sanwit66</t>
  </si>
  <si>
    <t>https://twitter.com/philippbck</t>
  </si>
  <si>
    <t>https://twitter.com/debbidelicious</t>
  </si>
  <si>
    <t>https://twitter.com/zmilleson</t>
  </si>
  <si>
    <t>https://twitter.com/alanrenouf</t>
  </si>
  <si>
    <t>https://twitter.com/jenssoeldner</t>
  </si>
  <si>
    <t>https://twitter.com/lamw</t>
  </si>
  <si>
    <t>https://twitter.com/jakerobinson</t>
  </si>
  <si>
    <t>https://twitter.com/agrosaptrimble</t>
  </si>
  <si>
    <t>https://twitter.com/cryptovanessa</t>
  </si>
  <si>
    <t>https://twitter.com/hbo</t>
  </si>
  <si>
    <t>https://twitter.com/vodafone</t>
  </si>
  <si>
    <t>https://twitter.com/cbs</t>
  </si>
  <si>
    <t>https://twitter.com/kaltura</t>
  </si>
  <si>
    <t>https://twitter.com/josecavalheri</t>
  </si>
  <si>
    <t>https://twitter.com/vmwareempower</t>
  </si>
  <si>
    <t>https://twitter.com/huberw</t>
  </si>
  <si>
    <t>https://twitter.com/cdillc</t>
  </si>
  <si>
    <t>https://twitter.com/vieuxlion3</t>
  </si>
  <si>
    <t>https://twitter.com/o_oweil</t>
  </si>
  <si>
    <t>https://twitter.com/upperphi</t>
  </si>
  <si>
    <t>https://twitter.com/sccs</t>
  </si>
  <si>
    <t>https://twitter.com/copticdisco</t>
  </si>
  <si>
    <t>https://twitter.com/sentinasmith</t>
  </si>
  <si>
    <t>https://twitter.com/lindahummel20</t>
  </si>
  <si>
    <t>https://twitter.com/randreynolds</t>
  </si>
  <si>
    <t>https://twitter.com/bodyisturd</t>
  </si>
  <si>
    <t>https://twitter.com/cmputrwiz</t>
  </si>
  <si>
    <t>https://twitter.com/jillfilipovic</t>
  </si>
  <si>
    <t>https://twitter.com/pzarrot</t>
  </si>
  <si>
    <t>https://twitter.com/amitpanchal76</t>
  </si>
  <si>
    <t>https://twitter.com/bluewaveyes</t>
  </si>
  <si>
    <t>https://twitter.com/vmwarestevem</t>
  </si>
  <si>
    <t>https://twitter.com/fortuna78850073</t>
  </si>
  <si>
    <t>https://twitter.com/adjordan</t>
  </si>
  <si>
    <t>https://twitter.com/tweetlocolinda</t>
  </si>
  <si>
    <t>https://twitter.com/britkuckel</t>
  </si>
  <si>
    <t>https://twitter.com/vixkayla</t>
  </si>
  <si>
    <t>https://twitter.com/leaglebriefs</t>
  </si>
  <si>
    <t>https://twitter.com/pythoncxde</t>
  </si>
  <si>
    <t>https://twitter.com/dupouvoirdachat</t>
  </si>
  <si>
    <t>https://twitter.com/divalizzous</t>
  </si>
  <si>
    <t>https://twitter.com/politicalbeth</t>
  </si>
  <si>
    <t>https://twitter.com/msprairierose</t>
  </si>
  <si>
    <t>https://twitter.com/repmarciafudge</t>
  </si>
  <si>
    <t>https://twitter.com/dugidm</t>
  </si>
  <si>
    <t>https://twitter.com/magander3</t>
  </si>
  <si>
    <t>https://twitter.com/pramod_rane</t>
  </si>
  <si>
    <t>https://twitter.com/shublively</t>
  </si>
  <si>
    <t>https://twitter.com/trextrip</t>
  </si>
  <si>
    <t>https://twitter.com/ncpolicywatch</t>
  </si>
  <si>
    <t>https://twitter.com/sethetter</t>
  </si>
  <si>
    <t>https://twitter.com/kdnj613</t>
  </si>
  <si>
    <t>https://twitter.com/corybooker</t>
  </si>
  <si>
    <t>https://twitter.com/above_boonville</t>
  </si>
  <si>
    <t>https://twitter.com/mdavid59</t>
  </si>
  <si>
    <t>https://twitter.com/vrauk</t>
  </si>
  <si>
    <t>https://twitter.com/coxautolovescv</t>
  </si>
  <si>
    <t>https://twitter.com/bipulsinha</t>
  </si>
  <si>
    <t>https://twitter.com/vmware</t>
  </si>
  <si>
    <t>https://twitter.com/rubrikinc</t>
  </si>
  <si>
    <t>https://twitter.com/myindmax</t>
  </si>
  <si>
    <t>https://twitter.com/vrealizeops</t>
  </si>
  <si>
    <t>https://twitter.com/sdxacademy</t>
  </si>
  <si>
    <t>https://twitter.com/m_gonullu</t>
  </si>
  <si>
    <t>https://twitter.com/m_koulibaly</t>
  </si>
  <si>
    <t>https://twitter.com/aouattara_prci</t>
  </si>
  <si>
    <t>https://twitter.com/liadofek</t>
  </si>
  <si>
    <t>https://twitter.com/jboogiebrown</t>
  </si>
  <si>
    <t>https://twitter.com/ericboehlert</t>
  </si>
  <si>
    <t>https://twitter.com/m_dobrowolski_</t>
  </si>
  <si>
    <t>https://twitter.com/batuhandemirdal</t>
  </si>
  <si>
    <t>https://twitter.com/cityofeagan</t>
  </si>
  <si>
    <t>https://twitter.com/eaganpolice</t>
  </si>
  <si>
    <t>https://twitter.com/jensellsjax</t>
  </si>
  <si>
    <t>https://twitter.com/dakotacountymn</t>
  </si>
  <si>
    <t>https://twitter.com/visresassn</t>
  </si>
  <si>
    <t>https://twitter.com/vrafound</t>
  </si>
  <si>
    <t>https://twitter.com/amazon</t>
  </si>
  <si>
    <t>https://twitter.com/amazonsmile</t>
  </si>
  <si>
    <t>https://twitter.com/caseyemcg</t>
  </si>
  <si>
    <t>https://twitter.com/breenewsome</t>
  </si>
  <si>
    <t>https://twitter.com/andyashby1</t>
  </si>
  <si>
    <t>https://twitter.com/luciafrolova</t>
  </si>
  <si>
    <t>https://twitter.com/ekrejci</t>
  </si>
  <si>
    <t>https://twitter.com/ladylyrical</t>
  </si>
  <si>
    <t>https://twitter.com/coversuregroup</t>
  </si>
  <si>
    <t>https://twitter.com/coversurekidd</t>
  </si>
  <si>
    <t>https://twitter.com/edwardpoll</t>
  </si>
  <si>
    <t>https://twitter.com/twbfarms</t>
  </si>
  <si>
    <t>https://twitter.com/jd750a</t>
  </si>
  <si>
    <t>https://twitter.com/jothrop</t>
  </si>
  <si>
    <t>https://twitter.com/ukvra</t>
  </si>
  <si>
    <t>https://twitter.com/giles_hudson</t>
  </si>
  <si>
    <t>https://twitter.com/arquette_paul</t>
  </si>
  <si>
    <t>https://twitter.com/josephmontione</t>
  </si>
  <si>
    <t>https://twitter.com/raytheon</t>
  </si>
  <si>
    <t>https://twitter.com/raytheoncyber</t>
  </si>
  <si>
    <t>https://twitter.com/vmwarecloud</t>
  </si>
  <si>
    <t>https://twitter.com/readheadruler</t>
  </si>
  <si>
    <t>https://twitter.com/xeni</t>
  </si>
  <si>
    <t>https://twitter.com/ivirtualex</t>
  </si>
  <si>
    <t>https://twitter.com/abbiekamin</t>
  </si>
  <si>
    <t>https://twitter.com/sarihorwitz</t>
  </si>
  <si>
    <t>https://twitter.com/washingtonpost</t>
  </si>
  <si>
    <t>https://twitter.com/houstonchron</t>
  </si>
  <si>
    <t>https://twitter.com/naheitzeg</t>
  </si>
  <si>
    <t>https://twitter.com/bdgolf1</t>
  </si>
  <si>
    <t>https://twitter.com/vra2005</t>
  </si>
  <si>
    <t>https://twitter.com/chronfalkenberg</t>
  </si>
  <si>
    <t>https://twitter.com/campaignlegal</t>
  </si>
  <si>
    <t>https://twitter.com/genefortexas</t>
  </si>
  <si>
    <t>https://twitter.com/dalinemagee</t>
  </si>
  <si>
    <t>roy_noom
Tokenizing and claiming ownership
of your digital art @ #VeriArti?
I love it! Many legal and asset
management aspects involved and
guess who will deliver it! #SafeHaven
$SHA $VRA #SHA #VRA @veriartivra
@SafeHavenio @CryptoLogino #creatingvaluabletxs
$OCE $VET $VTHO https://t.co/5M86EwlBRe</t>
  </si>
  <si>
    <t xml:space="preserve">cryptologino
</t>
  </si>
  <si>
    <t xml:space="preserve">safehavenio
</t>
  </si>
  <si>
    <t xml:space="preserve">veriartivra
</t>
  </si>
  <si>
    <t>meetitsm
On Training Robust PDF Malware
Classifiers | @Columbia #VRA #Metadata
#Background #Stateoftheart #Enjoy
https://t.co/0oJfy1D3UM https://t.co/JQ2DIgi9CK</t>
  </si>
  <si>
    <t xml:space="preserve">columbia
</t>
  </si>
  <si>
    <t>crypto_shard
Great! _xD83D__xDE0E_ $VRA #VRA @verasitytech
@blockfolio #crypto https://t.co/7CwqPPwPl3</t>
  </si>
  <si>
    <t xml:space="preserve">blockfolio
</t>
  </si>
  <si>
    <t xml:space="preserve">verasitytech
</t>
  </si>
  <si>
    <t>keithnorbie
Private Cloud: #NSX #vRA #vROPS
all on #NetAppHCI proven via this
#VMware Validated Design (VVD)
https://t.co/HwqnIMaz7c https://t.co/7yUJTgSEkF</t>
  </si>
  <si>
    <t>turtlecrone
#VotingRights #VRA Sign to support
restoring the Voting Rights Act
. Sign here: https://t.co/y1NUxHRVbP</t>
  </si>
  <si>
    <t>cweeklyde
Tipps zum #VMware #vRealize Suite
Lifecycle Manager https://t.co/JDwzc9huaZ
#vRA #vLCM #vSphere #vCenter https://t.co/e3DSFDbo5d</t>
  </si>
  <si>
    <t>bullmarketmaddy
RT @KHerriage: Gold to $1380 $GDX
to $25 Then, we can light this
candle. It’s coming. #VRA</t>
  </si>
  <si>
    <t>kherriage
Barron’s making another bearish
claim on the US economy. Wrong!
Barrons has missed the Trump Economic
Miracle in its entirety, from day
1. They’ll be wrong on the future
of US manufacturing, too I’m just
one guy in Texas but beating Barron’s
experts has never been easier #VRA
https://t.co/Ox6IXeQRiR</t>
  </si>
  <si>
    <t>ritahisgenboone
@ProudResister But they are trying
furiously to turn back the hands
of time! Infringing/attacking #VRA
#RoeVWade #CRA, etc.</t>
  </si>
  <si>
    <t xml:space="preserve">proudresister
</t>
  </si>
  <si>
    <t>investinglegend
RT @KHerriage: Gold to $1380 $GDX
to $25 Then, we can light this
candle. It’s coming. #VRA</t>
  </si>
  <si>
    <t>vmstan
RT @virtualjad: Upgrading to #vRA
7.6* in VAMI couldn't be easier.
A couple clicks and the entire
stack is upgraded. The new visuals
and de…</t>
  </si>
  <si>
    <t>virtualjad
Upgrading to #vRA 7.6* in VAMI
couldn't be easier. A couple clicks
and the entire stack is upgraded.
The new visuals and details are
a plus. (*7.6 is not yet GA, stay
tuned!) https://t.co/CfvhfRA4aH</t>
  </si>
  <si>
    <t>philyaccino
RT @vRealizeAuto: What does the
NEW Google #Cloud Plug-in provide
for #vRA customers? Consistent
management across vSphere-based
on-premise…</t>
  </si>
  <si>
    <t>vrealizeauto
We're better together! The NEW
#Google Cloud plugin now enables
integration with #vRA. Read more:
https://t.co/7ug9otlmpd https://t.co/jdIHi4LLyS</t>
  </si>
  <si>
    <t>lapartisane
RT @KHerriage: Gold to $1380 $GDX
to $25 Then, we can light this
candle. It’s coming. #VRA</t>
  </si>
  <si>
    <t>al_rasheed
RT @virtualjad: Upgrading to #vRA
7.6* in VAMI couldn't be easier.
A couple clicks and the entire
stack is upgraded. The new visuals
and de…</t>
  </si>
  <si>
    <t>everyvoicenc
The "defining feature of Roberts’s
legal career has been his relentless
efforts to roll back any measures
to combat racial inequality and
to make life more difficult for
minorities." #SCOTUS #VotingRights
#VRA #Shelby https://t.co/9btbrI0poD</t>
  </si>
  <si>
    <t>novahertz
RT @virtualjad: Upgrading to #vRA
7.6* in VAMI couldn't be easier.
A couple clicks and the entire
stack is upgraded. The new visuals
and de…</t>
  </si>
  <si>
    <t>cloudrss
RT @virtualjad: Upgrading to #vRA
7.6* in VAMI couldn't be easier.
A couple clicks and the entire
stack is upgraded. The new visuals
and de…</t>
  </si>
  <si>
    <t>cloudmakerbrian
RT @virtualjad: Upgrading to #vRA
7.6* in VAMI couldn't be easier.
A couple clicks and the entire
stack is upgraded. The new visuals
and de…</t>
  </si>
  <si>
    <t>yueisu913
RT @virtualjad: Upgrading to #vRA
7.6* in VAMI couldn't be easier.
A couple clicks and the entire
stack is upgraded. The new visuals
and de…</t>
  </si>
  <si>
    <t>jessalyn_51
RT @PublicSafetyUST: We’re just
over 24 hours from the start of
another Virtual Ride Along! Tune
in tomorrow night! #USTPubSafe
#VRA ht…</t>
  </si>
  <si>
    <t>publicsafetyust
Well, that about wraps it up for
tonight! Thanks for hanging out.
Stay safe and stay warm, UST! #USTPubSafe
#VRA</t>
  </si>
  <si>
    <t>vnagesh
RT @virtualjad: Upgrading to #vRA
7.6* in VAMI couldn't be easier.
A couple clicks and the entire
stack is upgraded. The new visuals
and de…</t>
  </si>
  <si>
    <t>vphilipose
RT @virtualjad: Upgrading to #vRA
7.6* in VAMI couldn't be easier.
A couple clicks and the entire
stack is upgraded. The new visuals
and de…</t>
  </si>
  <si>
    <t>little_minx
RT @virtualjad: Upgrading to #vRA
7.6* in VAMI couldn't be easier.
A couple clicks and the entire
stack is upgraded. The new visuals
and de…</t>
  </si>
  <si>
    <t>viktoriousss
RT @virtualjad: Upgrading to #vRA
7.6* in VAMI couldn't be easier.
A couple clicks and the entire
stack is upgraded. The new visuals
and de…</t>
  </si>
  <si>
    <t>gabbyarciniega
I just finished #VRA I mean.. yes
it's really good. @seancannell
@BenjiManTV</t>
  </si>
  <si>
    <t xml:space="preserve">benjimantv
</t>
  </si>
  <si>
    <t xml:space="preserve">seancannell
</t>
  </si>
  <si>
    <t>vaficionado
It’s here! #vRA 7.6 has landed
- come check it out! https://t.co/7snfHKKZZl
#vRA #vExpert</t>
  </si>
  <si>
    <t>tenthirtyam
RT @vaficionado: It’s here! #vRA
7.6 has landed - come check it
out! https://t.co/7snfHKKZZl #vRA
#vExpert</t>
  </si>
  <si>
    <t>do0dzzz
RT @mpoore: What’s new in vRA 7.6
https://t.co/2H8RBw74jh #vExpert
#vmware #vra</t>
  </si>
  <si>
    <t>mpoore
[ICYMI] What’s new in vRA 7.6 https://t.co/2H8RBw74jh
#vExpert #vRA</t>
  </si>
  <si>
    <t>yopuede_mode
There Is No Good Reason Prisoners
Can’t Vote https://t.co/mbhQSGC9z4
#VotingRights #VRA</t>
  </si>
  <si>
    <t>solvvvv
RT @PublicSafetyUST: Officers are
en route to an alcohol related
incident on North Campus. Where
on North Campus? That's one secret
we'll…</t>
  </si>
  <si>
    <t>jfinley011
RT @PublicSafetyUST: Officers are
en route to an alcohol related
incident on North Campus. Where
on North Campus? That's one secret
we'll…</t>
  </si>
  <si>
    <t>paige_peplinski
RT @PublicSafetyUST: Officers are
en route to an alcohol related
incident on North Campus. Where
on North Campus? That's one secret
we'll…</t>
  </si>
  <si>
    <t>avasimat
RT @PublicSafetyUST: Our partners
from @sppdmn have arrived. They
will assisting us patrol the neighborhoods
around campus throughout the…</t>
  </si>
  <si>
    <t xml:space="preserve">sppdmn
</t>
  </si>
  <si>
    <t>allisonchilds1
RT @PublicSafetyUST: Officers are
en route to an alcohol related
incident on North Campus. Where
on North Campus? That's one secret
we'll…</t>
  </si>
  <si>
    <t>tiffanyllnn
RT @PublicSafetyUST: Officers are
en route to an alcohol related
incident on North Campus. Where
on North Campus? That's one secret
we'll…</t>
  </si>
  <si>
    <t>ivderham
RT @NederlandsG: Value based healthcare
- volgens Santeon Z-H - ook bruikbaar
voor NVDG? #VRA colloquium @Revalidatiearts
https://t.co/PyM0…</t>
  </si>
  <si>
    <t xml:space="preserve">revalidatiearts
</t>
  </si>
  <si>
    <t>nederlandsg
Behandelkader dwarslaesie unaniem
aangenomen door ALV @Revalidatiearts
#VRA voorjaarscongres</t>
  </si>
  <si>
    <t xml:space="preserve">uofstthomasmn
</t>
  </si>
  <si>
    <t xml:space="preserve">ustbradyhall
</t>
  </si>
  <si>
    <t>catjadijkstra
RT @NederlandsG: Collega’s Tepper
en @CatjaDijkstra in afwachting
van behandeling behandelkader dwarslaesie
#VRA voorjaarscongres @Revalida…</t>
  </si>
  <si>
    <t xml:space="preserve">revalida
</t>
  </si>
  <si>
    <t>allan_kjaer
vSphere 6.7 Update 2 and updated
vRealize Suite 2018 Released https://t.co/Rm6j5Emhon
#VMware #vExpert #vSphere #vRealize
#vRA #vCenter #ESXi #vROps #vRB
#vRLI</t>
  </si>
  <si>
    <t>_poppelgaard
RT @Allan_Kjaer: vSphere 6.7 Update
2 and updated vRealize Suite 2018
Released https://t.co/Rm6j5Emhon
#VMware #vExpert #vSphere #vRealize…</t>
  </si>
  <si>
    <t>bethkmt
RT @PublicSafetyUST: While patrolling
the neighborhoods, I came across
what appeared to be a giant patch
of fog. Further investigation fo…</t>
  </si>
  <si>
    <t>vantageoeste
_xD83D__xDD1D__xD83D__xDD1D_ Un cliente nos envía este
vídeo realizando una aplicación
variable gracias a su pantalla
#GFX750 con #FieldIQ de @Trimble_Ag
y funcionando de forma coordinada
con el monitor de su tractor Fendt
_xD83D__xDC4D__xD83C__xDFFB_ @TrimbleAG_ES #VRA https://t.co/3jsWtpOilw</t>
  </si>
  <si>
    <t xml:space="preserve">trimbleag_es
</t>
  </si>
  <si>
    <t xml:space="preserve">trimble_ag
</t>
  </si>
  <si>
    <t>wxmf
RT @NederlandsG: Behandelkader
dwarslaesie unaniem aangenomen
door ALV @Revalidatiearts #VRA
voorjaarscongres</t>
  </si>
  <si>
    <t>chipzoller
#vRA #vExpert https://t.co/hHrtBCFSro</t>
  </si>
  <si>
    <t>rkleijwegt
RT @mpoore: What’s new in vRA 7.6
https://t.co/2H8RBw74jh #vExpert
#vmware #vra</t>
  </si>
  <si>
    <t>oergman
RT @ThomasKopton: #vROps 7.5 -✅
#vRLI 4.8 - ✅ #vRSLCM 2.1 - ✅ #vRA
7.6 - in progress _xD83D__xDE09_ https://t.co/7JoBxIa4ng</t>
  </si>
  <si>
    <t>thomaskopton
#vROps 7.5 -✅ #vRLI 4.8 - ✅ #vRSLCM
2.1 - ✅ #vRA 7.6 - in progress
_xD83D__xDE09_ https://t.co/7JoBxIa4ng</t>
  </si>
  <si>
    <t>dwarslaesieorgn
RT @NederlandsG: Behandelkader
dwarslaesie unaniem aangenomen
door ALV @Revalidatiearts #VRA
voorjaarscongres</t>
  </si>
  <si>
    <t>ronaldbeukerbi
Het was boeiend, leerzaam en ook
erg leuk dat ik zelf iets heb mogen
vertellen over mijn vak op het
#colloquium congres van de #vra!
_xD83D__xDE0E_ https://t.co/SAbLWwPpud</t>
  </si>
  <si>
    <t>jannekestolwijk
RT @NederlandsG: Behandelkader
dwarslaesie unaniem aangenomen
door ALV @Revalidatiearts #VRA
voorjaarscongres</t>
  </si>
  <si>
    <t>ilsevannes
RT @NederlandsG: Collega @JannekeStolwijk
dankbaar voor hulp bij inventarisatie
benodigde zorg voor volwassen spina
patiënten #VRA voorjaar…</t>
  </si>
  <si>
    <t>inge_eriks
RT @NederlandsG: Collega @JannekeStolwijk
dankbaar voor hulp bij inventarisatie
benodigde zorg voor volwassen spina
patiënten #VRA voorjaar…</t>
  </si>
  <si>
    <t>inntagrica
RT @Vantageoeste: _xD83D__xDD1D__xD83D__xDD1D_ Un cliente
nos envía este vídeo realizando
una aplicación variable gracias
a su pantalla #GFX750 con #FieldIQ
de @Trim…</t>
  </si>
  <si>
    <t xml:space="preserve">trim
</t>
  </si>
  <si>
    <t>isranextdoor
RT @PublicSafetyUST: Officers are
en route to an alcohol related
incident on North Campus. Where
on North Campus? That's one secret
we'll…</t>
  </si>
  <si>
    <t>spidey2345
RT @KHerriage: Our work shows that,
at minimum, Corp earnings will
grow 12-15% in ‘19. Assuming no
change in p/e multiples (16 x p/e
toda…</t>
  </si>
  <si>
    <t>deathbycodex
Today I am creating #metadata using
#VRA Core 4.0 restricted for Claude
Monet's The Magpie using AAT and
TGN vocabs for my assignment. I'm
in a bind between conceptTopic
and descriptiveTopic subject term
types. AAT record type doesn't
match my interpretation.</t>
  </si>
  <si>
    <t>timherriage
RT @KHerriage: Before the election
we predicted Trump would win and
that the DJ would hit 25,000 in
first 2 yrs. Check. We’re also
on r…</t>
  </si>
  <si>
    <t>kcdautomate
Thanks Jason! The power of #vRA
+ #vROps is pretty amazing! #vExpert
https://t.co/hE5a4OPEZr</t>
  </si>
  <si>
    <t>sunny_dua
The best way to adopt a #SelfDrivingDatacenter
powered by @VMware Cloud Management
Platform with @vRealizeOps and
@vRealizeAuto #vROps #vRA #SDDC
on steroids. https://t.co/X0uFlRaaUq</t>
  </si>
  <si>
    <t>hobovirtual
Well the wait is finally over,
time for a lab upgrade and start
enjoying the new versions of #vSphere
#vROPS #vRA #vRLI and so much more.
First steps, vSphere then #vRSLCM</t>
  </si>
  <si>
    <t>bossjaycross1
RT @KHerriage: Our work shows that,
at minimum, Corp earnings will
grow 12-15% in ‘19. Assuming no
change in p/e multiples (16 x p/e
toda…</t>
  </si>
  <si>
    <t xml:space="preserve">realwayneroot
</t>
  </si>
  <si>
    <t>nafs2016
RT @KHerriage: My NewsMax interview
tonight with great friend and true
American @RealWayneRoot Take a
listen! I lay out the case for
a gl…</t>
  </si>
  <si>
    <t>jarhead_trader
RT @KHerriage: Before the election
we predicted Trump would win and
that the DJ would hit 25,000 in
first 2 yrs. Check. We’re also
on r…</t>
  </si>
  <si>
    <t>crowningprofits
RT @KHerriage: Before the election
we predicted Trump would win and
that the DJ would hit 25,000 in
first 2 yrs. Check. We’re also
on r…</t>
  </si>
  <si>
    <t>maqetsia
RT @Vantageoeste: _xD83D__xDD1D__xD83D__xDD1D_ Un cliente
nos envía este vídeo realizando
una aplicación variable gracias
a su pantalla #GFX750 con #FieldIQ
de @Trim…</t>
  </si>
  <si>
    <t>bert_db
#VMware #vRA 7.6 is now available
for online update! As is VCSA 6.7u2.</t>
  </si>
  <si>
    <t>custolopez
RT @Vantageoeste: _xD83D__xDD1D__xD83D__xDD1D_ Un cliente
nos envía este vídeo realizando
una aplicación variable gracias
a su pantalla #GFX750 con #FieldIQ
de @Trim…</t>
  </si>
  <si>
    <t>biggreencandle
RT @KHerriage: My NewsMax interview
tonight with great friend and true
American @RealWayneRoot Take a
listen! I lay out the case for
a gl…</t>
  </si>
  <si>
    <t>notuncertain444
RT @KHerriage: My NewsMax interview
tonight with great friend and true
American @RealWayneRoot Take a
listen! I lay out the case for
a gl…</t>
  </si>
  <si>
    <t>sanwit66
Goed gebrainstormd over minder
regeldruk /administratiedruk voor
revalidatieartsen op het VRA-congres
gisteren. Nu nog “dapper” genoeg
zijn om het voor elkaar te krijgen!
#dapperedokters #dehoogstraat #vra</t>
  </si>
  <si>
    <t>philippbck
RT @ThomasKopton: #vROps 7.5 -✅
#vRLI 4.8 - ✅ #vRSLCM 2.1 - ✅ #vRA
7.6 - in progress _xD83D__xDE09_ https://t.co/7JoBxIa4ng</t>
  </si>
  <si>
    <t>debbidelicious
My #SHEROE....✊_xD83C__xDFFE__xD83C__xDDFA__xD83C__xDDF8_ #REPARATIONS
400+Yrs #SLAVERY #GENOCIDE #USAAPARTEID_xD83C__xDDFA__xD83C__xDDF8_
PLAY DUMB IF YOU WANT TO... IF
YOUR. #IGNORANT OF THE #USA #ATROCITIES
#GENOCIDE #RAPE #SODOMNY #LYNCHING
#POLLTAX #SEGREGATION #JIMCROW
#KKK #VRA #REDLINING #GENTRIFICATION
https://t.co/rpo0ILC0Ik</t>
  </si>
  <si>
    <t>zmilleson
@jakerobinson @lamw @JensSoeldner
@alanrenouf Great to see for the
new #vRA and #vRO users.</t>
  </si>
  <si>
    <t xml:space="preserve">alanrenouf
</t>
  </si>
  <si>
    <t xml:space="preserve">jenssoeldner
</t>
  </si>
  <si>
    <t xml:space="preserve">lamw
</t>
  </si>
  <si>
    <t xml:space="preserve">jakerobinson
</t>
  </si>
  <si>
    <t>agrosaptrimble
RT @Vantageoeste: _xD83D__xDD1D__xD83D__xDD1D_ Un cliente
nos envía este vídeo realizando
una aplicación variable gracias
a su pantalla #GFX750 con #FieldIQ
de @Trim…</t>
  </si>
  <si>
    <t>cryptovanessa
.@verasitytech integrates with
@Kaltura - a leader in the video
player market with customers such
as @CBS, @Vodafone, @HBO and Warner
Brothers #Blockchain #Crypto #Video
#VRA https://t.co/Qbw7o06n5X</t>
  </si>
  <si>
    <t xml:space="preserve">hbo
</t>
  </si>
  <si>
    <t xml:space="preserve">vodafone
</t>
  </si>
  <si>
    <t xml:space="preserve">cbs
</t>
  </si>
  <si>
    <t xml:space="preserve">kaltura
</t>
  </si>
  <si>
    <t>josecavalheri
Take a look what's new in vRealize
Automation 7.6 #vRA4U #vRA #vRealizeAuto
#vRealizeOrchestrator #vExpert
https://t.co/I8S9OMrwyh</t>
  </si>
  <si>
    <t>vmwareempower
RT @CDILLC: #VMwareEMPOWER starts
today and @CDILLC is in the house!
@huberw, CTO, Services + Solutions,
will be discussing real world cust…</t>
  </si>
  <si>
    <t xml:space="preserve">huberw
</t>
  </si>
  <si>
    <t>cdillc
#VMwareEMPOWER starts today and
@CDILLC is in the house! @huberw,
CTO, Services + Solutions, will
be discussing real world customer
#hybridcloud use cases leveraging
a range of #VMware products and
services including #VRA and #VMWonAWS.
Reserve your spot! https://t.co/UOP3xwiwcg
https://t.co/1FJgggz8B0</t>
  </si>
  <si>
    <t>vieuxlion3
RT @o_oweil: #FPI #France LA SECTION
ABOUDRAMANE SANGARE LEVALLOIS EST
NEE AVEC IRENE GOUHOUROU! Le parti
de LAURENT GBAGBO s'agrandit !…</t>
  </si>
  <si>
    <t>o_oweil
#NotreDame HORRIBLE LIEU SAINT!
Ces images proviennent-elles de
ce lieu dit SAINT: NOTRE DAME DE
PARIS, où les flammes sont passées?
Ce sont donc les raisons de son
1er rang mondial des lieux les
plus visités au monde? La France
fait peur avec ses lieux "Saints"
#VRA #REZOPANACOM https://t.co/WHbCcl8Lxq</t>
  </si>
  <si>
    <t>upperphi
RT @o_oweil: #FPI #France LA SECTION
ABOUDRAMANE SANGARE LEVALLOIS EST
NEE AVEC IRENE GOUHOUROU! Le parti
de LAURENT GBAGBO s'agrandit !…</t>
  </si>
  <si>
    <t>sccs
And with that, #SB9 passes to engrossment.
19-12. This is exactly why we were
under Preclearance, y'all. #VRA
#GOTV #txlege</t>
  </si>
  <si>
    <t>copticdisco
@SenTinaSmith #EraseRace #FightEugenicists
#VRA https://t.co/3SrjaFPYT6</t>
  </si>
  <si>
    <t xml:space="preserve">sentinasmith
</t>
  </si>
  <si>
    <t>lindahummel20
RT @CDILLC: #VMwareEMPOWER starts
today and @CDILLC is in the house!
@huberw, CTO, Services + Solutions,
will be discussing real world cust…</t>
  </si>
  <si>
    <t>randreynolds
@Pzarrot @JillFilipovic @Bodyisturd
Oh and you conveniently ignore
that the Voting Rights Act #VRA
was gutted after the 2012 election.
Obama might have lost in 2012 without
the VRA intact.</t>
  </si>
  <si>
    <t xml:space="preserve">bodyisturd
</t>
  </si>
  <si>
    <t>cmputrwiz
RT @randreynolds: @Pzarrot @JillFilipovic
@Bodyisturd Oh and you conveniently
ignore that the Voting Rights Act
#VRA was gutted after the 2…</t>
  </si>
  <si>
    <t xml:space="preserve">jillfilipovic
</t>
  </si>
  <si>
    <t xml:space="preserve">pzarrot
</t>
  </si>
  <si>
    <t>amitpanchal76
What’s New in vRealize Automation
7.6 #automation #vra #cmp #vmware
#cloud https://t.co/9dgsImzePl</t>
  </si>
  <si>
    <t>bluewaveyes
It's a fucking outrage that they
had to do this. #FreeTheVote #VRA
https://t.co/A63kJt3y8n</t>
  </si>
  <si>
    <t>vmwarestevem
How r u #automating ur infrastructure?
#vRA https://t.co/2dUJjiCGuS</t>
  </si>
  <si>
    <t>fortuna78850073
RT @roy_noom: Tokenizing and claiming
ownership of your digital art @
#VeriArti? I love it! Many legal
and asset management aspects involve…</t>
  </si>
  <si>
    <t>adjordan
If you're concerned about your
voting rights, call the Voter Hotline:
(833) 336-VOTE and visit https://t.co/EF44BiaCaE
#Vote2018 #VRA https://t.co/JkdVUlS3a3</t>
  </si>
  <si>
    <t>tweetlocolinda
RT @adjordan: If you're concerned
about your voting rights, call
the Voter Hotline: (833) 336-VOTE
and visit https://t.co/EF44BiaCaE
#Vote…</t>
  </si>
  <si>
    <t>britkuckel
RT @VixKayla: "If there are 5 ways
to vote, don't give Native Americans
3 &amp;amp; then say that we're equal"
- OJ Semans Sr., Native voting
right…</t>
  </si>
  <si>
    <t>vixkayla
"If there are 5 ways to vote, don't
give Native Americans 3 &amp;amp; then
say that we're equal" - OJ Semans
Sr., Native voting rights advocate
Today, Congress held a hearing
on #VotingRightsAct in ND &amp;amp;
SD, where there's no early voting
for Native communities. We must
restore the #VRA. https://t.co/mVV9N0XGCX</t>
  </si>
  <si>
    <t>leaglebriefs
#Court: Whether Minnesota must
release records on all voters in
the state to the Minnesota Voters
Alliance, which says it wants to
evaluate potential voter fraud
in Minnesota #voterregistration
#voting #vra #elections #votingrights
#voterfraud https://t.co/5XKqMQPuuC</t>
  </si>
  <si>
    <t>pythoncxde
RT @o_oweil: #France Un grand yako
à la France ! Décidément, la France
et Macron vivent une année très
difficile. Avec les #GiletsJaunes
qu…</t>
  </si>
  <si>
    <t>dupouvoirdachat
RT @o_oweil: #France Un grand yako
à la France ! Décidément, la France
et Macron vivent une année très
difficile. Avec les #GiletsJaunes
qu…</t>
  </si>
  <si>
    <t>divalizzous
Me voting in 2016 vs me voting
in 2018. If this went over your
head then more than likely you're
part of the privileged bunch. #Midterms2018
#VoteLikeBlackWomen #BlackVotesMatter
#VRA #votersuppression https://t.co/G7ISGAYuFw</t>
  </si>
  <si>
    <t>politicalbeth
RT @Divalizzous: Me voting in 2016
vs me voting in 2018. If this went
over your head then more than likely
you're part of the privileged bu…</t>
  </si>
  <si>
    <t>msprairierose
Today’s testimonies to U.S. Congress
Subcommittee on Elections hearing
on Tribal Member Voting Rights
w/ @RepMarciaFudge #NativeVote
#VRA https://t.co/BStqRQEGeQ https://t.co/TOEIdAeAYK</t>
  </si>
  <si>
    <t xml:space="preserve">repmarciafudge
</t>
  </si>
  <si>
    <t>dugidm
#vmware #vRA ver. 7.6 ... via @magander3
https://t.co/m9V9D8T841</t>
  </si>
  <si>
    <t xml:space="preserve">magander3
</t>
  </si>
  <si>
    <t>pramod_rane
Sweet Day! Deployed #vRA 7.6, #vRO
7.6 with IaaS agent in testing
env. New Tenant, Fabric, Business
groups &amp;amp; endpoints created.
Container tab came online after
starting xenon service _xD83D__xDE0F_ https://t.co/BRGihxtWcv</t>
  </si>
  <si>
    <t>shublively
RT @Pramod_Rane: Sweet Day! Deployed
#vRA 7.6, #vRO 7.6 with IaaS agent
in testing env. New Tenant, Fabric,
Business groups &amp;amp; endpoints
cre…</t>
  </si>
  <si>
    <t>trextrip
RT @KHerriage: Barron’s making
another bearish claim on the US
economy. Wrong! Barrons has missed
the Trump Economic Miracle in its
entire…</t>
  </si>
  <si>
    <t>ncpolicywatch
Tomorrow: House members hold hearing
on NC voting rights, elections
administration | The Progressive
Pulse https://t.co/PLeJI2i6tY #ncga
#ncpol #votingrights #vra #Halifax</t>
  </si>
  <si>
    <t>sethetter
RT @VixKayla: "If there are 5 ways
to vote, don't give Native Americans
3 &amp;amp; then say that we're equal"
- OJ Semans Sr., Native voting
right…</t>
  </si>
  <si>
    <t>kdnj613
Thank you, @CoryBooker. I would
hope all the candidates would get
behind a new #VRA. https://t.co/beXMJ2Q4Pg</t>
  </si>
  <si>
    <t xml:space="preserve">corybooker
</t>
  </si>
  <si>
    <t>above_boonville
#SWG371 : #VRA (Varadero) to #YQB
(Quebec City, Quebec). 5.0 mi away
@ 34975 ft and 52.9° frm hrzn,
heading NE @ 524.8mi/h 19:39:00
icao:C01F1E. #UpInTheClouds #FastMover
#AboveBoonville #ADSB https://t.co/Q8DwHH5muH</t>
  </si>
  <si>
    <t>mdavid59
Restore the #VRA https://t.co/VnACUbS9C1</t>
  </si>
  <si>
    <t>vrauk
Sub-standard repair work is causing
used car headache, says VRA https://t.co/ydy9ja4vph
#vra #remarketing #leasing</t>
  </si>
  <si>
    <t>coxautolovescv
RT @VRAUK: Sub-standard repair
work is causing used car headache,
says VRA https://t.co/ydy9ja4vph
#vra #remarketing #leasing</t>
  </si>
  <si>
    <t>bipulsinha
RT @rubrikInc: Manage data at scale.
Watch on-demand how Rubrik works
with @VMware's #vSphere, #vRA,
#vCD, and #vSAN to deliver next-gen
da…</t>
  </si>
  <si>
    <t xml:space="preserve">vmware
</t>
  </si>
  <si>
    <t>rubrikinc
Manage data at scale. Watch on-demand
how Rubrik works with @VMware's
#vSphere, #vRA, #vCD, and #vSAN
to deliver next-gen data management
to your hybrid cloud https://t.co/y9EpsCHKkD
https://t.co/klfgM6hbAL</t>
  </si>
  <si>
    <t>myindmax
RT @rubrikInc: Manage data at scale.
Watch on-demand how Rubrik works
with @VMware's #vSphere, #vRA,
#vCD, and #vSAN to deliver next-gen
da…</t>
  </si>
  <si>
    <t xml:space="preserve">vrealizeops
</t>
  </si>
  <si>
    <t>sdxacademy
RT @m_gonullu: Manage data at scale.
Watch on-demand how Rubrik works
with @VMware's #vSphere, #vRA,
#vCD, and #vSAN to deliver next-gen
da…</t>
  </si>
  <si>
    <t>m_gonullu
Manage data at scale. Watch on-demand
how Rubrik works with @VMware's
#vSphere, #vRA, #vCD, and #vSAN
to deliver next-gen data management
to your hybrid cloud https://t.co/gfSFf5wDIR
https://t.co/U3Ii7qciWK</t>
  </si>
  <si>
    <t xml:space="preserve">m_koulibaly
</t>
  </si>
  <si>
    <t xml:space="preserve">aouattara_prci
</t>
  </si>
  <si>
    <t>liadofek
RT @vRealizeAuto: We're better
together! The NEW #Google Cloud
plugin now enables integration
with #vRA. Read more: https://t.co/7ug9otlm…</t>
  </si>
  <si>
    <t>jboogiebrown
@EricBoehlert Everybody knows that
all the drama would disappear,
if #SCOTUS, wasn't packed full
if #RightWing, #Ideologues, who
feel #Conservatives, know best,
how to run government? #ButTheyNeverDo?
They F*¢k everything up but #PeopleMakeMoney,
so #NoFoul? No #VRA! #NoJustice?
#NoEquality!_xD83E__xDD2C_ https://t.co/n9bpCk46vT</t>
  </si>
  <si>
    <t xml:space="preserve">ericboehlert
</t>
  </si>
  <si>
    <t>m_dobrowolski_
RT @vRealizeAuto: We're better
together! The NEW #Google Cloud
plugin now enables integration
with #vRA. Read more: https://t.co/7ug9otlm…</t>
  </si>
  <si>
    <t>batuhandemirdal
RT @vRealizeAuto: We're better
together! The NEW #Google Cloud
plugin now enables integration
with #vRA. Read more: https://t.co/7ug9otlm…</t>
  </si>
  <si>
    <t>cityofeagan
RT @EaganPolice: Happy Friday Eagan!
Officer Boekhoff starting my shift
and the Virtual Ride Along #VRA
now.</t>
  </si>
  <si>
    <t>eaganpolice
That’s it for me tonight. Thanks
for following along, have a great
weekend everyone! Officer Boekhoff
10-7 #VRA</t>
  </si>
  <si>
    <t>jensellsjax
3 bedrooms, office AND a retreat
just listed in Greenleaf Village
of Nocatee. Walking distance to
VALLEY RIDGE ACADEMY #VRA in St.
Johns County! Schedule your showing
today _xD83D__xDCF2_904-697-8152 #nocatee #justlisted
#jensellsjaxhomes https://t.co/RhK4BQF0Dc</t>
  </si>
  <si>
    <t>dakotacountymn
RT @EaganPolice: Happy Friday Eagan!
Officer Boekhoff starting my shift
and the Virtual Ride Along #VRA
now.</t>
  </si>
  <si>
    <t>visresassn
Shopping on #Amazon? Make a difference
by using @amazonsmile to support
#VRA! Follow the link for more
information: https://t.co/UVP9sXdu69
Don't shop on @amazon, make a direct
donation to the @VRAFound! https://t.co/8yQYiPnOC6
#nonprofit #professionals #funding
https://t.co/iiAcVJtsJH</t>
  </si>
  <si>
    <t xml:space="preserve">vrafound
</t>
  </si>
  <si>
    <t xml:space="preserve">amazon
</t>
  </si>
  <si>
    <t xml:space="preserve">amazonsmile
</t>
  </si>
  <si>
    <t>caseyemcg
I don't understand how we can expect
to vote someone out when we don't
have the #VRA, and election fraud,
gerrymandering, and suppression
are still very much the probability
in 2020.</t>
  </si>
  <si>
    <t xml:space="preserve">breenewsome
</t>
  </si>
  <si>
    <t>andyashby1
RT @EaganPolice: Just responded
to a gas station where an intoxicated
male was yelling at staff and demanding
they call him a cab. A sober…</t>
  </si>
  <si>
    <t>luciafrolova
RT @EaganPolice: I made contact
with a couple suspicious vehicles
in Thomas Lake Park after park
closing hours. One juvenile male
was cited…</t>
  </si>
  <si>
    <t>ekrejci
RT @vRealizeAuto: We're better
together! The NEW #Google Cloud
plugin now enables integration
with #vRA. Read more: https://t.co/7ug9otlm…</t>
  </si>
  <si>
    <t>ladylyrical
#VRA Tampa, FL comes alive once
again Wednesday July 3rd inside
Banquet Hall bringing you the year
to year event “Town &amp;amp; Country”
featuring the original “Dye Dye”
artiste Macka Diamond, Supa Pudgie,...
https://t.co/3LMvIibFIM</t>
  </si>
  <si>
    <t>coversuregroup
#Previouspoorrepairs are on the
rise. 1.5 million used #vehicles
are being presented in this condition
every year says the #VRA . #Poorrepairs
are a real problem when it comes
to a sale. They affect the value
and the time it takes to sell the
car.https://t.co/B03zyr6uvM</t>
  </si>
  <si>
    <t>coversurekidd
RT @coversuregroup: #Previouspoorrepairs
are on the rise. 1.5 million used
#vehicles are being presented in
this condition every year says…</t>
  </si>
  <si>
    <t>edwardpoll
RT @rubrikInc: Manage data at scale.
Watch on-demand how Rubrik works
with @VMware's #vSphere, #vRA,
#vCD, and #vSAN to deliver next-gen
data management to your hybrid
cloud https://t.co/ujQTeDrbjP https://t.co/95hOFEqZSr</t>
  </si>
  <si>
    <t>twbfarms
Finally today I get away from my
computer and in a field - #zerotill
spring oats are going in near perfectly
#VRA last job for our #pimpmydrill
#750a before it goes up for sale
https://t.co/hyxTZOuEof</t>
  </si>
  <si>
    <t>jd750a
RT @TWBFarms: Finally today I get
away from my computer and in a
field - #zerotill spring oats are
going in near perfectly #VRA last
job fo…</t>
  </si>
  <si>
    <t>jothrop
This is interesting &amp;amp; is even
more shocking when someone has
the ability to return to work or
the potential to retrain, but has
little or no access to specialist
vocational rehab services or Neuro
OT. Such a vast amount wasted potential.
#vocrehabuk #valueofot #vra @UKVRA
https://t.co/bMQ2WB6dLF</t>
  </si>
  <si>
    <t xml:space="preserve">ukvra
</t>
  </si>
  <si>
    <t>giles_hudson
RT @JoThrop: This is interesting
&amp;amp; is even more shocking when
someone has the ability to return
to work or the potential to retrain,
but ha…</t>
  </si>
  <si>
    <t>arquette_paul
Grilled Turkey Burgers came out
well. Also working on some #vra
stuff this weekend. Hoping to flip
the switch on #vrealizeautomation
soon!</t>
  </si>
  <si>
    <t>josephmontione
@vmwarecloud #VRA #Automating #Kup
..:: #DevSecOps ;) #RFederal @RaytheonCyber
@Raytheon</t>
  </si>
  <si>
    <t xml:space="preserve">raytheon
</t>
  </si>
  <si>
    <t xml:space="preserve">raytheoncyber
</t>
  </si>
  <si>
    <t xml:space="preserve">vmwarecloud
</t>
  </si>
  <si>
    <t>readheadruler
#VRA https://t.co/kHODcniOtU</t>
  </si>
  <si>
    <t xml:space="preserve">xeni
</t>
  </si>
  <si>
    <t>ivirtualex
hey @VMware, not sure if this is
available or not, but is there
some formal documentation that
advises as to which of our solution
appliances (#vRA, #vROPs, etc.)
support compatability upgrades?
I've seen an upgrade brick an appliance
in the past. #VMware #vExpert #vCommunity</t>
  </si>
  <si>
    <t>abbiekamin
.@GeneforTexas @ChronFalkenberg
watch how hard it really is. Here’s
a documentary short I did w/ @CampaignLegal
when we were challenging the TX
#VoterID law: https://t.co/VWY3TTgUID
@HoustonChron covered it too. @washingtonpost
@SariHorwitz #votingrights #VRA
https://t.co/XBJ9uqwXvC</t>
  </si>
  <si>
    <t xml:space="preserve">sarihorwitz
</t>
  </si>
  <si>
    <t xml:space="preserve">washingtonpost
</t>
  </si>
  <si>
    <t xml:space="preserve">houstonchron
</t>
  </si>
  <si>
    <t>naheitzeg
The Chief review: John Roberts
and the decline of American democracy
https://t.co/6f1APHRq1y #SCOTUS
#CitizensUnited #VRA</t>
  </si>
  <si>
    <t>bdgolf1
#9holesbefore9am #nofilter #7thhole
#vra @ Northwich https://t.co/3SSR2llu1B</t>
  </si>
  <si>
    <t>vra2005
#VRA Tampa, FL comes alive once
again Wednesday July 3rd inside
Banquet Hall bringing you the year
to year event “Town &amp;amp; Country”
featuring the original “Dye Dye”
artiste Macka Diamond,… https://t.co/UV3AIgflHL</t>
  </si>
  <si>
    <t xml:space="preserve">chronfalkenberg
</t>
  </si>
  <si>
    <t>campaignlegal
RT @AbbieKamin: .@GeneforTexas
@ChronFalkenberg watch how hard
it really is. Here’s a documentary
short I did w/ @CampaignLegal when
we we…</t>
  </si>
  <si>
    <t xml:space="preserve">genefortexas
</t>
  </si>
  <si>
    <t>dalinemagee
Sooo ... we're finally here. The
#VRA has already been scrubbed
of its effectiveness. Now Trump's
#SCOTUS will revisit LGBTQ rights.
Next, it'll revisit Roe. Who's
betting on what'll be the next
target? https://t.co/MALVOElaud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</si>
  <si>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</si>
  <si>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</si>
  <si>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</si>
  <si>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</si>
  <si>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</si>
  <si>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</si>
  <si>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</si>
  <si>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</si>
  <si>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</si>
  <si>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</si>
  <si>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</si>
  <si>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</si>
  <si>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</si>
  <si>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</si>
  <si>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</si>
  <si>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</si>
  <si>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</si>
  <si>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</si>
  <si>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</si>
  <si>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</si>
  <si>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</si>
  <si>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</si>
  <si>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</si>
  <si>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</si>
  <si>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</si>
  <si>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</si>
  <si>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</si>
  <si>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</si>
  <si>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</si>
  <si>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</si>
  <si>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</si>
  <si>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</si>
  <si>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</si>
  <si>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</si>
  <si>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</si>
  <si>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</si>
  <si>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</si>
  <si>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</si>
  <si>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</si>
  <si>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</si>
  <si>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</si>
  <si>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</si>
  <si>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</si>
  <si>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</si>
  <si>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</si>
  <si>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</si>
  <si>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</si>
  <si>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</si>
  <si>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</si>
  <si>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</si>
  <si>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</si>
  <si>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</si>
  <si>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</si>
  <si>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</si>
  <si>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</si>
  <si>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</si>
  <si>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</si>
  <si>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</si>
  <si>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</si>
  <si>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</si>
  <si>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</si>
  <si>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</si>
  <si>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</si>
  <si>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</si>
  <si>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</si>
  <si>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</si>
  <si>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</si>
  <si>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</si>
  <si>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</si>
  <si>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</si>
  <si>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</si>
  <si>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</si>
  <si>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</si>
  <si>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</si>
  <si>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</si>
  <si>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</si>
  <si>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</si>
  <si>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</si>
  <si>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</si>
  <si>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</si>
  <si>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</si>
  <si>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</si>
  <si>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</si>
  <si>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</si>
  <si>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</si>
  <si>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</si>
  <si>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</si>
  <si>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</si>
  <si>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</si>
  <si>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</si>
  <si>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</si>
  <si>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</si>
  <si>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</si>
  <si>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</si>
  <si>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</si>
  <si>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</si>
  <si>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</si>
  <si>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</si>
  <si>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</si>
  <si>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</si>
  <si>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</si>
  <si>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</si>
  <si>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http://www.washingtonpost.com/video/national/this-lawyer-is-trying-to-help-people-without-photo-id-get-registered-to-vote/2016/05/23/46b8b1ec-2136-11e6-b944-52f7b1793dae_video.html</t>
  </si>
  <si>
    <t>https://twitter.com/genefortexas/status/1119668584177917958</t>
  </si>
  <si>
    <t>Entire Graph Count</t>
  </si>
  <si>
    <t>Top URLs in Tweet in G1</t>
  </si>
  <si>
    <t>https://www.netapp.com/us/media/nva-1128-design.pdf</t>
  </si>
  <si>
    <t>https://twitter.com/KCDAutomate/status/1115657933876948992</t>
  </si>
  <si>
    <t>Top URLs in Tweet in G2</t>
  </si>
  <si>
    <t>G1 Count</t>
  </si>
  <si>
    <t>Top URLs in Tweet in G3</t>
  </si>
  <si>
    <t>G2 Count</t>
  </si>
  <si>
    <t>Top URLs in Tweet in G4</t>
  </si>
  <si>
    <t>G3 Count</t>
  </si>
  <si>
    <t>Top URLs in Tweet in G5</t>
  </si>
  <si>
    <t>G4 Count</t>
  </si>
  <si>
    <t>https://twitter.com/rubrikInc/status/1118861787955441664/photo/1</t>
  </si>
  <si>
    <t>https://lnkd.in/fQGyje8</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</si>
  <si>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</si>
  <si>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</si>
  <si>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</si>
  <si>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</si>
  <si>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</si>
  <si>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</si>
  <si>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</si>
  <si>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</si>
  <si>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</si>
  <si>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</si>
  <si>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</si>
  <si>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</si>
  <si>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https://www.netapp.com/us/media/nva-1128-design.pdf https://twitter.com/KCDAutomate/status/1115657933876948992 https://actionnetwork.org/petitions/sign-to-support-restoring-the-voting-rights-act?source=twitter&amp; https://www.computerweekly.com/de/tipp/Tipps-zum-VMware-vRealize-Suite-Lifecycle-Manager https://washingtonmonthly.com/magazine/april-may-june-2019/john-roberts-boy-in-the-bubble/#.XK5EZIUOMhA.twitter https://www.nytimes.com/2019/04/11/opinion/voting-prisoners-felon-disenfranchisement.html https://twitter.com/vChrisR/status/1116644933778202624 https://www.instagram.com/p/BwG2vCEDD3G/?utm_source=ig_share_sheet&amp;igshid=tnib9tbqy0ao https://blogs.vmware.com/management/2019/04/whats-new-in-vrealize-automation-7-6.html?src=so_5a314d05e49f5&amp;cid=70134000001SkJn https://dy.si/FGEmA</t>
  </si>
  <si>
    <t>http://r.socialstudio.radian6.com/34aef54c-f312-40d2-9ca3-43cbeb131d76 http://r.socialstudio.radian6.com/11de54c4-3ffc-4f26-9467-49a9d707827a</t>
  </si>
  <si>
    <t>https://twitter.com/barronsonline/status/1118477341318164486 https://soundcloud.com/user-640389393/kip-herriage-live-with-wayne-allyn-root-on-war-now-41219</t>
  </si>
  <si>
    <t>https://pages.rubrik.com/20181220-NAM-VMUGManagingDataatScale-Webiner-ODReg.html?utm_source=twitter&amp;utm_medium=organic-social-media https://twitter.com/JasonV_VCP5/status/1115665163720351744 https://twitter.com/rubrikInc/status/1118861787955441664/photo/1 https://lnkd.in/fQGyje8 https://twitter.com/jhuntervmware/status/1116417340885876737</t>
  </si>
  <si>
    <t>https://medium.com/verasity/verasity-integrates-with-kaltura-35a6d9a57e9 https://medium.com/verasity/vra-is-now-on-blockfolio-the-worlds-most-popular-cryptocurrency-portfolio-tracker-44001600cab https://twitter.com/verasitytech/status/1115588127459020800</t>
  </si>
  <si>
    <t>https://www.facebook.com/274030672611447/posts/2627953513885806/ https://www.facebook.com/274030672611447/posts/2638108402870317/</t>
  </si>
  <si>
    <t>https://www.am-online.com/news/used-cars/2019/04/17/sub-standard-repair-work-is-causing-used-car-headache-says-vra https://thevra.co.uk/events/</t>
  </si>
  <si>
    <t>https://twitter.com/magander3/status/1118402834138050560 https://dy.si/RXSb9w</t>
  </si>
  <si>
    <t>Top Domains in Tweet in Entire Graph</t>
  </si>
  <si>
    <t>Top Domains in Tweet in G1</t>
  </si>
  <si>
    <t>netapp.com</t>
  </si>
  <si>
    <t>Top Domains in Tweet in G2</t>
  </si>
  <si>
    <t>Top Domains in Tweet in G3</t>
  </si>
  <si>
    <t>Top Domains in Tweet in G4</t>
  </si>
  <si>
    <t>Top Domains in Tweet in G5</t>
  </si>
  <si>
    <t>lnkd.in</t>
  </si>
  <si>
    <t>Top Domains in Tweet in G6</t>
  </si>
  <si>
    <t>Top Domains in Tweet in G7</t>
  </si>
  <si>
    <t>Top Domains in Tweet in G8</t>
  </si>
  <si>
    <t>Top Domains in Tweet in G9</t>
  </si>
  <si>
    <t>washingtonpost.com</t>
  </si>
  <si>
    <t>Top Domains in Tweet in G10</t>
  </si>
  <si>
    <t>Top Domains in Tweet</t>
  </si>
  <si>
    <t>instagram.com twitter.com dy.si facebook.com netapp.com actionnetwork.org computerweekly.com washingtonmonthly.com nytimes.com vmware.com</t>
  </si>
  <si>
    <t>twitter.com soundcloud.com</t>
  </si>
  <si>
    <t>twitter.com rubrik.com lnkd.in</t>
  </si>
  <si>
    <t>medium.com twitter.com</t>
  </si>
  <si>
    <t>am-online.com co.uk</t>
  </si>
  <si>
    <t>twitter.com dy.si</t>
  </si>
  <si>
    <t>Top Hashtags in Tweet in Entire Graph</t>
  </si>
  <si>
    <t>vexpert</t>
  </si>
  <si>
    <t>vrops</t>
  </si>
  <si>
    <t>ustpubsafe</t>
  </si>
  <si>
    <t>vsphere</t>
  </si>
  <si>
    <t>rezopanacom</t>
  </si>
  <si>
    <t>vrli</t>
  </si>
  <si>
    <t>votingrights</t>
  </si>
  <si>
    <t>vcd</t>
  </si>
  <si>
    <t>Top Hashtags in Tweet in G1</t>
  </si>
  <si>
    <t>scotus</t>
  </si>
  <si>
    <t>genocide</t>
  </si>
  <si>
    <t>yqb</t>
  </si>
  <si>
    <t>upintheclouds</t>
  </si>
  <si>
    <t>aboveboonville</t>
  </si>
  <si>
    <t>adsb</t>
  </si>
  <si>
    <t>Top Hashtags in Tweet in G2</t>
  </si>
  <si>
    <t>google</t>
  </si>
  <si>
    <t>cloud</t>
  </si>
  <si>
    <t>vrealizelifecyclemanager</t>
  </si>
  <si>
    <t>vrbc</t>
  </si>
  <si>
    <t>Top Hashtags in Tweet in G3</t>
  </si>
  <si>
    <t>Top Hashtags in Tweet in G4</t>
  </si>
  <si>
    <t>harsh</t>
  </si>
  <si>
    <t>wetried</t>
  </si>
  <si>
    <t>Top Hashtags in Tweet in G5</t>
  </si>
  <si>
    <t>vsan</t>
  </si>
  <si>
    <t>vcommunity</t>
  </si>
  <si>
    <t>Top Hashtags in Tweet in G6</t>
  </si>
  <si>
    <t>Top Hashtags in Tweet in G7</t>
  </si>
  <si>
    <t>crypto</t>
  </si>
  <si>
    <t>blockchain</t>
  </si>
  <si>
    <t>video</t>
  </si>
  <si>
    <t>Top Hashtags in Tweet in G8</t>
  </si>
  <si>
    <t>gfx750</t>
  </si>
  <si>
    <t>fieldiq</t>
  </si>
  <si>
    <t>Top Hashtags in Tweet in G9</t>
  </si>
  <si>
    <t>voterid</t>
  </si>
  <si>
    <t>Top Hashtags in Tweet in G10</t>
  </si>
  <si>
    <t>france</t>
  </si>
  <si>
    <t>fpi</t>
  </si>
  <si>
    <t>giletsjaunes</t>
  </si>
  <si>
    <t>unekestiona</t>
  </si>
  <si>
    <t>notredame</t>
  </si>
  <si>
    <t>intronisation</t>
  </si>
  <si>
    <t>Top Hashtags in Tweet</t>
  </si>
  <si>
    <t>vra votingrights vmware scotus vexpert genocide yqb upintheclouds aboveboonville adsb</t>
  </si>
  <si>
    <t>vra google cloud vrops vrli vrealizelifecyclemanager vrbc</t>
  </si>
  <si>
    <t>ustpubsafe vra harsh wetried</t>
  </si>
  <si>
    <t>vra vsphere vrops vcd vsan vexpert selfdrivingdatacenter vrli vmware vcommunity</t>
  </si>
  <si>
    <t>vra crypto blockchain video</t>
  </si>
  <si>
    <t>vra rezopanacom france civ225 fpi giletsjaunes unekestiona notredame intronisation 16nov</t>
  </si>
  <si>
    <t>vexpert vra vmware</t>
  </si>
  <si>
    <t>vra democratic servants selma msm ferguson</t>
  </si>
  <si>
    <t>vra remarketing leasing event carindustry motors automotive</t>
  </si>
  <si>
    <t>vmware vra vrealize</t>
  </si>
  <si>
    <t>Top Words in Tweet in Entire Graph</t>
  </si>
  <si>
    <t>Words in Sentiment List#1: Positive</t>
  </si>
  <si>
    <t>Words in Sentiment List#2: Negative</t>
  </si>
  <si>
    <t>Words in Sentiment List#3: Angry/Violent</t>
  </si>
  <si>
    <t>Non-categorized Words</t>
  </si>
  <si>
    <t>Total Words</t>
  </si>
  <si>
    <t>#vra</t>
  </si>
  <si>
    <t>7</t>
  </si>
  <si>
    <t>6</t>
  </si>
  <si>
    <t>new</t>
  </si>
  <si>
    <t>s</t>
  </si>
  <si>
    <t>Top Words in Tweet in G1</t>
  </si>
  <si>
    <t>year</t>
  </si>
  <si>
    <t>dye</t>
  </si>
  <si>
    <t>event</t>
  </si>
  <si>
    <t>#votingrights</t>
  </si>
  <si>
    <t>tampa</t>
  </si>
  <si>
    <t>fl</t>
  </si>
  <si>
    <t>comes</t>
  </si>
  <si>
    <t>alive</t>
  </si>
  <si>
    <t>Top Words in Tweet in G2</t>
  </si>
  <si>
    <t>upgrading</t>
  </si>
  <si>
    <t>vami</t>
  </si>
  <si>
    <t>easier</t>
  </si>
  <si>
    <t>couple</t>
  </si>
  <si>
    <t>clicks</t>
  </si>
  <si>
    <t>entire</t>
  </si>
  <si>
    <t>Top Words in Tweet in G3</t>
  </si>
  <si>
    <t>25</t>
  </si>
  <si>
    <t>p</t>
  </si>
  <si>
    <t>e</t>
  </si>
  <si>
    <t>000</t>
  </si>
  <si>
    <t>dj</t>
  </si>
  <si>
    <t>trump</t>
  </si>
  <si>
    <t>american</t>
  </si>
  <si>
    <t>Top Words in Tweet in G4</t>
  </si>
  <si>
    <t>campus</t>
  </si>
  <si>
    <t>north</t>
  </si>
  <si>
    <t>#ustpubsafe</t>
  </si>
  <si>
    <t>officers</t>
  </si>
  <si>
    <t>route</t>
  </si>
  <si>
    <t>alcohol</t>
  </si>
  <si>
    <t>related</t>
  </si>
  <si>
    <t>incident</t>
  </si>
  <si>
    <t>Top Words in Tweet in G5</t>
  </si>
  <si>
    <t>data</t>
  </si>
  <si>
    <t>#vsphere</t>
  </si>
  <si>
    <t>#vrops</t>
  </si>
  <si>
    <t>manage</t>
  </si>
  <si>
    <t>scale</t>
  </si>
  <si>
    <t>watch</t>
  </si>
  <si>
    <t>demand</t>
  </si>
  <si>
    <t>rubrik</t>
  </si>
  <si>
    <t>works</t>
  </si>
  <si>
    <t>Top Words in Tweet in G6</t>
  </si>
  <si>
    <t>voor</t>
  </si>
  <si>
    <t>voorjaarscongres</t>
  </si>
  <si>
    <t>behandelkader</t>
  </si>
  <si>
    <t>dwarslaesie</t>
  </si>
  <si>
    <t>collega</t>
  </si>
  <si>
    <t>unaniem</t>
  </si>
  <si>
    <t>aangenomen</t>
  </si>
  <si>
    <t>Top Words in Tweet in G7</t>
  </si>
  <si>
    <t>#crypto</t>
  </si>
  <si>
    <t>Top Words in Tweet in G8</t>
  </si>
  <si>
    <t>cliente</t>
  </si>
  <si>
    <t>nos</t>
  </si>
  <si>
    <t>envía</t>
  </si>
  <si>
    <t>vídeo</t>
  </si>
  <si>
    <t>realizando</t>
  </si>
  <si>
    <t>aplicación</t>
  </si>
  <si>
    <t>variable</t>
  </si>
  <si>
    <t>gracias</t>
  </si>
  <si>
    <t>pantalla</t>
  </si>
  <si>
    <t>#gfx750</t>
  </si>
  <si>
    <t>Top Words in Tweet in G9</t>
  </si>
  <si>
    <t>hard</t>
  </si>
  <si>
    <t>really</t>
  </si>
  <si>
    <t>here</t>
  </si>
  <si>
    <t>documentary</t>
  </si>
  <si>
    <t>short</t>
  </si>
  <si>
    <t>w</t>
  </si>
  <si>
    <t>Top Words in Tweet in G10</t>
  </si>
  <si>
    <t>les</t>
  </si>
  <si>
    <t>#rezopanacom</t>
  </si>
  <si>
    <t>avec</t>
  </si>
  <si>
    <t>une</t>
  </si>
  <si>
    <t>à</t>
  </si>
  <si>
    <t>#france</t>
  </si>
  <si>
    <t>il</t>
  </si>
  <si>
    <t>Top Words in Tweet</t>
  </si>
  <si>
    <t>#vra year dye event #votingrights 6 tampa fl comes alive</t>
  </si>
  <si>
    <t>#vra new 7 6 upgrading vami easier couple clicks entire</t>
  </si>
  <si>
    <t>kherriage 25 p e 000 dj trump #vra s american</t>
  </si>
  <si>
    <t>campus north #ustpubsafe #vra officers publicsafetyust route alcohol related incident</t>
  </si>
  <si>
    <t>#vra data #vsphere #vrops manage scale watch demand rubrik works</t>
  </si>
  <si>
    <t>#vra revalidatiearts nederlandsg voor voorjaarscongres behandelkader dwarslaesie collega unaniem aangenomen</t>
  </si>
  <si>
    <t>verasitytech #vra #crypto vra blockfolio</t>
  </si>
  <si>
    <t>cliente nos envía vídeo realizando aplicación variable gracias pantalla #gfx750</t>
  </si>
  <si>
    <t>genefortexas chronfalkenberg watch hard really here s documentary short w</t>
  </si>
  <si>
    <t>#vra les #rezopanacom france avec et une à #france il</t>
  </si>
  <si>
    <t>#vra male eaganpolice officer boekhoff call park along responded lake</t>
  </si>
  <si>
    <t>tokenizing claiming ownership digital art #veriarti love many legal asset</t>
  </si>
  <si>
    <t>pzarrot jillfilipovic bodyisturd oh conveniently ignore voting rights act #vra</t>
  </si>
  <si>
    <t>make</t>
  </si>
  <si>
    <t>cdillc services #vmwareempower starts today house huberw cto solutions discussing</t>
  </si>
  <si>
    <t>potential interesting even more shocking someone ability return work retrain</t>
  </si>
  <si>
    <t>native voting 5 ways vote give americans 3 equal oj</t>
  </si>
  <si>
    <t>7 #vrops 5 #vrli 4 8 #vrslcm 2 1 #vra</t>
  </si>
  <si>
    <t>s new vra 7 6 #vexpert #vra #vmware mpoore</t>
  </si>
  <si>
    <t>finally today away computer field #zerotill spring oats going near</t>
  </si>
  <si>
    <t>#previouspoorrepairs rise 1 5 million used #vehicles being presented condition</t>
  </si>
  <si>
    <t>#vra very</t>
  </si>
  <si>
    <t>vra #vra sub standard repair work causing used car headache</t>
  </si>
  <si>
    <t>7 6 sweet day deployed #vra #vro iaas agent testing</t>
  </si>
  <si>
    <t>#vmware #vra 7 6</t>
  </si>
  <si>
    <t>voting 2016 vs 2018 went over head more part privileged</t>
  </si>
  <si>
    <t>concerned voting rights call voter hotline 833 336 vote visit</t>
  </si>
  <si>
    <t>vsphere 6 7 update 2 updated vrealize suite 2018 released</t>
  </si>
  <si>
    <t>#vra s here 7 6 landed come check out #vexpert</t>
  </si>
  <si>
    <t>Top Word Pairs in Tweet in Entire Graph</t>
  </si>
  <si>
    <t>7,6</t>
  </si>
  <si>
    <t>#vra,7</t>
  </si>
  <si>
    <t>north,campus</t>
  </si>
  <si>
    <t>#ustpubsafe,#vra</t>
  </si>
  <si>
    <t>upgrading,#vra</t>
  </si>
  <si>
    <t>6,vami</t>
  </si>
  <si>
    <t>vami,easier</t>
  </si>
  <si>
    <t>easier,couple</t>
  </si>
  <si>
    <t>couple,clicks</t>
  </si>
  <si>
    <t>clicks,entire</t>
  </si>
  <si>
    <t>Top Word Pairs in Tweet in G1</t>
  </si>
  <si>
    <t>#vra,tampa</t>
  </si>
  <si>
    <t>tampa,fl</t>
  </si>
  <si>
    <t>fl,comes</t>
  </si>
  <si>
    <t>comes,alive</t>
  </si>
  <si>
    <t>alive,once</t>
  </si>
  <si>
    <t>once,again</t>
  </si>
  <si>
    <t>again,wednesday</t>
  </si>
  <si>
    <t>wednesday,july</t>
  </si>
  <si>
    <t>july,3rd</t>
  </si>
  <si>
    <t>3rd,inside</t>
  </si>
  <si>
    <t>Top Word Pairs in Tweet in G2</t>
  </si>
  <si>
    <t>entire,stack</t>
  </si>
  <si>
    <t>stack,upgraded</t>
  </si>
  <si>
    <t>Top Word Pairs in Tweet in G3</t>
  </si>
  <si>
    <t>p,e</t>
  </si>
  <si>
    <t>newsmax,interview</t>
  </si>
  <si>
    <t>interview,tonight</t>
  </si>
  <si>
    <t>tonight,great</t>
  </si>
  <si>
    <t>great,friend</t>
  </si>
  <si>
    <t>friend,true</t>
  </si>
  <si>
    <t>true,american</t>
  </si>
  <si>
    <t>american,realwayneroot</t>
  </si>
  <si>
    <t>realwayneroot,take</t>
  </si>
  <si>
    <t>take,listen</t>
  </si>
  <si>
    <t>Top Word Pairs in Tweet in G4</t>
  </si>
  <si>
    <t>officers,route</t>
  </si>
  <si>
    <t>route,alcohol</t>
  </si>
  <si>
    <t>alcohol,related</t>
  </si>
  <si>
    <t>related,incident</t>
  </si>
  <si>
    <t>incident,north</t>
  </si>
  <si>
    <t>campus,north</t>
  </si>
  <si>
    <t>campus,one</t>
  </si>
  <si>
    <t>one,secret</t>
  </si>
  <si>
    <t>Top Word Pairs in Tweet in G5</t>
  </si>
  <si>
    <t>manage,data</t>
  </si>
  <si>
    <t>data,scale</t>
  </si>
  <si>
    <t>scale,watch</t>
  </si>
  <si>
    <t>watch,demand</t>
  </si>
  <si>
    <t>demand,rubrik</t>
  </si>
  <si>
    <t>rubrik,works</t>
  </si>
  <si>
    <t>works,vmware's</t>
  </si>
  <si>
    <t>vmware's,#vsphere</t>
  </si>
  <si>
    <t>#vsphere,#vra</t>
  </si>
  <si>
    <t>#vra,#vcd</t>
  </si>
  <si>
    <t>Top Word Pairs in Tweet in G6</t>
  </si>
  <si>
    <t>#vra,voorjaarscongres</t>
  </si>
  <si>
    <t>behandelkader,dwarslaesie</t>
  </si>
  <si>
    <t>dwarslaesie,unaniem</t>
  </si>
  <si>
    <t>unaniem,aangenomen</t>
  </si>
  <si>
    <t>aangenomen,door</t>
  </si>
  <si>
    <t>door,alv</t>
  </si>
  <si>
    <t>alv,revalidatiearts</t>
  </si>
  <si>
    <t>revalidatiearts,#vra</t>
  </si>
  <si>
    <t>nederlandsg,behandelkader</t>
  </si>
  <si>
    <t>nederlandsg,collega</t>
  </si>
  <si>
    <t>Top Word Pairs in Tweet in G7</t>
  </si>
  <si>
    <t>Top Word Pairs in Tweet in G8</t>
  </si>
  <si>
    <t>cliente,nos</t>
  </si>
  <si>
    <t>nos,envía</t>
  </si>
  <si>
    <t>envía,vídeo</t>
  </si>
  <si>
    <t>vídeo,realizando</t>
  </si>
  <si>
    <t>realizando,aplicación</t>
  </si>
  <si>
    <t>aplicación,variable</t>
  </si>
  <si>
    <t>variable,gracias</t>
  </si>
  <si>
    <t>gracias,pantalla</t>
  </si>
  <si>
    <t>pantalla,#gfx750</t>
  </si>
  <si>
    <t>#gfx750,#fieldiq</t>
  </si>
  <si>
    <t>Top Word Pairs in Tweet in G9</t>
  </si>
  <si>
    <t>genefortexas,chronfalkenberg</t>
  </si>
  <si>
    <t>chronfalkenberg,watch</t>
  </si>
  <si>
    <t>watch,hard</t>
  </si>
  <si>
    <t>hard,really</t>
  </si>
  <si>
    <t>really,here</t>
  </si>
  <si>
    <t>here,s</t>
  </si>
  <si>
    <t>s,documentary</t>
  </si>
  <si>
    <t>documentary,short</t>
  </si>
  <si>
    <t>short,w</t>
  </si>
  <si>
    <t>w,campaignlegal</t>
  </si>
  <si>
    <t>Top Word Pairs in Tweet in G10</t>
  </si>
  <si>
    <t>#vra,#rezopanacom</t>
  </si>
  <si>
    <t>11,avril</t>
  </si>
  <si>
    <t>section,aboudramane</t>
  </si>
  <si>
    <t>aboudramane,sangare</t>
  </si>
  <si>
    <t>sangare,levallois</t>
  </si>
  <si>
    <t>#fpi,#france</t>
  </si>
  <si>
    <t>#france,section</t>
  </si>
  <si>
    <t>levallois,est</t>
  </si>
  <si>
    <t>est,nee</t>
  </si>
  <si>
    <t>nee,avec</t>
  </si>
  <si>
    <t>Top Word Pairs in Tweet</t>
  </si>
  <si>
    <t>#vra,tampa  tampa,fl  fl,comes  comes,alive  alive,once  once,again  again,wednesday  wednesday,july  july,3rd  3rd,inside</t>
  </si>
  <si>
    <t>7,6  #vra,7  upgrading,#vra  6,vami  vami,easier  easier,couple  couple,clicks  clicks,entire  entire,stack  stack,upgraded</t>
  </si>
  <si>
    <t>p,e  newsmax,interview  interview,tonight  tonight,great  great,friend  friend,true  true,american  american,realwayneroot  realwayneroot,take  take,listen</t>
  </si>
  <si>
    <t>north,campus  #ustpubsafe,#vra  officers,route  route,alcohol  alcohol,related  related,incident  incident,north  campus,north  campus,one  one,secret</t>
  </si>
  <si>
    <t>manage,data  data,scale  scale,watch  watch,demand  demand,rubrik  rubrik,works  works,vmware's  vmware's,#vsphere  #vsphere,#vra  #vra,#vcd</t>
  </si>
  <si>
    <t>#vra,voorjaarscongres  behandelkader,dwarslaesie  dwarslaesie,unaniem  unaniem,aangenomen  aangenomen,door  door,alv  alv,revalidatiearts  revalidatiearts,#vra  nederlandsg,behandelkader  nederlandsg,collega</t>
  </si>
  <si>
    <t>cliente,nos  nos,envía  envía,vídeo  vídeo,realizando  realizando,aplicación  aplicación,variable  variable,gracias  gracias,pantalla  pantalla,#gfx750  #gfx750,#fieldiq</t>
  </si>
  <si>
    <t>genefortexas,chronfalkenberg  chronfalkenberg,watch  watch,hard  hard,really  really,here  here,s  s,documentary  documentary,short  short,w  w,campaignlegal</t>
  </si>
  <si>
    <t>#vra,#rezopanacom  11,avril  section,aboudramane  aboudramane,sangare  sangare,levallois  #fpi,#france  #france,section  levallois,est  est,nee  nee,avec</t>
  </si>
  <si>
    <t>officer,boekhoff  happy,friday  friday,eagan  eagan,officer  boekhoff,starting  starting,shift  shift,virtual  virtual,ride  ride,along  along,#vra</t>
  </si>
  <si>
    <t>tokenizing,claiming  claiming,ownership  ownership,digital  digital,art  art,#veriarti  #veriarti,love  love,many  many,legal  legal,asset  asset,management</t>
  </si>
  <si>
    <t>pzarrot,jillfilipovic  jillfilipovic,bodyisturd  bodyisturd,oh  oh,conveniently  conveniently,ignore  ignore,voting  voting,rights  rights,act  act,#vra  #vra,gutted</t>
  </si>
  <si>
    <t>#vmwareempower,starts  starts,today  today,cdillc  cdillc,house  house,huberw  huberw,cto  cto,services  services,solutions  solutions,discussing  discussing,real</t>
  </si>
  <si>
    <t>interesting,even  even,more  more,shocking  shocking,someone  someone,ability  ability,return  return,work  work,potential  potential,retrain</t>
  </si>
  <si>
    <t>5,ways  ways,vote  vote,give  give,native  native,americans  americans,3  3,equal  equal,oj  oj,semans  semans,sr</t>
  </si>
  <si>
    <t>#vrops,7  7,5  5,#vrli  #vrli,4  4,8  8,#vrslcm  #vrslcm,2  2,1  1,#vra  #vra,7</t>
  </si>
  <si>
    <t>s,new  new,vra  vra,7  7,6  6,#vexpert  #vexpert,#vmware  #vmware,#vra  mpoore,s</t>
  </si>
  <si>
    <t>finally,today  today,away  away,computer  computer,field  field,#zerotill  #zerotill,spring  spring,oats  oats,going  going,near  near,perfectly</t>
  </si>
  <si>
    <t>#previouspoorrepairs,rise  rise,1  1,5  5,million  million,used  used,#vehicles  #vehicles,being  being,presented  presented,condition  condition,year</t>
  </si>
  <si>
    <t>sub,standard  standard,repair  repair,work  work,causing  causing,used  used,car  car,headache  headache,vra  vra,#vra  #vra,#remarketing</t>
  </si>
  <si>
    <t>7,6  sweet,day  day,deployed  deployed,#vra  #vra,7  6,#vro  #vro,7  6,iaas  iaas,agent  agent,testing</t>
  </si>
  <si>
    <t>voting,2016  2016,vs  vs,voting  voting,2018  2018,went  went,over  over,head  head,more  more,part  part,privileged</t>
  </si>
  <si>
    <t>concerned,voting  voting,rights  rights,call  call,voter  voter,hotline  hotline,833  833,336  336,vote  vote,visit</t>
  </si>
  <si>
    <t>vsphere,6  6,7  7,update  update,2  2,updated  updated,vrealize  vrealize,suite  suite,2018  2018,released  released,#vmware</t>
  </si>
  <si>
    <t>s,here  here,#vra  #vra,7  7,6  6,landed  landed,come  come,check  check,out  out,#vra  #vra,#vexpert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</si>
  <si>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</si>
  <si>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</si>
  <si>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</si>
  <si>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</si>
  <si>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</si>
  <si>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</si>
  <si>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</si>
  <si>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</si>
  <si>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</si>
  <si>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</si>
  <si>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</si>
  <si>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</si>
  <si>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</si>
  <si>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vrealizea</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</si>
  <si>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</si>
  <si>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</si>
  <si>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</si>
  <si>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</si>
  <si>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</si>
  <si>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</si>
  <si>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</si>
  <si>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</si>
  <si>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</si>
  <si>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</si>
  <si>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</si>
  <si>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virtualjad vrealizeauto</t>
  </si>
  <si>
    <t>kherriage realwayneroot</t>
  </si>
  <si>
    <t>publicsafetyust sppdmn ustbradyhall uofstthomasmn</t>
  </si>
  <si>
    <t>vmware rubrikinc vrealizeops m_gonullu sunny_dua vrealizea vrealizeauto kcdautomate hobovirtual</t>
  </si>
  <si>
    <t>revalidatiearts nederlandsg jannekestolwijk catjadijkstra dwarslaesieorgn revalida</t>
  </si>
  <si>
    <t>verasitytech blockfolio kaltura cbs vodafone hbo</t>
  </si>
  <si>
    <t>vantageoeste trim trimble_ag trimbleag_es</t>
  </si>
  <si>
    <t>genefortexas chronfalkenberg campaignlegal abbiekamin houstonchron washingtonpost sarihorwitz</t>
  </si>
  <si>
    <t>o_oweil aouattara_prci m_koulibaly</t>
  </si>
  <si>
    <t>roy_noom veriartivra safehavenio cryptologino</t>
  </si>
  <si>
    <t>jillfilipovic bodyisturd randreynolds pzarrot</t>
  </si>
  <si>
    <t>lamw jenssoeldner alanrenouf</t>
  </si>
  <si>
    <t>raytheoncyber raytheon</t>
  </si>
  <si>
    <t>amazonsmile amazon vrafound</t>
  </si>
  <si>
    <t>cdillc huberw</t>
  </si>
  <si>
    <t>jothrop ukvra</t>
  </si>
  <si>
    <t>seancannell benjimantv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</si>
  <si>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</si>
  <si>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</si>
  <si>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</si>
  <si>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</si>
  <si>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</si>
  <si>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</si>
  <si>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</si>
  <si>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</si>
  <si>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</si>
  <si>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</si>
  <si>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</si>
  <si>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</si>
  <si>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debbidelicious bluewaveyes mdavid59 vra2005 keithnorbie amitpanchal76 naheitzeg ncpolicywatch dalinemagee ladylyrical</t>
  </si>
  <si>
    <t>vmstan al_rasheed yueisu913 novahertz virtualjad batuhandemirdal viktoriousss little_minx philyaccino cloudmakerbrian</t>
  </si>
  <si>
    <t>realwayneroot kherriage spidey2345 jarhead_trader lapartisane crowningprofits biggreencandle timherriage nafs2016 investinglegend</t>
  </si>
  <si>
    <t>isranextdoor uofstthomasmn sppdmn solvvvv avasimat jfinley011 publicsafetyust allisonchilds1 paige_peplinski tiffanyllnn</t>
  </si>
  <si>
    <t>sdxacademy vmware kcdautomate sunny_dua rubrikinc bipulsinha edwardpoll m_gonullu vrealizeops ivirtualex</t>
  </si>
  <si>
    <t>ivderham dwarslaesieorgn ilsevannes wxmf revalidatiearts inge_eriks revalida jannekestolwijk catjadijkstra nederlandsg</t>
  </si>
  <si>
    <t>hbo cryptovanessa cbs blockfolio kaltura verasitytech crypto_shard vodafone</t>
  </si>
  <si>
    <t>custolopez trimble_ag maqetsia agrosaptrimble inntagrica vantageoeste trim trimbleag_es</t>
  </si>
  <si>
    <t>washingtonpost houstonchron genefortexas campaignlegal chronfalkenberg sarihorwitz abbiekamin</t>
  </si>
  <si>
    <t>dupouvoirdachat pythoncxde vieuxlion3 m_koulibaly aouattara_prci upperphi o_oweil</t>
  </si>
  <si>
    <t>andyashby1 dakotacountymn cityofeagan eaganpolice luciafrolova</t>
  </si>
  <si>
    <t>roy_noom safehavenio fortuna78850073 cryptologino veriartivra</t>
  </si>
  <si>
    <t>randreynolds cmputrwiz jillfilipovic bodyisturd pzarrot</t>
  </si>
  <si>
    <t>lamw alanrenouf jakerobinson zmilleson jenssoeldner</t>
  </si>
  <si>
    <t>raytheon raytheoncyber vmwarecloud josephmontione</t>
  </si>
  <si>
    <t>amazon visresassn amazonsmile vrafound</t>
  </si>
  <si>
    <t>huberw cdillc vmwareempower lindahummel20</t>
  </si>
  <si>
    <t>giles_hudson ukvra jothrop</t>
  </si>
  <si>
    <t>sethetter britkuckel vixkayla</t>
  </si>
  <si>
    <t>oergman thomaskopton philippbck</t>
  </si>
  <si>
    <t>do0dzzz mpoore rkleijwegt</t>
  </si>
  <si>
    <t>seancannell gabbyarciniega benjimantv</t>
  </si>
  <si>
    <t>xeni readheadruler</t>
  </si>
  <si>
    <t>twbfarms jd750a</t>
  </si>
  <si>
    <t>coversuregroup coversurekidd</t>
  </si>
  <si>
    <t>breenewsome caseyemcg</t>
  </si>
  <si>
    <t>ericboehlert jboogiebrown</t>
  </si>
  <si>
    <t>vrauk coxautolovescv</t>
  </si>
  <si>
    <t>corybooker kdnj613</t>
  </si>
  <si>
    <t>shublively pramod_rane</t>
  </si>
  <si>
    <t>dugidm magander3</t>
  </si>
  <si>
    <t>msprairierose repmarciafudge</t>
  </si>
  <si>
    <t>politicalbeth divalizzous</t>
  </si>
  <si>
    <t>adjordan tweetlocolinda</t>
  </si>
  <si>
    <t>copticdisco sentinasmith</t>
  </si>
  <si>
    <t>_poppelgaard allan_kjaer</t>
  </si>
  <si>
    <t>vaficionado tenthirtyam</t>
  </si>
  <si>
    <t>ritahisgenboone proudresister</t>
  </si>
  <si>
    <t>meetitsm columbia</t>
  </si>
  <si>
    <t>Top URLs in Tweet by Count</t>
  </si>
  <si>
    <t>https://soundcloud.com/user-640389393/kip-herriage-live-with-wayne-allyn-root-on-war-now-41219 https://twitter.com/barronsonline/status/1118477341318164486</t>
  </si>
  <si>
    <t>https://twitter.com/jhuntervmware/status/1116417340885876737 https://twitter.com/JasonV_VCP5/status/1115665163720351744</t>
  </si>
  <si>
    <t>https://medium.com/verasity/verasity-integrates-with-kaltura-35a6d9a57e9 https://medium.com/verasity/vra-is-now-on-blockfolio-the-worlds-most-popular-cryptocurrency-portfolio-tracker-44001600cab</t>
  </si>
  <si>
    <t>https://www.facebook.com/274030672611447/posts/2638108402870317/ https://www.facebook.com/274030672611447/posts/2627953513885806/</t>
  </si>
  <si>
    <t>https://www.facebook.com/story.php?story_fbid=10161735338450581&amp;id=714845580 https://www.facebook.com/lady.lyrical/posts/10161727597955581</t>
  </si>
  <si>
    <t>https://www.instagram.com/p/BwjFTf7ltj4/?utm_source=ig_twitter_share&amp;igshid=id5ifrcfobu7 https://www.instagram.com/p/BwUC38PFK23/?utm_source=ig_twitter_share&amp;igshid=zjm22mqbxs3y</t>
  </si>
  <si>
    <t>https://www.instagram.com/p/BwaDQ0MlGAW/?utm_source=ig_twitter_share&amp;igshid=698yhh31aud3 https://www.instagram.com/p/BwXqVbwl0aw/?utm_source=ig_twitter_share&amp;igshid=efnqv3va9i0m https://www.instagram.com/p/BwaDQ0MlGAW/?utm_source=ig_twitter_share&amp;igshid=e4mahjpu0x8u https://www.instagram.com/p/BwaDQ0MlGAW/?utm_source=ig_twitter_share&amp;igshid=1f8op6397k7kq</t>
  </si>
  <si>
    <t>Top URLs in Tweet by Salience</t>
  </si>
  <si>
    <t>Top Domains in Tweet by Count</t>
  </si>
  <si>
    <t>soundcloud.com twitter.com</t>
  </si>
  <si>
    <t>Top Domains in Tweet by Salience</t>
  </si>
  <si>
    <t>Top Hashtags in Tweet by Count</t>
  </si>
  <si>
    <t>vra google cloud</t>
  </si>
  <si>
    <t>vrops vra selfdrivingdatacenter sddc vsphere vrli vexpert</t>
  </si>
  <si>
    <t>genocide sheroe reparations slavery usaaparteid ignorant usa atrocities rape sodomny</t>
  </si>
  <si>
    <t>vra blockchain crypto video</t>
  </si>
  <si>
    <t>vra rezopanacom civ225 notredame france unekestiona medias giletsjaunes radio_vra fpi</t>
  </si>
  <si>
    <t>vra yqb upintheclouds aboveboonville adsb swg371 fastmover swg370 movingquickly</t>
  </si>
  <si>
    <t>vsphere vra vcd vsan selfdrivingdatacenter</t>
  </si>
  <si>
    <t>vra vrops vrli vrealizelifecyclemanager vrbc google</t>
  </si>
  <si>
    <t>vra canada</t>
  </si>
  <si>
    <t>vra 9holesbefore9am nofilter 7thhole stockport awayday</t>
  </si>
  <si>
    <t>Top Hashtags in Tweet by Salience</t>
  </si>
  <si>
    <t>google cloud vra</t>
  </si>
  <si>
    <t>vmware vexpert vra</t>
  </si>
  <si>
    <t>selfdrivingdatacenter sddc vsphere vrli vexpert vrops vra</t>
  </si>
  <si>
    <t>civ225 notredame france unekestiona medias giletsjaunes radio_vra fpi intronisation 16nov</t>
  </si>
  <si>
    <t>vrealize vmware vra</t>
  </si>
  <si>
    <t>swg371 fastmover swg370 movingquickly vra yqb upintheclouds aboveboonville adsb</t>
  </si>
  <si>
    <t>remarketing leasing event carindustry motors automotive vra</t>
  </si>
  <si>
    <t>vrops vrli vrealizelifecyclemanager vrbc google vra</t>
  </si>
  <si>
    <t>democratic servants selma msm ferguson vra</t>
  </si>
  <si>
    <t>9holesbefore9am nofilter 7thhole stockport awayday vra</t>
  </si>
  <si>
    <t>Top Words in Tweet by Count</t>
  </si>
  <si>
    <t>training robust pdf malware classifiers columbia #metadata #background #stateoftheart #enjoy</t>
  </si>
  <si>
    <t>great vra verasitytech blockfolio #crypto</t>
  </si>
  <si>
    <t>private cloud #nsx #vrops #netapphci proven via #vmware validated design</t>
  </si>
  <si>
    <t>sign #votingrights support restoring voting rights act here</t>
  </si>
  <si>
    <t>tipps zum #vmware #vrealize suite lifecycle manager #vlcm #vsphere #vcenter</t>
  </si>
  <si>
    <t>kherriage gold 1380 gdx 25 light candle s coming</t>
  </si>
  <si>
    <t>dj 000 s 25 american trump 20 p e kherriage</t>
  </si>
  <si>
    <t>proudresister trying furiously turn back hands time infringing attacking #roevwade</t>
  </si>
  <si>
    <t>virtualjad upgrading 7 6 vami easier couple clicks entire stack</t>
  </si>
  <si>
    <t>7 6 upgrading vami easier couple clicks entire stack upgraded</t>
  </si>
  <si>
    <t>vrealizeauto new google #cloud plug provide customers consistent management vsphere</t>
  </si>
  <si>
    <t>new cloud google based environments better together #google plugin now</t>
  </si>
  <si>
    <t>defining feature roberts s legal career relentless efforts roll back</t>
  </si>
  <si>
    <t>publicsafetyust re over 24 hours start another virtual ride along</t>
  </si>
  <si>
    <t>#ustpubsafe officers alarm campus en route tune night neighborhoods up</t>
  </si>
  <si>
    <t>finished mean yes really good seancannell benjimantv</t>
  </si>
  <si>
    <t>s here 7 6 landed come check out #vexpert</t>
  </si>
  <si>
    <t>vaficionado s here 7 6 landed come check out #vexpert</t>
  </si>
  <si>
    <t>mpoore s new vra 7 6 #vexpert #vmware</t>
  </si>
  <si>
    <t>s new vra 7 6 #vexpert icymi #vmware</t>
  </si>
  <si>
    <t>good reason prisoners t vote #votingrights</t>
  </si>
  <si>
    <t>north campus publicsafetyust officers en route alcohol related incident one</t>
  </si>
  <si>
    <t>campus publicsafetyust north partners sppdmn arrived assisting patrol neighborhoods around</t>
  </si>
  <si>
    <t>nederlandsg value based healthcare volgens santeon z h ook bruikbaar</t>
  </si>
  <si>
    <t>revalidatiearts voor voorjaarscongres collega behandelkader dwarslaesie jannekestolwijk dankbaar hulp bij</t>
  </si>
  <si>
    <t>nederlandsg collega s tepper en catjadijkstra afwachting van behandeling behandelkader</t>
  </si>
  <si>
    <t>allan_kjaer vsphere 6 7 update 2 updated vrealize suite 2018</t>
  </si>
  <si>
    <t>publicsafetyust patrolling neighborhoods came appeared giant patch fog further investigation</t>
  </si>
  <si>
    <t>de su con un cliente nos envía este vídeo realizando</t>
  </si>
  <si>
    <t>nederlandsg revalidatiearts behandelkader dwarslaesie unaniem aangenomen door alv voorjaarscongres value</t>
  </si>
  <si>
    <t>#vexpert</t>
  </si>
  <si>
    <t>7 thomaskopton #vrops 5 #vrli 4 8 #vrslcm 2 1</t>
  </si>
  <si>
    <t>7 #vrops 5 #vrli 4 8 #vrslcm 2 1 6</t>
  </si>
  <si>
    <t>nederlandsg behandelkader dwarslaesie unaniem aangenomen door alv revalidatiearts voorjaarscongres</t>
  </si>
  <si>
    <t>het boeiend leerzaam en ook erg leuk dat ik zelf</t>
  </si>
  <si>
    <t>nederlandsg voor collega jannekestolwijk dankbaar hulp bij inventarisatie benodigde zorg</t>
  </si>
  <si>
    <t>voor nederlandsg collega jannekestolwijk dankbaar hulp bij inventarisatie benodigde zorg</t>
  </si>
  <si>
    <t>vantageoeste un cliente nos envía este vídeo realizando una aplicación</t>
  </si>
  <si>
    <t>p e kherriage work shows minimum corp earnings grow 12</t>
  </si>
  <si>
    <t>using aat today creating #metadata core 4 0 restricted claude</t>
  </si>
  <si>
    <t>kherriage before election predicted trump win dj hit 25 000</t>
  </si>
  <si>
    <t>thanks jason power #vrops pretty amazing #vexpert</t>
  </si>
  <si>
    <t>#vrops best way adopt #selfdrivingdatacenter powered vmware cloud management platform</t>
  </si>
  <si>
    <t>well wait finally over time lab upgrade start enjoying new</t>
  </si>
  <si>
    <t>kherriage p e realwayneroot man kip work shows minimum corp</t>
  </si>
  <si>
    <t>kherriage p e newsmax interview tonight great friend true american</t>
  </si>
  <si>
    <t>6 #vmware 7 now available online update vcsa 7u2</t>
  </si>
  <si>
    <t>kherriage newsmax interview tonight great friend true american realwayneroot take</t>
  </si>
  <si>
    <t>voor het goed gebrainstormd over minder regeldruk administratiedruk revalidatieartsen op</t>
  </si>
  <si>
    <t>#genocide #sheroe #reparations 400 yrs #slavery #usaaparteid play dumb want</t>
  </si>
  <si>
    <t>jakerobinson lamw jenssoeldner alanrenouf great see new #vro users</t>
  </si>
  <si>
    <t>verasitytech integrates kaltura leader video player market customers such cbs</t>
  </si>
  <si>
    <t>take look new vrealize automation 7 6 #vra4u #vrealizeauto #vrealizeorchestrator</t>
  </si>
  <si>
    <t>cdillc #vmwareempower starts today house huberw cto services solutions discussing</t>
  </si>
  <si>
    <t>services #vmwareempower starts today cdillc house huberw cto solutions discussing</t>
  </si>
  <si>
    <t>o_oweil #fpi #france la section aboudramane sangare levallois est nee</t>
  </si>
  <si>
    <t>la de #rezopanacom les le et il du france une</t>
  </si>
  <si>
    <t>#sb9 passes engrossment 19 12 exactly under preclearance y'all #gotv</t>
  </si>
  <si>
    <t>sentinasmith #eraserace #fighteugenicists</t>
  </si>
  <si>
    <t>2012 pzarrot jillfilipovic bodyisturd oh conveniently ignore voting rights act</t>
  </si>
  <si>
    <t>randreynolds pzarrot jillfilipovic bodyisturd oh conveniently ignore voting rights act</t>
  </si>
  <si>
    <t>s new vrealize automation 7 6 #automation #cmp #vmware #cloud</t>
  </si>
  <si>
    <t>fucking outrage #freethevote</t>
  </si>
  <si>
    <t>r u #automating ur infrastructure</t>
  </si>
  <si>
    <t>roy_noom tokenizing claiming ownership digital art #veriarti love many legal</t>
  </si>
  <si>
    <t>adjordan concerned voting rights call voter hotline 833 336 vote</t>
  </si>
  <si>
    <t>native vixkayla 5 ways vote give americans 3 equal oj</t>
  </si>
  <si>
    <t>minnesota voters #court whether release records state alliance evaluate potential</t>
  </si>
  <si>
    <t>la france o_oweil #france un grand yako à décidément et</t>
  </si>
  <si>
    <t>voting divalizzous 2016 vs 2018 went over head more part</t>
  </si>
  <si>
    <t>s today testimonies u congress subcommittee elections hearing tribal member</t>
  </si>
  <si>
    <t>#vmware 7 6 ver via magander3 new #vrealize automation</t>
  </si>
  <si>
    <t>7 6 sweet day deployed #vro iaas agent testing env</t>
  </si>
  <si>
    <t>7 6 pramod_rane sweet day deployed #vro iaas agent testing</t>
  </si>
  <si>
    <t>kherriage barron s making another bearish claim economy wrong barrons</t>
  </si>
  <si>
    <t>tomorrow house members hold hearing nc voting rights elections administration</t>
  </si>
  <si>
    <t>thank corybooker hope candidates behind new</t>
  </si>
  <si>
    <t>quebec varadero #yqb city 5 mi away ft frm hrzn</t>
  </si>
  <si>
    <t>restore</t>
  </si>
  <si>
    <t>vra 00 1 sub standard repair work causing used car</t>
  </si>
  <si>
    <t>vrauk sub standard repair work causing used car headache vra</t>
  </si>
  <si>
    <t>rubrikinc manage data scale watch demand rubrik works vmware's #vsphere</t>
  </si>
  <si>
    <t>data manage scale watch demand rubrik works vmware's #vsphere #vcd</t>
  </si>
  <si>
    <t>m_gonullu manage data scale watch demand rubrik works vmware's #vsphere</t>
  </si>
  <si>
    <t>vrealizeauto better together new #google cloud plugin now enables integration</t>
  </si>
  <si>
    <t>ericboehlert everybody knows drama disappear #scotus packed full #rightwing #ideologues</t>
  </si>
  <si>
    <t>eaganpolice happy friday eagan officer boekhoff starting shift virtual ride</t>
  </si>
  <si>
    <t>officer male call boekhoff left responded up officers thanks along</t>
  </si>
  <si>
    <t>3 bedrooms office retreat listed greenleaf village nocatee walking distance</t>
  </si>
  <si>
    <t>make shopping #amazon difference using amazonsmile support follow link more</t>
  </si>
  <si>
    <t>very breenewsome bringing back done understand expect vote someone out</t>
  </si>
  <si>
    <t>eaganpolice male responded gas station intoxicated yelling staff demanding call</t>
  </si>
  <si>
    <t>park eaganpolice made contact couple suspicious vehicles thomas lake closing</t>
  </si>
  <si>
    <t>7 gt 4 1 integration 6 updated manually deployed #vrops</t>
  </si>
  <si>
    <t>year event dye tampa fl comes alive once again wednesday</t>
  </si>
  <si>
    <t>coversuregroup #previouspoorrepairs rise 1 5 million used #vehicles being presented</t>
  </si>
  <si>
    <t>data rubrikinc manage scale watch demand rubrik works vmware's #vsphere</t>
  </si>
  <si>
    <t>twbfarms finally today away computer field #zerotill spring oats going</t>
  </si>
  <si>
    <t>jothrop interesting even more shocking someone ability return work potential</t>
  </si>
  <si>
    <t>grilled turkey burgers came out well working stuff weekend hoping</t>
  </si>
  <si>
    <t>vmwarecloud #automating #kup #devsecops #rfederal raytheoncyber raytheon</t>
  </si>
  <si>
    <t>xeni dc state capitals local rep offices constant livstreaming hello</t>
  </si>
  <si>
    <t>hey vmware sure available formal documentation advises solution appliances #vrops</t>
  </si>
  <si>
    <t>chief review john roberts decline american democracy #scotus #citizensunited</t>
  </si>
  <si>
    <t>#9holesbefore9am #nofilter #7thhole northwich valeroyalabbey1 members up 1st pro s</t>
  </si>
  <si>
    <t>year dye tampa fl comes alive once again wednesday july</t>
  </si>
  <si>
    <t>abbiekamin genefortexas chronfalkenberg watch hard really here s documentary short</t>
  </si>
  <si>
    <t>revisit next sooo finally here already scrubbed effectiveness now trump's</t>
  </si>
  <si>
    <t>Top Words in Tweet by Salience</t>
  </si>
  <si>
    <t>p e dj 000 barron wrong end multiples year american</t>
  </si>
  <si>
    <t>google based environments cloud better together #google plugin now enables</t>
  </si>
  <si>
    <t>alarm campus stay north officers en route tune night neighborhoods</t>
  </si>
  <si>
    <t>icymi #vmware s new vra 7 6 #vexpert</t>
  </si>
  <si>
    <t>north partners sppdmn arrived assisting patrol neighborhoods around throughout officers</t>
  </si>
  <si>
    <t>voor collega behandelkader dwarslaesie jannekestolwijk dankbaar hulp bij inventarisatie benodigde</t>
  </si>
  <si>
    <t>behandelkader dwarslaesie unaniem aangenomen door alv voorjaarscongres value based healthcare</t>
  </si>
  <si>
    <t>voor collega jannekestolwijk dankbaar hulp bij inventarisatie benodigde zorg volwassen</t>
  </si>
  <si>
    <t>best way adopt #selfdrivingdatacenter powered vmware cloud management platform vrealizeops</t>
  </si>
  <si>
    <t>p e realwayneroot man kip work shows minimum corp earnings</t>
  </si>
  <si>
    <t>p e newsmax interview tonight great friend true american realwayneroot</t>
  </si>
  <si>
    <t>before election predicted trump win dj hit 25 000 first</t>
  </si>
  <si>
    <t>integrates kaltura leader video player market customers such cbs vodafone</t>
  </si>
  <si>
    <t>11 avril les y il du une que le pour</t>
  </si>
  <si>
    <t>ver via magander3 new #vrealize automation #vmware 7 6</t>
  </si>
  <si>
    <t>barron s making another bearish claim economy wrong barrons missed</t>
  </si>
  <si>
    <t>#swg371 0 34975 52 9 ne 524 8mi 19 39</t>
  </si>
  <si>
    <t>00 1 sub standard repair work causing used car headache</t>
  </si>
  <si>
    <t>officer male officers park restaurant vehicle call boekhoff left responded</t>
  </si>
  <si>
    <t>breenewsome bringing back done understand expect vote someone out election</t>
  </si>
  <si>
    <t>responded gas station intoxicated yelling staff demanding call cab sober</t>
  </si>
  <si>
    <t>7 gt 4 1 6 updated manually deployed #vrops 0</t>
  </si>
  <si>
    <t>Top Word Pairs in Tweet by Count</t>
  </si>
  <si>
    <t>training,robust  robust,pdf  pdf,malware  malware,classifiers  classifiers,columbia  columbia,#vra  #vra,#metadata  #metadata,#background  #background,#stateoftheart  #stateoftheart,#enjoy</t>
  </si>
  <si>
    <t>great,vra  vra,#vra  #vra,verasitytech  verasitytech,blockfolio  blockfolio,#crypto</t>
  </si>
  <si>
    <t>private,cloud  cloud,#nsx  #nsx,#vra  #vra,#vrops  #vrops,#netapphci  #netapphci,proven  proven,via  via,#vmware  #vmware,validated  validated,design</t>
  </si>
  <si>
    <t>#votingrights,#vra  #vra,sign  sign,support  support,restoring  restoring,voting  voting,rights  rights,act  act,sign  sign,here</t>
  </si>
  <si>
    <t>tipps,zum  zum,#vmware  #vmware,#vrealize  #vrealize,suite  suite,lifecycle  lifecycle,manager  manager,#vra  #vra,#vlcm  #vlcm,#vsphere  #vsphere,#vcenter</t>
  </si>
  <si>
    <t>kherriage,gold  gold,1380  1380,gdx  gdx,25  25,light  light,candle  candle,s  s,coming  coming,#vra</t>
  </si>
  <si>
    <t>proudresister,trying  trying,furiously  furiously,turn  turn,back  back,hands  hands,time  time,infringing  infringing,attacking  attacking,#vra  #vra,#roevwade</t>
  </si>
  <si>
    <t>virtualjad,upgrading  upgrading,#vra  #vra,7  7,6  6,vami  vami,easier  easier,couple  couple,clicks  clicks,entire  entire,stack</t>
  </si>
  <si>
    <t>7,6  upgrading,#vra  #vra,7  6,vami  vami,easier  easier,couple  couple,clicks  clicks,entire  entire,stack  stack,upgraded</t>
  </si>
  <si>
    <t>vrealizeauto,new  new,google  google,#cloud  #cloud,plug  plug,provide  provide,#vra  #vra,customers  customers,consistent  consistent,management  management,vsphere</t>
  </si>
  <si>
    <t>better,together  together,new  new,#google  #google,cloud  cloud,plugin  plugin,now  now,enables  enables,integration  integration,#vra  #vra,read</t>
  </si>
  <si>
    <t>defining,feature  feature,roberts  roberts,s  s,legal  legal,career  career,relentless  relentless,efforts  efforts,roll  roll,back  back,measures</t>
  </si>
  <si>
    <t>publicsafetyust,re  re,over  over,24  24,hours  hours,start  start,another  another,virtual  virtual,ride  ride,along  along,tune</t>
  </si>
  <si>
    <t>#ustpubsafe,#vra  officers,en  en,route  north,campus  virtual,ride  ride,along  route,fire  fire,alarm  alarm,activation  activation,ustbradyhall</t>
  </si>
  <si>
    <t>finished,#vra  #vra,mean  mean,yes  yes,really  really,good  good,seancannell  seancannell,benjimantv</t>
  </si>
  <si>
    <t>vaficionado,s  s,here  here,#vra  #vra,7  7,6  6,landed  landed,come  come,check  check,out  out,#vra</t>
  </si>
  <si>
    <t>mpoore,s  s,new  new,vra  vra,7  7,6  6,#vexpert  #vexpert,#vmware  #vmware,#vra</t>
  </si>
  <si>
    <t>s,new  new,vra  vra,7  7,6  6,#vexpert  icymi,s  #vexpert,#vra  #vexpert,#vmware  #vmware,#vra</t>
  </si>
  <si>
    <t>good,reason  reason,prisoners  prisoners,t  t,vote  vote,#votingrights  #votingrights,#vra</t>
  </si>
  <si>
    <t>north,campus  publicsafetyust,officers  officers,en  en,route  route,alcohol  alcohol,related  related,incident  incident,north  campus,north  campus,one</t>
  </si>
  <si>
    <t>north,campus  publicsafetyust,partners  partners,sppdmn  sppdmn,arrived  arrived,assisting  assisting,patrol  patrol,neighborhoods  neighborhoods,around  around,campus  campus,throughout</t>
  </si>
  <si>
    <t>nederlandsg,value  value,based  based,healthcare  healthcare,volgens  volgens,santeon  santeon,z  z,h  h,ook  ook,bruikbaar  bruikbaar,voor</t>
  </si>
  <si>
    <t>#vra,voorjaarscongres  voorjaarscongres,revalidatiearts  behandelkader,dwarslaesie  collega,jannekestolwijk  jannekestolwijk,dankbaar  dankbaar,voor  voor,hulp  hulp,bij  bij,inventarisatie  inventarisatie,benodigde</t>
  </si>
  <si>
    <t>nederlandsg,collega  collega,s  s,tepper  tepper,en  en,catjadijkstra  catjadijkstra,afwachting  afwachting,van  van,behandeling  behandeling,behandelkader  behandelkader,dwarslaesie</t>
  </si>
  <si>
    <t>allan_kjaer,vsphere  vsphere,6  6,7  7,update  update,2  2,updated  updated,vrealize  vrealize,suite  suite,2018  2018,released</t>
  </si>
  <si>
    <t>publicsafetyust,patrolling  patrolling,neighborhoods  neighborhoods,came  came,appeared  appeared,giant  giant,patch  patch,fog  fog,further  further,investigation  investigation,fo</t>
  </si>
  <si>
    <t>un,cliente  cliente,nos  nos,envía  envía,este  este,vídeo  vídeo,realizando  realizando,una  una,aplicación  aplicación,variable  variable,gracias</t>
  </si>
  <si>
    <t>nederlandsg,behandelkader  behandelkader,dwarslaesie  dwarslaesie,unaniem  unaniem,aangenomen  aangenomen,door  door,alv  alv,revalidatiearts  revalidatiearts,#vra  #vra,voorjaarscongres  nederlandsg,value</t>
  </si>
  <si>
    <t>#vra,#vexpert</t>
  </si>
  <si>
    <t>thomaskopton,#vrops  #vrops,7  7,5  5,#vrli  #vrli,4  4,8  8,#vrslcm  #vrslcm,2  2,1  1,#vra</t>
  </si>
  <si>
    <t>nederlandsg,behandelkader  behandelkader,dwarslaesie  dwarslaesie,unaniem  unaniem,aangenomen  aangenomen,door  door,alv  alv,revalidatiearts  revalidatiearts,#vra  #vra,voorjaarscongres</t>
  </si>
  <si>
    <t>het,boeiend  boeiend,leerzaam  leerzaam,en  en,ook  ook,erg  erg,leuk  leuk,dat  dat,ik  ik,zelf  zelf,iets</t>
  </si>
  <si>
    <t>nederlandsg,collega  collega,jannekestolwijk  jannekestolwijk,dankbaar  dankbaar,voor  voor,hulp  hulp,bij  bij,inventarisatie  inventarisatie,benodigde  benodigde,zorg  zorg,voor</t>
  </si>
  <si>
    <t>vantageoeste,un  un,cliente  cliente,nos  nos,envía  envía,este  este,vídeo  vídeo,realizando  realizando,una  una,aplicación  aplicación,variable</t>
  </si>
  <si>
    <t>p,e  kherriage,work  work,shows  shows,minimum  minimum,corp  corp,earnings  earnings,grow  grow,12  12,15  15,19</t>
  </si>
  <si>
    <t>today,creating  creating,#metadata  #metadata,using  using,#vra  #vra,core  core,4  4,0  0,restricted  restricted,claude  claude,monet's</t>
  </si>
  <si>
    <t>kherriage,before  before,election  election,predicted  predicted,trump  trump,win  win,dj  dj,hit  hit,25  25,000  000,first</t>
  </si>
  <si>
    <t>thanks,jason  jason,power  power,#vra  #vra,#vrops  #vrops,pretty  pretty,amazing  amazing,#vexpert</t>
  </si>
  <si>
    <t>#vrops,#vra  best,way  way,adopt  adopt,#selfdrivingdatacenter  #selfdrivingdatacenter,powered  powered,vmware  vmware,cloud  cloud,management  management,platform  platform,vrealizeops</t>
  </si>
  <si>
    <t>well,wait  wait,finally  finally,over  over,time  time,lab  lab,upgrade  upgrade,start  start,enjoying  enjoying,new  new,versions</t>
  </si>
  <si>
    <t>p,e  kherriage,realwayneroot  realwayneroot,man  man,kip  kip,#vra  kherriage,work  work,shows  shows,minimum  minimum,corp  corp,earnings</t>
  </si>
  <si>
    <t>p,e  kherriage,newsmax  newsmax,interview  interview,tonight  tonight,great  great,friend  friend,true  true,american  american,realwayneroot  realwayneroot,take</t>
  </si>
  <si>
    <t>#vmware,#vra  #vra,7  7,6  6,now  now,available  available,online  online,update  update,vcsa  vcsa,6  6,7u2</t>
  </si>
  <si>
    <t>kherriage,newsmax  newsmax,interview  interview,tonight  tonight,great  great,friend  friend,true  true,american  american,realwayneroot  realwayneroot,take  take,listen</t>
  </si>
  <si>
    <t>goed,gebrainstormd  gebrainstormd,over  over,minder  minder,regeldruk  regeldruk,administratiedruk  administratiedruk,voor  voor,revalidatieartsen  revalidatieartsen,op  op,het  het,vra</t>
  </si>
  <si>
    <t>#sheroe,#reparations  #reparations,400  400,yrs  yrs,#slavery  #slavery,#genocide  #genocide,#usaaparteid  #usaaparteid,play  play,dumb  dumb,want  want,#ignorant</t>
  </si>
  <si>
    <t>jakerobinson,lamw  lamw,jenssoeldner  jenssoeldner,alanrenouf  alanrenouf,great  great,see  see,new  new,#vra  #vra,#vro  #vro,users</t>
  </si>
  <si>
    <t>verasitytech,integrates  integrates,kaltura  kaltura,leader  leader,video  video,player  player,market  market,customers  customers,such  such,cbs  cbs,vodafone</t>
  </si>
  <si>
    <t>take,look  look,new  new,vrealize  vrealize,automation  automation,7  7,6  6,#vra4u  #vra4u,#vra  #vra,#vrealizeauto  #vrealizeauto,#vrealizeorchestrator</t>
  </si>
  <si>
    <t>cdillc,#vmwareempower  #vmwareempower,starts  starts,today  today,cdillc  cdillc,house  house,huberw  huberw,cto  cto,services  services,solutions  solutions,discussing</t>
  </si>
  <si>
    <t>o_oweil,#fpi  #fpi,#france  #france,la  la,section  section,aboudramane  aboudramane,sangare  sangare,levallois  levallois,est  est,nee  nee,avec</t>
  </si>
  <si>
    <t>#vra,#rezopanacom  la,france  11,avril  il,y  au,monde  à,la  #vra,#unekestiona  de,la  la,radio  radio,vra</t>
  </si>
  <si>
    <t>#sb9,passes  passes,engrossment  engrossment,19  19,12  12,exactly  exactly,under  under,preclearance  preclearance,y'all  y'all,#vra  #vra,#gotv</t>
  </si>
  <si>
    <t>sentinasmith,#eraserace  #eraserace,#fighteugenicists  #fighteugenicists,#vra</t>
  </si>
  <si>
    <t>randreynolds,pzarrot  pzarrot,jillfilipovic  jillfilipovic,bodyisturd  bodyisturd,oh  oh,conveniently  conveniently,ignore  ignore,voting  voting,rights  rights,act  act,#vra</t>
  </si>
  <si>
    <t>s,new  new,vrealize  vrealize,automation  automation,7  7,6  6,#automation  #automation,#vra  #vra,#cmp  #cmp,#vmware  #vmware,#cloud</t>
  </si>
  <si>
    <t>fucking,outrage  outrage,#freethevote  #freethevote,#vra</t>
  </si>
  <si>
    <t>r,u  u,#automating  #automating,ur  ur,infrastructure  infrastructure,#vra</t>
  </si>
  <si>
    <t>roy_noom,tokenizing  tokenizing,claiming  claiming,ownership  ownership,digital  digital,art  art,#veriarti  #veriarti,love  love,many  many,legal  legal,asset</t>
  </si>
  <si>
    <t>concerned,voting  voting,rights  rights,call  call,voter  voter,hotline  hotline,833  833,336  336,vote  vote,visit  visit,#vote2018</t>
  </si>
  <si>
    <t>adjordan,concerned  concerned,voting  voting,rights  rights,call  call,voter  voter,hotline  hotline,833  833,336  336,vote  vote,visit</t>
  </si>
  <si>
    <t>vixkayla,5  5,ways  ways,vote  vote,give  give,native  native,americans  americans,3  3,equal  equal,oj  oj,semans</t>
  </si>
  <si>
    <t>#court,whether  whether,minnesota  minnesota,release  release,records  records,voters  voters,state  state,minnesota  minnesota,voters  voters,alliance  alliance,evaluate</t>
  </si>
  <si>
    <t>la,france  o_oweil,#france  #france,un  un,grand  grand,yako  yako,à  à,la  france,décidément  décidément,la  france,et</t>
  </si>
  <si>
    <t>divalizzous,voting  voting,2016  2016,vs  vs,voting  voting,2018  2018,went  went,over  over,head  head,more  more,part</t>
  </si>
  <si>
    <t>today,s  s,testimonies  testimonies,u  u,s  s,congress  congress,subcommittee  subcommittee,elections  elections,hearing  hearing,tribal  tribal,member</t>
  </si>
  <si>
    <t>7,6  #vmware,#vra  #vra,ver  ver,7  6,via  via,magander3  new,#vmware  #vmware,#vrealize  #vrealize,automation  automation,7</t>
  </si>
  <si>
    <t>7,6  pramod_rane,sweet  sweet,day  day,deployed  deployed,#vra  #vra,7  6,#vro  #vro,7  6,iaas  iaas,agent</t>
  </si>
  <si>
    <t>kherriage,barron  barron,s  s,making  making,another  another,bearish  bearish,claim  claim,economy  economy,wrong  wrong,barrons  barrons,missed</t>
  </si>
  <si>
    <t>tomorrow,house  house,members  members,hold  hold,hearing  hearing,nc  nc,voting  voting,rights  rights,elections  elections,administration  administration,progressive</t>
  </si>
  <si>
    <t>thank,corybooker  corybooker,hope  hope,candidates  candidates,behind  behind,new  new,#vra</t>
  </si>
  <si>
    <t>#vra,varadero  #yqb,quebec  quebec,city  city,quebec  mi,away  frm,hrzn  hrzn,heading  #aboveboonville,#adsb  #swg371,#vra  varadero,#yqb</t>
  </si>
  <si>
    <t>restore,#vra</t>
  </si>
  <si>
    <t>vrauk,sub  sub,standard  standard,repair  repair,work  work,causing  causing,used  used,car  car,headache  headache,vra  vra,#vra</t>
  </si>
  <si>
    <t>rubrikinc,manage  manage,data  data,scale  scale,watch  watch,demand  demand,rubrik  rubrik,works  works,vmware's  vmware's,#vsphere  #vsphere,#vra</t>
  </si>
  <si>
    <t>m_gonullu,manage  manage,data  data,scale  scale,watch  watch,demand  demand,rubrik  rubrik,works  works,vmware's  vmware's,#vsphere  #vsphere,#vra</t>
  </si>
  <si>
    <t>vrealizeauto,better  better,together  together,new  new,#google  #google,cloud  cloud,plugin  plugin,now  now,enables  enables,integration  integration,#vra</t>
  </si>
  <si>
    <t>ericboehlert,everybody  everybody,knows  knows,drama  drama,disappear  disappear,#scotus  #scotus,packed  packed,full  full,#rightwing  #rightwing,#ideologues  #ideologues,feel</t>
  </si>
  <si>
    <t>eaganpolice,happy  happy,friday  friday,eagan  eagan,officer  officer,boekhoff  boekhoff,starting  starting,shift  shift,virtual  virtual,ride  ride,along</t>
  </si>
  <si>
    <t>officer,boekhoff  instead,#vra  s,tonight  tonight,thanks  thanks,following  following,along  along,great  great,weekend  weekend,everyone  everyone,officer</t>
  </si>
  <si>
    <t>3,bedrooms  bedrooms,office  office,retreat  retreat,listed  listed,greenleaf  greenleaf,village  village,nocatee  nocatee,walking  walking,distance  distance,valley</t>
  </si>
  <si>
    <t>shopping,#amazon  #amazon,make  make,difference  difference,using  using,amazonsmile  amazonsmile,support  support,#vra  #vra,follow  follow,link  link,more</t>
  </si>
  <si>
    <t>breenewsome,bringing  bringing,back  back,#vra  #vra,very  very,done  understand,expect  expect,vote  vote,someone  someone,out  out,#vra</t>
  </si>
  <si>
    <t>eaganpolice,responded  responded,gas  gas,station  station,intoxicated  intoxicated,male  male,yelling  yelling,staff  staff,demanding  demanding,call  call,cab</t>
  </si>
  <si>
    <t>eaganpolice,made  made,contact  contact,couple  couple,suspicious  suspicious,vehicles  vehicles,thomas  thomas,lake  lake,park  park,park  park,closing</t>
  </si>
  <si>
    <t>7,6  updated,manually  manually,deployed  deployed,#vrops  #vrops,7  7,0  0,gt  gt,7  7,5  5,#vrli</t>
  </si>
  <si>
    <t>coversuregroup,#previouspoorrepairs  #previouspoorrepairs,rise  rise,1  1,5  5,million  million,used  used,#vehicles  #vehicles,being  being,presented  presented,condition</t>
  </si>
  <si>
    <t>twbfarms,finally  finally,today  today,away  away,computer  computer,field  field,#zerotill  #zerotill,spring  spring,oats  oats,going  going,near</t>
  </si>
  <si>
    <t>interesting,even  even,more  more,shocking  shocking,someone  someone,ability  ability,return  return,work  work,potential  potential,retrain  retrain,little</t>
  </si>
  <si>
    <t>jothrop,interesting  interesting,even  even,more  more,shocking  shocking,someone  someone,ability  ability,return  return,work  work,potential  potential,retrain</t>
  </si>
  <si>
    <t>grilled,turkey  turkey,burgers  burgers,came  came,out  out,well  well,working  working,#vra  #vra,stuff  stuff,weekend  weekend,hoping</t>
  </si>
  <si>
    <t>vmwarecloud,#vra  #vra,#automating  #automating,#kup  #kup,#devsecops  #devsecops,#rfederal  #rfederal,raytheoncyber  raytheoncyber,raytheon</t>
  </si>
  <si>
    <t>xeni,dc  dc,state  state,capitals  capitals,local  local,rep  rep,offices  offices,constant  constant,livstreaming  livstreaming,hello  hello,media</t>
  </si>
  <si>
    <t>hey,vmware  vmware,sure  sure,available  available,formal  formal,documentation  documentation,advises  advises,solution  solution,appliances  appliances,#vra  #vra,#vrops</t>
  </si>
  <si>
    <t>chief,review  review,john  john,roberts  roberts,decline  decline,american  american,democracy  democracy,#scotus  #scotus,#citizensunited  #citizensunited,#vra</t>
  </si>
  <si>
    <t>#9holesbefore9am,#nofilter  #nofilter,#7thhole  #7thhole,#vra  #vra,northwich  valeroyalabbey1,members  members,up  up,1st  1st,pro  pro,s  s,away</t>
  </si>
  <si>
    <t>abbiekamin,genefortexas  genefortexas,chronfalkenberg  chronfalkenberg,watch  watch,hard  hard,really  really,here  here,s  s,documentary  documentary,short  short,w</t>
  </si>
  <si>
    <t>sooo,finally  finally,here  here,#vra  #vra,already  already,scrubbed  scrubbed,effectiveness  effectiveness,now  now,trump's  trump's,#scotus  #scotus,revisit</t>
  </si>
  <si>
    <t>Top Word Pairs in Tweet by Salience</t>
  </si>
  <si>
    <t>p,e  barron,s  000,end  e,multiples  000,year  newsmax,interview  interview,tonight  tonight,great  great,friend  friend,true</t>
  </si>
  <si>
    <t>north,campus  officers,en  en,route  virtual,ride  ride,along  route,fire  fire,alarm  alarm,activation  activation,ustbradyhall  ustbradyhall,#ustpubsafe</t>
  </si>
  <si>
    <t>icymi,s  #vexpert,#vra  #vexpert,#vmware  #vmware,#vra  s,new  new,vra  vra,7  7,6  6,#vexpert</t>
  </si>
  <si>
    <t>voorjaarscongres,revalidatiearts  behandelkader,dwarslaesie  collega,jannekestolwijk  jannekestolwijk,dankbaar  dankbaar,voor  voor,hulp  hulp,bij  bij,inventarisatie  inventarisatie,benodigde  benodigde,zorg</t>
  </si>
  <si>
    <t>best,way  way,adopt  adopt,#selfdrivingdatacenter  #selfdrivingdatacenter,powered  powered,vmware  vmware,cloud  cloud,management  management,platform  platform,vrealizeops  vrealizeops,vrealizeauto</t>
  </si>
  <si>
    <t>11,avril  il,y  la,france  section,aboudramane  aboudramane,sangare  sangare,levallois  au,monde  à,la  #vra,#unekestiona  de,la</t>
  </si>
  <si>
    <t>#vmware,#vra  #vra,ver  ver,7  6,via  via,magander3  new,#vmware  #vmware,#vrealize  #vrealize,automation  automation,7  6,#vra</t>
  </si>
  <si>
    <t>#swg371,#vra  varadero,#yqb  quebec,5  5,0  0,mi  away,34975  34975,ft  ft,52  52,9  9,frm</t>
  </si>
  <si>
    <t>Word</t>
  </si>
  <si>
    <t>out</t>
  </si>
  <si>
    <t>voting</t>
  </si>
  <si>
    <t>2</t>
  </si>
  <si>
    <t>#vmware</t>
  </si>
  <si>
    <t>more</t>
  </si>
  <si>
    <t>one</t>
  </si>
  <si>
    <t>stack</t>
  </si>
  <si>
    <t>upgraded</t>
  </si>
  <si>
    <t>visuals</t>
  </si>
  <si>
    <t>now</t>
  </si>
  <si>
    <t>1</t>
  </si>
  <si>
    <t>5</t>
  </si>
  <si>
    <t>great</t>
  </si>
  <si>
    <t>check</t>
  </si>
  <si>
    <t>next</t>
  </si>
  <si>
    <t>today</t>
  </si>
  <si>
    <t>tonight</t>
  </si>
  <si>
    <t>first</t>
  </si>
  <si>
    <t>rights</t>
  </si>
  <si>
    <t>work</t>
  </si>
  <si>
    <t>before</t>
  </si>
  <si>
    <t>management</t>
  </si>
  <si>
    <t>election</t>
  </si>
  <si>
    <t>re</t>
  </si>
  <si>
    <t>up</t>
  </si>
  <si>
    <t>friend</t>
  </si>
  <si>
    <t>hit</t>
  </si>
  <si>
    <t>take</t>
  </si>
  <si>
    <t>over</t>
  </si>
  <si>
    <t>yrs</t>
  </si>
  <si>
    <t>secret</t>
  </si>
  <si>
    <t>again</t>
  </si>
  <si>
    <t>deliver</t>
  </si>
  <si>
    <t>#vrli</t>
  </si>
  <si>
    <t>male</t>
  </si>
  <si>
    <t>call</t>
  </si>
  <si>
    <t>vote</t>
  </si>
  <si>
    <t>along</t>
  </si>
  <si>
    <t>19</t>
  </si>
  <si>
    <t>12</t>
  </si>
  <si>
    <t>native</t>
  </si>
  <si>
    <t>newsmax</t>
  </si>
  <si>
    <t>interview</t>
  </si>
  <si>
    <t>true</t>
  </si>
  <si>
    <t>listen</t>
  </si>
  <si>
    <t>lay</t>
  </si>
  <si>
    <t>case</t>
  </si>
  <si>
    <t>r</t>
  </si>
  <si>
    <t>predicted</t>
  </si>
  <si>
    <t>win</t>
  </si>
  <si>
    <t>finally</t>
  </si>
  <si>
    <t>once</t>
  </si>
  <si>
    <t>bringing</t>
  </si>
  <si>
    <t>better</t>
  </si>
  <si>
    <t>came</t>
  </si>
  <si>
    <t>vmware's</t>
  </si>
  <si>
    <t>#vcd</t>
  </si>
  <si>
    <t>#vsan</t>
  </si>
  <si>
    <t>gen</t>
  </si>
  <si>
    <t>4</t>
  </si>
  <si>
    <t>8</t>
  </si>
  <si>
    <t>integration</t>
  </si>
  <si>
    <t>officer</t>
  </si>
  <si>
    <t>virtual</t>
  </si>
  <si>
    <t>ride</t>
  </si>
  <si>
    <t>15</t>
  </si>
  <si>
    <t>gl</t>
  </si>
  <si>
    <t>multiples</t>
  </si>
  <si>
    <t>based</t>
  </si>
  <si>
    <t>wednesday</t>
  </si>
  <si>
    <t>july</t>
  </si>
  <si>
    <t>3rd</t>
  </si>
  <si>
    <t>inside</t>
  </si>
  <si>
    <t>banquet</t>
  </si>
  <si>
    <t>hall</t>
  </si>
  <si>
    <t>town</t>
  </si>
  <si>
    <t>country</t>
  </si>
  <si>
    <t>featuring</t>
  </si>
  <si>
    <t>original</t>
  </si>
  <si>
    <t>artiste</t>
  </si>
  <si>
    <t>macka</t>
  </si>
  <si>
    <t>diamond</t>
  </si>
  <si>
    <t>away</t>
  </si>
  <si>
    <t>well</t>
  </si>
  <si>
    <t>services</t>
  </si>
  <si>
    <t>hours</t>
  </si>
  <si>
    <t>together</t>
  </si>
  <si>
    <t>#google</t>
  </si>
  <si>
    <t>plugin</t>
  </si>
  <si>
    <t>enables</t>
  </si>
  <si>
    <t>read</t>
  </si>
  <si>
    <t>boekhoff</t>
  </si>
  <si>
    <t>3</t>
  </si>
  <si>
    <t>thanks</t>
  </si>
  <si>
    <t>another</t>
  </si>
  <si>
    <t>house</t>
  </si>
  <si>
    <t>light</t>
  </si>
  <si>
    <t>est</t>
  </si>
  <si>
    <t>h</t>
  </si>
  <si>
    <t>11</t>
  </si>
  <si>
    <t>avril</t>
  </si>
  <si>
    <t>#fieldiq</t>
  </si>
  <si>
    <t>shows</t>
  </si>
  <si>
    <t>minimum</t>
  </si>
  <si>
    <t>corp</t>
  </si>
  <si>
    <t>earnings</t>
  </si>
  <si>
    <t>grow</t>
  </si>
  <si>
    <t>assuming</t>
  </si>
  <si>
    <t>change</t>
  </si>
  <si>
    <t>16</t>
  </si>
  <si>
    <t>x</t>
  </si>
  <si>
    <t>door</t>
  </si>
  <si>
    <t>alv</t>
  </si>
  <si>
    <t>#scotus</t>
  </si>
  <si>
    <t>potential</t>
  </si>
  <si>
    <t>used</t>
  </si>
  <si>
    <t>real</t>
  </si>
  <si>
    <t>value</t>
  </si>
  <si>
    <t>time</t>
  </si>
  <si>
    <t>24</t>
  </si>
  <si>
    <t>using</t>
  </si>
  <si>
    <t>park</t>
  </si>
  <si>
    <t>responded</t>
  </si>
  <si>
    <t>making</t>
  </si>
  <si>
    <t>starting</t>
  </si>
  <si>
    <t>day</t>
  </si>
  <si>
    <t>#civ225</t>
  </si>
  <si>
    <t>pour</t>
  </si>
  <si>
    <t>au</t>
  </si>
  <si>
    <t>des</t>
  </si>
  <si>
    <t>quebec</t>
  </si>
  <si>
    <t>#vrealize</t>
  </si>
  <si>
    <t>2018</t>
  </si>
  <si>
    <t>vrealize</t>
  </si>
  <si>
    <t>section</t>
  </si>
  <si>
    <t>aboudramane</t>
  </si>
  <si>
    <t>sangare</t>
  </si>
  <si>
    <t>levallois</t>
  </si>
  <si>
    <t>irene</t>
  </si>
  <si>
    <t>gbagbo</t>
  </si>
  <si>
    <t>ce</t>
  </si>
  <si>
    <t>#vrslcm</t>
  </si>
  <si>
    <t>toda</t>
  </si>
  <si>
    <t>start</t>
  </si>
  <si>
    <t>ook</t>
  </si>
  <si>
    <t>neighborhoods</t>
  </si>
  <si>
    <t>gold</t>
  </si>
  <si>
    <t>1380</t>
  </si>
  <si>
    <t>gdx</t>
  </si>
  <si>
    <t>candle</t>
  </si>
  <si>
    <t>coming</t>
  </si>
  <si>
    <t>2019</t>
  </si>
  <si>
    <t>support</t>
  </si>
  <si>
    <t>upgrade</t>
  </si>
  <si>
    <t>someone</t>
  </si>
  <si>
    <t>hybrid</t>
  </si>
  <si>
    <t>rise</t>
  </si>
  <si>
    <t>being</t>
  </si>
  <si>
    <t>car</t>
  </si>
  <si>
    <t>t</t>
  </si>
  <si>
    <t>much</t>
  </si>
  <si>
    <t>updated</t>
  </si>
  <si>
    <t>deployed</t>
  </si>
  <si>
    <t>0</t>
  </si>
  <si>
    <t>contact</t>
  </si>
  <si>
    <t>lake</t>
  </si>
  <si>
    <t>driver</t>
  </si>
  <si>
    <t>female</t>
  </si>
  <si>
    <t>feel</t>
  </si>
  <si>
    <t>back</t>
  </si>
  <si>
    <t>happy</t>
  </si>
  <si>
    <t>friday</t>
  </si>
  <si>
    <t>eagan</t>
  </si>
  <si>
    <t>shift</t>
  </si>
  <si>
    <t>left</t>
  </si>
  <si>
    <t>sign</t>
  </si>
  <si>
    <t>good</t>
  </si>
  <si>
    <t>best</t>
  </si>
  <si>
    <t>pas</t>
  </si>
  <si>
    <t>ses</t>
  </si>
  <si>
    <t>da</t>
  </si>
  <si>
    <t>00</t>
  </si>
  <si>
    <t>ways</t>
  </si>
  <si>
    <t>give</t>
  </si>
  <si>
    <t>americans</t>
  </si>
  <si>
    <t>equal</t>
  </si>
  <si>
    <t>oj</t>
  </si>
  <si>
    <t>semans</t>
  </si>
  <si>
    <t>sr</t>
  </si>
  <si>
    <t>tomorrow</t>
  </si>
  <si>
    <t>hearing</t>
  </si>
  <si>
    <t>barron</t>
  </si>
  <si>
    <t>wrong</t>
  </si>
  <si>
    <t>#vro</t>
  </si>
  <si>
    <t>automation</t>
  </si>
  <si>
    <t>grand</t>
  </si>
  <si>
    <t>yako</t>
  </si>
  <si>
    <t>décidément</t>
  </si>
  <si>
    <t>macron</t>
  </si>
  <si>
    <t>vivent</t>
  </si>
  <si>
    <t>année</t>
  </si>
  <si>
    <t>très</t>
  </si>
  <si>
    <t>difficile</t>
  </si>
  <si>
    <t>#giletsjaunes</t>
  </si>
  <si>
    <t>minnesota</t>
  </si>
  <si>
    <t>voter</t>
  </si>
  <si>
    <t>legal</t>
  </si>
  <si>
    <t>#cloud</t>
  </si>
  <si>
    <t>act</t>
  </si>
  <si>
    <t>#vmwareempower</t>
  </si>
  <si>
    <t>starts</t>
  </si>
  <si>
    <t>cto</t>
  </si>
  <si>
    <t>solutions</t>
  </si>
  <si>
    <t>discussing</t>
  </si>
  <si>
    <t>world</t>
  </si>
  <si>
    <t>#fpi</t>
  </si>
  <si>
    <t>nee</t>
  </si>
  <si>
    <t>gouhourou</t>
  </si>
  <si>
    <t>parti</t>
  </si>
  <si>
    <t>laurent</t>
  </si>
  <si>
    <t>s'agrandit</t>
  </si>
  <si>
    <t>nouvelle</t>
  </si>
  <si>
    <t>end</t>
  </si>
  <si>
    <t>assassinait</t>
  </si>
  <si>
    <t>customers</t>
  </si>
  <si>
    <t>progress</t>
  </si>
  <si>
    <t>update</t>
  </si>
  <si>
    <t>dankbaar</t>
  </si>
  <si>
    <t>hulp</t>
  </si>
  <si>
    <t>bij</t>
  </si>
  <si>
    <t>inventarisatie</t>
  </si>
  <si>
    <t>benodigde</t>
  </si>
  <si>
    <t>zorg</t>
  </si>
  <si>
    <t>volwassen</t>
  </si>
  <si>
    <t>spina</t>
  </si>
  <si>
    <t>patiënten</t>
  </si>
  <si>
    <t>van</t>
  </si>
  <si>
    <t>healthcare</t>
  </si>
  <si>
    <t>volgens</t>
  </si>
  <si>
    <t>santeon</t>
  </si>
  <si>
    <t>z</t>
  </si>
  <si>
    <t>bruikbaar</t>
  </si>
  <si>
    <t>nvdg</t>
  </si>
  <si>
    <t>colloquium</t>
  </si>
  <si>
    <t>suite</t>
  </si>
  <si>
    <t>alarm</t>
  </si>
  <si>
    <t>tune</t>
  </si>
  <si>
    <t>night</t>
  </si>
  <si>
    <t>stay</t>
  </si>
  <si>
    <t>20</t>
  </si>
  <si>
    <t>revisit</t>
  </si>
  <si>
    <t>members</t>
  </si>
  <si>
    <t>roberts</t>
  </si>
  <si>
    <t>available</t>
  </si>
  <si>
    <t>etc</t>
  </si>
  <si>
    <t>dc</t>
  </si>
  <si>
    <t>state</t>
  </si>
  <si>
    <t>getting</t>
  </si>
  <si>
    <t>dead</t>
  </si>
  <si>
    <t>#automating</t>
  </si>
  <si>
    <t>weekend</t>
  </si>
  <si>
    <t>interesting</t>
  </si>
  <si>
    <t>even</t>
  </si>
  <si>
    <t>shocking</t>
  </si>
  <si>
    <t>ability</t>
  </si>
  <si>
    <t>return</t>
  </si>
  <si>
    <t>retrain</t>
  </si>
  <si>
    <t>such</t>
  </si>
  <si>
    <t>computer</t>
  </si>
  <si>
    <t>field</t>
  </si>
  <si>
    <t>#zerotill</t>
  </si>
  <si>
    <t>spring</t>
  </si>
  <si>
    <t>oats</t>
  </si>
  <si>
    <t>going</t>
  </si>
  <si>
    <t>near</t>
  </si>
  <si>
    <t>perfectly</t>
  </si>
  <si>
    <t>last</t>
  </si>
  <si>
    <t>job</t>
  </si>
  <si>
    <t>fo</t>
  </si>
  <si>
    <t>sale</t>
  </si>
  <si>
    <t>#previouspoorrepairs</t>
  </si>
  <si>
    <t>million</t>
  </si>
  <si>
    <t>#vehicles</t>
  </si>
  <si>
    <t>presented</t>
  </si>
  <si>
    <t>condition</t>
  </si>
  <si>
    <t>reach</t>
  </si>
  <si>
    <t>live</t>
  </si>
  <si>
    <t>gt</t>
  </si>
  <si>
    <t>made</t>
  </si>
  <si>
    <t>suspicious</t>
  </si>
  <si>
    <t>vehicles</t>
  </si>
  <si>
    <t>thomas</t>
  </si>
  <si>
    <t>closing</t>
  </si>
  <si>
    <t>juvenile</t>
  </si>
  <si>
    <t>cited</t>
  </si>
  <si>
    <t>gas</t>
  </si>
  <si>
    <t>station</t>
  </si>
  <si>
    <t>intoxicated</t>
  </si>
  <si>
    <t>yelling</t>
  </si>
  <si>
    <t>staff</t>
  </si>
  <si>
    <t>demanding</t>
  </si>
  <si>
    <t>cab</t>
  </si>
  <si>
    <t>sober</t>
  </si>
  <si>
    <t>traffic</t>
  </si>
  <si>
    <t>stop</t>
  </si>
  <si>
    <t>hwy</t>
  </si>
  <si>
    <t>13</t>
  </si>
  <si>
    <t>driving</t>
  </si>
  <si>
    <t>lights</t>
  </si>
  <si>
    <t>rental</t>
  </si>
  <si>
    <t>thought</t>
  </si>
  <si>
    <t>approached</t>
  </si>
  <si>
    <t>witnessed</t>
  </si>
  <si>
    <t>hitting</t>
  </si>
  <si>
    <t>teenage</t>
  </si>
  <si>
    <t>girls</t>
  </si>
  <si>
    <t>parking</t>
  </si>
  <si>
    <t>lot</t>
  </si>
  <si>
    <t>very</t>
  </si>
  <si>
    <t>fraud</t>
  </si>
  <si>
    <t>follow</t>
  </si>
  <si>
    <t>information</t>
  </si>
  <si>
    <t>listed</t>
  </si>
  <si>
    <t>10</t>
  </si>
  <si>
    <t>instead</t>
  </si>
  <si>
    <t>restaurant</t>
  </si>
  <si>
    <t>cliff</t>
  </si>
  <si>
    <t>rd</t>
  </si>
  <si>
    <t>everything</t>
  </si>
  <si>
    <t>vehicle</t>
  </si>
  <si>
    <t>qualification</t>
  </si>
  <si>
    <t>training</t>
  </si>
  <si>
    <t>cleared</t>
  </si>
  <si>
    <t>assist</t>
  </si>
  <si>
    <t>k</t>
  </si>
  <si>
    <t>ouattara</t>
  </si>
  <si>
    <t>chute</t>
  </si>
  <si>
    <t>dans</t>
  </si>
  <si>
    <t>ces</t>
  </si>
  <si>
    <t>ne</t>
  </si>
  <si>
    <t>ong</t>
  </si>
  <si>
    <t>politiques</t>
  </si>
  <si>
    <t>ivoiriens</t>
  </si>
  <si>
    <t>spécialiste</t>
  </si>
  <si>
    <t>questions</t>
  </si>
  <si>
    <t>d'economie</t>
  </si>
  <si>
    <t>africaine</t>
  </si>
  <si>
    <t>vous</t>
  </si>
  <si>
    <t>way</t>
  </si>
  <si>
    <t>adopt</t>
  </si>
  <si>
    <t>#selfdrivingdatacenter</t>
  </si>
  <si>
    <t>powered</t>
  </si>
  <si>
    <t>platform</t>
  </si>
  <si>
    <t>sub</t>
  </si>
  <si>
    <t>standard</t>
  </si>
  <si>
    <t>repair</t>
  </si>
  <si>
    <t>causing</t>
  </si>
  <si>
    <t>headache</t>
  </si>
  <si>
    <t>#remarketing</t>
  </si>
  <si>
    <t>#leasing</t>
  </si>
  <si>
    <t>member</t>
  </si>
  <si>
    <t>varadero</t>
  </si>
  <si>
    <t>#yqb</t>
  </si>
  <si>
    <t>ft</t>
  </si>
  <si>
    <t>frm</t>
  </si>
  <si>
    <t>hrzn</t>
  </si>
  <si>
    <t>heading</t>
  </si>
  <si>
    <t>icao</t>
  </si>
  <si>
    <t>#upintheclouds</t>
  </si>
  <si>
    <t>#aboveboonville</t>
  </si>
  <si>
    <t>#adsb</t>
  </si>
  <si>
    <t>right</t>
  </si>
  <si>
    <t>elections</t>
  </si>
  <si>
    <t>bearish</t>
  </si>
  <si>
    <t>claim</t>
  </si>
  <si>
    <t>economy</t>
  </si>
  <si>
    <t>barrons</t>
  </si>
  <si>
    <t>missed</t>
  </si>
  <si>
    <t>economic</t>
  </si>
  <si>
    <t>miracle</t>
  </si>
  <si>
    <t>sweet</t>
  </si>
  <si>
    <t>iaas</t>
  </si>
  <si>
    <t>agent</t>
  </si>
  <si>
    <t>testing</t>
  </si>
  <si>
    <t>env</t>
  </si>
  <si>
    <t>tenant</t>
  </si>
  <si>
    <t>fabric</t>
  </si>
  <si>
    <t>business</t>
  </si>
  <si>
    <t>groups</t>
  </si>
  <si>
    <t>endpoints</t>
  </si>
  <si>
    <t>online</t>
  </si>
  <si>
    <t>u</t>
  </si>
  <si>
    <t>congress</t>
  </si>
  <si>
    <t>2016</t>
  </si>
  <si>
    <t>vs</t>
  </si>
  <si>
    <t>went</t>
  </si>
  <si>
    <t>head</t>
  </si>
  <si>
    <t>part</t>
  </si>
  <si>
    <t>privileged</t>
  </si>
  <si>
    <t>qu</t>
  </si>
  <si>
    <t>voters</t>
  </si>
  <si>
    <t>concerned</t>
  </si>
  <si>
    <t>hotline</t>
  </si>
  <si>
    <t>833</t>
  </si>
  <si>
    <t>336</t>
  </si>
  <si>
    <t>visit</t>
  </si>
  <si>
    <t>tokenizing</t>
  </si>
  <si>
    <t>claiming</t>
  </si>
  <si>
    <t>ownership</t>
  </si>
  <si>
    <t>digital</t>
  </si>
  <si>
    <t>art</t>
  </si>
  <si>
    <t>#veriarti</t>
  </si>
  <si>
    <t>love</t>
  </si>
  <si>
    <t>many</t>
  </si>
  <si>
    <t>asset</t>
  </si>
  <si>
    <t>aspects</t>
  </si>
  <si>
    <t>oh</t>
  </si>
  <si>
    <t>conveniently</t>
  </si>
  <si>
    <t>ignore</t>
  </si>
  <si>
    <t>gutted</t>
  </si>
  <si>
    <t>2012</t>
  </si>
  <si>
    <t>cust</t>
  </si>
  <si>
    <t>#notredame</t>
  </si>
  <si>
    <t>lieu</t>
  </si>
  <si>
    <t>saint</t>
  </si>
  <si>
    <t>flammes</t>
  </si>
  <si>
    <t>sont</t>
  </si>
  <si>
    <t>lieux</t>
  </si>
  <si>
    <t>plus</t>
  </si>
  <si>
    <t>monde</t>
  </si>
  <si>
    <t>qui</t>
  </si>
  <si>
    <t>#unekestiona</t>
  </si>
  <si>
    <t>radio</t>
  </si>
  <si>
    <t>dénommée</t>
  </si>
  <si>
    <t>kestion</t>
  </si>
  <si>
    <t>sera</t>
  </si>
  <si>
    <t>prochain</t>
  </si>
  <si>
    <t>team</t>
  </si>
  <si>
    <t>go</t>
  </si>
  <si>
    <t>invités</t>
  </si>
  <si>
    <t>2011</t>
  </si>
  <si>
    <t>ans</t>
  </si>
  <si>
    <t>democratie</t>
  </si>
  <si>
    <t>8ans</t>
  </si>
  <si>
    <t>sarkozy</t>
  </si>
  <si>
    <t>hommes</t>
  </si>
  <si>
    <t>market</t>
  </si>
  <si>
    <t>400</t>
  </si>
  <si>
    <t>#genocide</t>
  </si>
  <si>
    <t>op</t>
  </si>
  <si>
    <t>congres</t>
  </si>
  <si>
    <t>wait</t>
  </si>
  <si>
    <t>lab</t>
  </si>
  <si>
    <t>enjoying</t>
  </si>
  <si>
    <t>versions</t>
  </si>
  <si>
    <t>jason</t>
  </si>
  <si>
    <t>power</t>
  </si>
  <si>
    <t>pretty</t>
  </si>
  <si>
    <t>amazing</t>
  </si>
  <si>
    <t>#metadata</t>
  </si>
  <si>
    <t>aat</t>
  </si>
  <si>
    <t>record</t>
  </si>
  <si>
    <t>voorjaar</t>
  </si>
  <si>
    <t>tepper</t>
  </si>
  <si>
    <t>afwachting</t>
  </si>
  <si>
    <t>behandeling</t>
  </si>
  <si>
    <t>patrolling</t>
  </si>
  <si>
    <t>appeared</t>
  </si>
  <si>
    <t>giant</t>
  </si>
  <si>
    <t>patch</t>
  </si>
  <si>
    <t>fog</t>
  </si>
  <si>
    <t>further</t>
  </si>
  <si>
    <t>investigation</t>
  </si>
  <si>
    <t>released</t>
  </si>
  <si>
    <t>#vcenter</t>
  </si>
  <si>
    <t>partners</t>
  </si>
  <si>
    <t>arrived</t>
  </si>
  <si>
    <t>assisting</t>
  </si>
  <si>
    <t>patrol</t>
  </si>
  <si>
    <t>around</t>
  </si>
  <si>
    <t>throughout</t>
  </si>
  <si>
    <t>reason</t>
  </si>
  <si>
    <t>landed</t>
  </si>
  <si>
    <t>come</t>
  </si>
  <si>
    <t>safe</t>
  </si>
  <si>
    <t>group</t>
  </si>
  <si>
    <t>trying</t>
  </si>
  <si>
    <t>never</t>
  </si>
  <si>
    <t>future</t>
  </si>
  <si>
    <t>plug</t>
  </si>
  <si>
    <t>provide</t>
  </si>
  <si>
    <t>consistent</t>
  </si>
  <si>
    <t>environments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</si>
  <si>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</si>
  <si>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</si>
  <si>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</si>
  <si>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</si>
  <si>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</si>
  <si>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</si>
  <si>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</si>
  <si>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</si>
  <si>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</si>
  <si>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</si>
  <si>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</si>
  <si>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</si>
  <si>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</si>
  <si>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</si>
  <si>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</si>
  <si>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</si>
  <si>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</si>
  <si>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</si>
  <si>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</si>
  <si>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</si>
  <si>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</si>
  <si>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</si>
  <si>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</si>
  <si>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</si>
  <si>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</si>
  <si>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</si>
  <si>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</si>
  <si>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</si>
  <si>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</si>
  <si>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</si>
  <si>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</si>
  <si>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</si>
  <si>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Aug</t>
  </si>
  <si>
    <t>12-Aug</t>
  </si>
  <si>
    <t>7 AM</t>
  </si>
  <si>
    <t>Nov</t>
  </si>
  <si>
    <t>6-Nov</t>
  </si>
  <si>
    <t>12 AM</t>
  </si>
  <si>
    <t>Mar</t>
  </si>
  <si>
    <t>29-Mar</t>
  </si>
  <si>
    <t>5 PM</t>
  </si>
  <si>
    <t>Apr</t>
  </si>
  <si>
    <t>5-Apr</t>
  </si>
  <si>
    <t>2 PM</t>
  </si>
  <si>
    <t>9-Apr</t>
  </si>
  <si>
    <t>1 AM</t>
  </si>
  <si>
    <t>8 AM</t>
  </si>
  <si>
    <t>10 AM</t>
  </si>
  <si>
    <t>12 PM</t>
  </si>
  <si>
    <t>1 PM</t>
  </si>
  <si>
    <t>3 PM</t>
  </si>
  <si>
    <t>6 PM</t>
  </si>
  <si>
    <t>10-Apr</t>
  </si>
  <si>
    <t>2 AM</t>
  </si>
  <si>
    <t>4 AM</t>
  </si>
  <si>
    <t>9 AM</t>
  </si>
  <si>
    <t>11 AM</t>
  </si>
  <si>
    <t>4 PM</t>
  </si>
  <si>
    <t>7 PM</t>
  </si>
  <si>
    <t>9 PM</t>
  </si>
  <si>
    <t>11 PM</t>
  </si>
  <si>
    <t>11-Apr</t>
  </si>
  <si>
    <t>6 AM</t>
  </si>
  <si>
    <t>8 PM</t>
  </si>
  <si>
    <t>10 PM</t>
  </si>
  <si>
    <t>12-Apr</t>
  </si>
  <si>
    <t>3 AM</t>
  </si>
  <si>
    <t>5 AM</t>
  </si>
  <si>
    <t>13-Apr</t>
  </si>
  <si>
    <t>14-Apr</t>
  </si>
  <si>
    <t>15-Apr</t>
  </si>
  <si>
    <t>16-Apr</t>
  </si>
  <si>
    <t>17-Apr</t>
  </si>
  <si>
    <t>18-Apr</t>
  </si>
  <si>
    <t>19-Apr</t>
  </si>
  <si>
    <t>20-Apr</t>
  </si>
  <si>
    <t>21-Apr</t>
  </si>
  <si>
    <t>22-Apr</t>
  </si>
  <si>
    <t>128, 128, 128</t>
  </si>
  <si>
    <t>171, 85, 85</t>
  </si>
  <si>
    <t>Red</t>
  </si>
  <si>
    <t>212, 43, 43</t>
  </si>
  <si>
    <t>G1: #vra year dye event #votingrights 6 tampa fl comes alive</t>
  </si>
  <si>
    <t>G2: #vra new 7 6 upgrading vami easier couple clicks entire</t>
  </si>
  <si>
    <t>G3: kherriage 25 p e 000 dj trump #vra s american</t>
  </si>
  <si>
    <t>G4: campus north #ustpubsafe #vra officers publicsafetyust route alcohol related incident</t>
  </si>
  <si>
    <t>G5: #vra data #vsphere #vrops manage scale watch demand rubrik works</t>
  </si>
  <si>
    <t>G6: #vra revalidatiearts nederlandsg voor voorjaarscongres behandelkader dwarslaesie collega unaniem aangenomen</t>
  </si>
  <si>
    <t>G7: verasitytech #vra #crypto vra blockfolio</t>
  </si>
  <si>
    <t>G8: cliente nos envía vídeo realizando aplicación variable gracias pantalla #gfx750</t>
  </si>
  <si>
    <t>G9: genefortexas chronfalkenberg watch hard really here s documentary short w</t>
  </si>
  <si>
    <t>G10: #vra les #rezopanacom france avec et une à #france il</t>
  </si>
  <si>
    <t>G11: #vra male eaganpolice officer boekhoff call park along responded lake</t>
  </si>
  <si>
    <t>G12: tokenizing claiming ownership digital art #veriarti love many legal asset</t>
  </si>
  <si>
    <t>G13: pzarrot jillfilipovic bodyisturd oh conveniently ignore voting rights act #vra</t>
  </si>
  <si>
    <t>G16: make</t>
  </si>
  <si>
    <t>G17: cdillc services #vmwareempower starts today house huberw cto solutions discussing</t>
  </si>
  <si>
    <t>G18: potential interesting even more shocking someone ability return work retrain</t>
  </si>
  <si>
    <t>G19: native voting 5 ways vote give americans 3 equal oj</t>
  </si>
  <si>
    <t>G20: 7 #vrops 5 #vrli 4 8 #vrslcm 2 1 #vra</t>
  </si>
  <si>
    <t>G21: s new vra 7 6 #vexpert #vra #vmware mpoore</t>
  </si>
  <si>
    <t>G23: #vra</t>
  </si>
  <si>
    <t>G24: finally today away computer field #zerotill spring oats going near</t>
  </si>
  <si>
    <t>G25: #previouspoorrepairs rise 1 5 million used #vehicles being presented condition</t>
  </si>
  <si>
    <t>G26: #vra very</t>
  </si>
  <si>
    <t>G28: vra #vra sub standard repair work causing used car headache</t>
  </si>
  <si>
    <t>G30: 7 6 sweet day deployed #vra #vro iaas agent testing</t>
  </si>
  <si>
    <t>G31: #vmware #vra 7 6</t>
  </si>
  <si>
    <t>G32: s</t>
  </si>
  <si>
    <t>G33: voting 2016 vs 2018 went over head more part privileged</t>
  </si>
  <si>
    <t>G34: concerned voting rights call voter hotline 833 336 vote visit</t>
  </si>
  <si>
    <t>G36: vsphere 6 7 update 2 updated vrealize suite 2018 released</t>
  </si>
  <si>
    <t>G37: #vra s here 7 6 landed come check out #vexpert</t>
  </si>
  <si>
    <t>Autofill Workbook Results</t>
  </si>
  <si>
    <t>Edge Weight▓1▓4▓0▓True▓Gray▓Red▓▓Edge Weight▓1▓4▓0▓3▓10▓False▓Edge Weight▓1▓4▓0▓35▓12▓False▓▓0▓0▓0▓True▓Black▓Black▓▓Followers▓2▓1050895▓0▓162▓1000▓False▓▓0▓0▓0▓0▓0▓False▓▓0▓0▓0▓0▓0▓False▓▓0▓0▓0▓0▓0▓False</t>
  </si>
  <si>
    <t>GraphSource░GraphServerTwitterSearch▓GraphTerm░#vra▓ImportDescription░The graph represents a network of 204 Twitter users whose tweets in the requested range contained "#vra", or who were replied to or mentioned in those tweets.  The network was obtained from the NodeXL Graph Server on Tuesday, 23 April 2019 at 02:04 UTC.
The requested start date was Tuesday, 23 April 2019 at 00:01 UTC and the maximum number of days (going backward) was 14.
The maximum number of tweets collected was 5,000.
The tweets in the network were tweeted over the 13-day, 12-hour, 50-minute period from Tuesday, 09 April 2019 at 01:44 UTC to Monday, 22 April 2019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</si>
</sst>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499078"/>
        <c:axId val="18382839"/>
      </c:barChart>
      <c:catAx>
        <c:axId val="94990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82839"/>
        <c:crosses val="autoZero"/>
        <c:auto val="1"/>
        <c:lblOffset val="100"/>
        <c:noMultiLvlLbl val="0"/>
      </c:catAx>
      <c:valAx>
        <c:axId val="1838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99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0"/>
                <c:pt idx="0">
                  <c:v>7 AM
12-Aug
Aug
2017</c:v>
                </c:pt>
                <c:pt idx="1">
                  <c:v>12 AM
6-Nov
Nov
2018</c:v>
                </c:pt>
                <c:pt idx="2">
                  <c:v>5 PM
29-Mar
Mar
2019</c:v>
                </c:pt>
                <c:pt idx="3">
                  <c:v>2 PM
5-Apr
Apr</c:v>
                </c:pt>
                <c:pt idx="4">
                  <c:v>1 AM
9-Apr</c:v>
                </c:pt>
                <c:pt idx="5">
                  <c:v>7 AM</c:v>
                </c:pt>
                <c:pt idx="6">
                  <c:v>8 AM</c:v>
                </c:pt>
                <c:pt idx="7">
                  <c:v>10 AM</c:v>
                </c:pt>
                <c:pt idx="8">
                  <c:v>12 PM</c:v>
                </c:pt>
                <c:pt idx="9">
                  <c:v>1 PM</c:v>
                </c:pt>
                <c:pt idx="10">
                  <c:v>3 PM</c:v>
                </c:pt>
                <c:pt idx="11">
                  <c:v>5 PM</c:v>
                </c:pt>
                <c:pt idx="12">
                  <c:v>6 PM</c:v>
                </c:pt>
                <c:pt idx="13">
                  <c:v>2 AM
10-Apr</c:v>
                </c:pt>
                <c:pt idx="14">
                  <c:v>4 AM</c:v>
                </c:pt>
                <c:pt idx="15">
                  <c:v>7 AM</c:v>
                </c:pt>
                <c:pt idx="16">
                  <c:v>9 AM</c:v>
                </c:pt>
                <c:pt idx="17">
                  <c:v>11 AM</c:v>
                </c:pt>
                <c:pt idx="18">
                  <c:v>2 PM</c:v>
                </c:pt>
                <c:pt idx="19">
                  <c:v>4 PM</c:v>
                </c:pt>
                <c:pt idx="20">
                  <c:v>5 PM</c:v>
                </c:pt>
                <c:pt idx="21">
                  <c:v>6 PM</c:v>
                </c:pt>
                <c:pt idx="22">
                  <c:v>7 PM</c:v>
                </c:pt>
                <c:pt idx="23">
                  <c:v>9 PM</c:v>
                </c:pt>
                <c:pt idx="24">
                  <c:v>11 PM</c:v>
                </c:pt>
                <c:pt idx="25">
                  <c:v>2 AM
11-Apr</c:v>
                </c:pt>
                <c:pt idx="26">
                  <c:v>4 AM</c:v>
                </c:pt>
                <c:pt idx="27">
                  <c:v>6 AM</c:v>
                </c:pt>
                <c:pt idx="28">
                  <c:v>7 AM</c:v>
                </c:pt>
                <c:pt idx="29">
                  <c:v>3 PM</c:v>
                </c:pt>
                <c:pt idx="30">
                  <c:v>4 PM</c:v>
                </c:pt>
                <c:pt idx="31">
                  <c:v>7 PM</c:v>
                </c:pt>
                <c:pt idx="32">
                  <c:v>8 PM</c:v>
                </c:pt>
                <c:pt idx="33">
                  <c:v>9 PM</c:v>
                </c:pt>
                <c:pt idx="34">
                  <c:v>10 PM</c:v>
                </c:pt>
                <c:pt idx="35">
                  <c:v>12 AM
12-Apr</c:v>
                </c:pt>
                <c:pt idx="36">
                  <c:v>2 AM</c:v>
                </c:pt>
                <c:pt idx="37">
                  <c:v>3 AM</c:v>
                </c:pt>
                <c:pt idx="38">
                  <c:v>4 AM</c:v>
                </c:pt>
                <c:pt idx="39">
                  <c:v>5 AM</c:v>
                </c:pt>
                <c:pt idx="40">
                  <c:v>7 AM</c:v>
                </c:pt>
                <c:pt idx="41">
                  <c:v>8 AM</c:v>
                </c:pt>
                <c:pt idx="42">
                  <c:v>9 AM</c:v>
                </c:pt>
                <c:pt idx="43">
                  <c:v>10 AM</c:v>
                </c:pt>
                <c:pt idx="44">
                  <c:v>11 AM</c:v>
                </c:pt>
                <c:pt idx="45">
                  <c:v>12 PM</c:v>
                </c:pt>
                <c:pt idx="46">
                  <c:v>1 PM</c:v>
                </c:pt>
                <c:pt idx="47">
                  <c:v>2 PM</c:v>
                </c:pt>
                <c:pt idx="48">
                  <c:v>3 PM</c:v>
                </c:pt>
                <c:pt idx="49">
                  <c:v>4 PM</c:v>
                </c:pt>
                <c:pt idx="50">
                  <c:v>6 PM</c:v>
                </c:pt>
                <c:pt idx="51">
                  <c:v>7 PM</c:v>
                </c:pt>
                <c:pt idx="52">
                  <c:v>8 PM</c:v>
                </c:pt>
                <c:pt idx="53">
                  <c:v>9 PM</c:v>
                </c:pt>
                <c:pt idx="54">
                  <c:v>12 AM
13-Apr</c:v>
                </c:pt>
                <c:pt idx="55">
                  <c:v>2 AM</c:v>
                </c:pt>
                <c:pt idx="56">
                  <c:v>3 AM</c:v>
                </c:pt>
                <c:pt idx="57">
                  <c:v>5 AM</c:v>
                </c:pt>
                <c:pt idx="58">
                  <c:v>7 AM</c:v>
                </c:pt>
                <c:pt idx="59">
                  <c:v>8 AM</c:v>
                </c:pt>
                <c:pt idx="60">
                  <c:v>11 AM</c:v>
                </c:pt>
                <c:pt idx="61">
                  <c:v>12 PM</c:v>
                </c:pt>
                <c:pt idx="62">
                  <c:v>1 PM</c:v>
                </c:pt>
                <c:pt idx="63">
                  <c:v>5 PM</c:v>
                </c:pt>
                <c:pt idx="64">
                  <c:v>11 PM</c:v>
                </c:pt>
                <c:pt idx="65">
                  <c:v>3 AM
14-Apr</c:v>
                </c:pt>
                <c:pt idx="66">
                  <c:v>3 PM</c:v>
                </c:pt>
                <c:pt idx="67">
                  <c:v>7 AM
15-Apr</c:v>
                </c:pt>
                <c:pt idx="68">
                  <c:v>8 AM</c:v>
                </c:pt>
                <c:pt idx="69">
                  <c:v>11 AM</c:v>
                </c:pt>
                <c:pt idx="70">
                  <c:v>2 PM</c:v>
                </c:pt>
                <c:pt idx="71">
                  <c:v>3 PM</c:v>
                </c:pt>
                <c:pt idx="72">
                  <c:v>6 PM</c:v>
                </c:pt>
                <c:pt idx="73">
                  <c:v>7 PM</c:v>
                </c:pt>
                <c:pt idx="74">
                  <c:v>10 PM</c:v>
                </c:pt>
                <c:pt idx="75">
                  <c:v>2 AM
16-Apr</c:v>
                </c:pt>
                <c:pt idx="76">
                  <c:v>3 AM</c:v>
                </c:pt>
                <c:pt idx="77">
                  <c:v>8 AM</c:v>
                </c:pt>
                <c:pt idx="78">
                  <c:v>10 AM</c:v>
                </c:pt>
                <c:pt idx="79">
                  <c:v>1 PM</c:v>
                </c:pt>
                <c:pt idx="80">
                  <c:v>3 PM</c:v>
                </c:pt>
                <c:pt idx="81">
                  <c:v>4 PM</c:v>
                </c:pt>
                <c:pt idx="82">
                  <c:v>5 PM</c:v>
                </c:pt>
                <c:pt idx="83">
                  <c:v>7 PM</c:v>
                </c:pt>
                <c:pt idx="84">
                  <c:v>9 PM</c:v>
                </c:pt>
                <c:pt idx="85">
                  <c:v>12 AM
17-Apr</c:v>
                </c:pt>
                <c:pt idx="86">
                  <c:v>2 AM</c:v>
                </c:pt>
                <c:pt idx="87">
                  <c:v>3 AM</c:v>
                </c:pt>
                <c:pt idx="88">
                  <c:v>4 AM</c:v>
                </c:pt>
                <c:pt idx="89">
                  <c:v>6 AM</c:v>
                </c:pt>
                <c:pt idx="90">
                  <c:v>11 AM</c:v>
                </c:pt>
                <c:pt idx="91">
                  <c:v>2 PM</c:v>
                </c:pt>
                <c:pt idx="92">
                  <c:v>8 PM</c:v>
                </c:pt>
                <c:pt idx="93">
                  <c:v>11 PM</c:v>
                </c:pt>
                <c:pt idx="94">
                  <c:v>1 AM
18-Apr</c:v>
                </c:pt>
                <c:pt idx="95">
                  <c:v>7 AM</c:v>
                </c:pt>
                <c:pt idx="96">
                  <c:v>1 PM</c:v>
                </c:pt>
                <c:pt idx="97">
                  <c:v>3 PM</c:v>
                </c:pt>
                <c:pt idx="98">
                  <c:v>6 PM</c:v>
                </c:pt>
                <c:pt idx="99">
                  <c:v>10 PM</c:v>
                </c:pt>
                <c:pt idx="100">
                  <c:v>1 AM
19-Apr</c:v>
                </c:pt>
                <c:pt idx="101">
                  <c:v>3 PM</c:v>
                </c:pt>
                <c:pt idx="102">
                  <c:v>4 PM</c:v>
                </c:pt>
                <c:pt idx="103">
                  <c:v>5 PM</c:v>
                </c:pt>
                <c:pt idx="104">
                  <c:v>6 PM</c:v>
                </c:pt>
                <c:pt idx="105">
                  <c:v>7 PM</c:v>
                </c:pt>
                <c:pt idx="106">
                  <c:v>8 PM</c:v>
                </c:pt>
                <c:pt idx="107">
                  <c:v>9 PM</c:v>
                </c:pt>
                <c:pt idx="108">
                  <c:v>12 AM
20-Apr</c:v>
                </c:pt>
                <c:pt idx="109">
                  <c:v>2 AM</c:v>
                </c:pt>
                <c:pt idx="110">
                  <c:v>3 AM</c:v>
                </c:pt>
                <c:pt idx="111">
                  <c:v>4 AM</c:v>
                </c:pt>
                <c:pt idx="112">
                  <c:v>5 AM</c:v>
                </c:pt>
                <c:pt idx="113">
                  <c:v>7 AM</c:v>
                </c:pt>
                <c:pt idx="114">
                  <c:v>8 AM</c:v>
                </c:pt>
                <c:pt idx="115">
                  <c:v>9 AM</c:v>
                </c:pt>
                <c:pt idx="116">
                  <c:v>11 AM</c:v>
                </c:pt>
                <c:pt idx="117">
                  <c:v>2 PM</c:v>
                </c:pt>
                <c:pt idx="118">
                  <c:v>4 PM</c:v>
                </c:pt>
                <c:pt idx="119">
                  <c:v>5 PM</c:v>
                </c:pt>
                <c:pt idx="120">
                  <c:v>9 PM</c:v>
                </c:pt>
                <c:pt idx="121">
                  <c:v>1 AM
21-Apr</c:v>
                </c:pt>
                <c:pt idx="122">
                  <c:v>4 AM</c:v>
                </c:pt>
                <c:pt idx="123">
                  <c:v>2 PM</c:v>
                </c:pt>
                <c:pt idx="124">
                  <c:v>4 PM</c:v>
                </c:pt>
                <c:pt idx="125">
                  <c:v>8 PM</c:v>
                </c:pt>
                <c:pt idx="126">
                  <c:v>4 AM
22-Apr</c:v>
                </c:pt>
                <c:pt idx="127">
                  <c:v>6 AM</c:v>
                </c:pt>
                <c:pt idx="128">
                  <c:v>9 AM</c:v>
                </c:pt>
                <c:pt idx="129">
                  <c:v>2 PM</c:v>
                </c:pt>
              </c:strCache>
            </c:strRef>
          </c:cat>
          <c:val>
            <c:numRef>
              <c:f>'Time Series'!$B$26:$B$181</c:f>
              <c:numCache>
                <c:formatCode>General</c:formatCode>
                <c:ptCount val="1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3</c:v>
                </c:pt>
                <c:pt idx="19">
                  <c:v>2</c:v>
                </c:pt>
                <c:pt idx="20">
                  <c:v>2</c:v>
                </c:pt>
                <c:pt idx="21">
                  <c:v>2</c:v>
                </c:pt>
                <c:pt idx="22">
                  <c:v>3</c:v>
                </c:pt>
                <c:pt idx="23">
                  <c:v>3</c:v>
                </c:pt>
                <c:pt idx="24">
                  <c:v>3</c:v>
                </c:pt>
                <c:pt idx="25">
                  <c:v>1</c:v>
                </c:pt>
                <c:pt idx="26">
                  <c:v>2</c:v>
                </c:pt>
                <c:pt idx="27">
                  <c:v>1</c:v>
                </c:pt>
                <c:pt idx="28">
                  <c:v>1</c:v>
                </c:pt>
                <c:pt idx="29">
                  <c:v>1</c:v>
                </c:pt>
                <c:pt idx="30">
                  <c:v>1</c:v>
                </c:pt>
                <c:pt idx="31">
                  <c:v>1</c:v>
                </c:pt>
                <c:pt idx="32">
                  <c:v>1</c:v>
                </c:pt>
                <c:pt idx="33">
                  <c:v>1</c:v>
                </c:pt>
                <c:pt idx="34">
                  <c:v>1</c:v>
                </c:pt>
                <c:pt idx="35">
                  <c:v>2</c:v>
                </c:pt>
                <c:pt idx="36">
                  <c:v>3</c:v>
                </c:pt>
                <c:pt idx="37">
                  <c:v>7</c:v>
                </c:pt>
                <c:pt idx="38">
                  <c:v>3</c:v>
                </c:pt>
                <c:pt idx="39">
                  <c:v>1</c:v>
                </c:pt>
                <c:pt idx="40">
                  <c:v>3</c:v>
                </c:pt>
                <c:pt idx="41">
                  <c:v>2</c:v>
                </c:pt>
                <c:pt idx="42">
                  <c:v>3</c:v>
                </c:pt>
                <c:pt idx="43">
                  <c:v>2</c:v>
                </c:pt>
                <c:pt idx="44">
                  <c:v>2</c:v>
                </c:pt>
                <c:pt idx="45">
                  <c:v>4</c:v>
                </c:pt>
                <c:pt idx="46">
                  <c:v>2</c:v>
                </c:pt>
                <c:pt idx="47">
                  <c:v>2</c:v>
                </c:pt>
                <c:pt idx="48">
                  <c:v>2</c:v>
                </c:pt>
                <c:pt idx="49">
                  <c:v>3</c:v>
                </c:pt>
                <c:pt idx="50">
                  <c:v>2</c:v>
                </c:pt>
                <c:pt idx="51">
                  <c:v>1</c:v>
                </c:pt>
                <c:pt idx="52">
                  <c:v>1</c:v>
                </c:pt>
                <c:pt idx="53">
                  <c:v>1</c:v>
                </c:pt>
                <c:pt idx="54">
                  <c:v>1</c:v>
                </c:pt>
                <c:pt idx="55">
                  <c:v>6</c:v>
                </c:pt>
                <c:pt idx="56">
                  <c:v>6</c:v>
                </c:pt>
                <c:pt idx="57">
                  <c:v>5</c:v>
                </c:pt>
                <c:pt idx="58">
                  <c:v>1</c:v>
                </c:pt>
                <c:pt idx="59">
                  <c:v>4</c:v>
                </c:pt>
                <c:pt idx="60">
                  <c:v>1</c:v>
                </c:pt>
                <c:pt idx="61">
                  <c:v>1</c:v>
                </c:pt>
                <c:pt idx="62">
                  <c:v>1</c:v>
                </c:pt>
                <c:pt idx="63">
                  <c:v>2</c:v>
                </c:pt>
                <c:pt idx="64">
                  <c:v>1</c:v>
                </c:pt>
                <c:pt idx="65">
                  <c:v>1</c:v>
                </c:pt>
                <c:pt idx="66">
                  <c:v>1</c:v>
                </c:pt>
                <c:pt idx="67">
                  <c:v>3</c:v>
                </c:pt>
                <c:pt idx="68">
                  <c:v>1</c:v>
                </c:pt>
                <c:pt idx="69">
                  <c:v>1</c:v>
                </c:pt>
                <c:pt idx="70">
                  <c:v>1</c:v>
                </c:pt>
                <c:pt idx="71">
                  <c:v>1</c:v>
                </c:pt>
                <c:pt idx="72">
                  <c:v>1</c:v>
                </c:pt>
                <c:pt idx="73">
                  <c:v>1</c:v>
                </c:pt>
                <c:pt idx="74">
                  <c:v>2</c:v>
                </c:pt>
                <c:pt idx="75">
                  <c:v>2</c:v>
                </c:pt>
                <c:pt idx="76">
                  <c:v>1</c:v>
                </c:pt>
                <c:pt idx="77">
                  <c:v>1</c:v>
                </c:pt>
                <c:pt idx="78">
                  <c:v>1</c:v>
                </c:pt>
                <c:pt idx="79">
                  <c:v>2</c:v>
                </c:pt>
                <c:pt idx="80">
                  <c:v>1</c:v>
                </c:pt>
                <c:pt idx="81">
                  <c:v>1</c:v>
                </c:pt>
                <c:pt idx="82">
                  <c:v>2</c:v>
                </c:pt>
                <c:pt idx="83">
                  <c:v>1</c:v>
                </c:pt>
                <c:pt idx="84">
                  <c:v>1</c:v>
                </c:pt>
                <c:pt idx="85">
                  <c:v>3</c:v>
                </c:pt>
                <c:pt idx="86">
                  <c:v>1</c:v>
                </c:pt>
                <c:pt idx="87">
                  <c:v>1</c:v>
                </c:pt>
                <c:pt idx="88">
                  <c:v>1</c:v>
                </c:pt>
                <c:pt idx="89">
                  <c:v>4</c:v>
                </c:pt>
                <c:pt idx="90">
                  <c:v>2</c:v>
                </c:pt>
                <c:pt idx="91">
                  <c:v>3</c:v>
                </c:pt>
                <c:pt idx="92">
                  <c:v>1</c:v>
                </c:pt>
                <c:pt idx="93">
                  <c:v>1</c:v>
                </c:pt>
                <c:pt idx="94">
                  <c:v>1</c:v>
                </c:pt>
                <c:pt idx="95">
                  <c:v>2</c:v>
                </c:pt>
                <c:pt idx="96">
                  <c:v>3</c:v>
                </c:pt>
                <c:pt idx="97">
                  <c:v>2</c:v>
                </c:pt>
                <c:pt idx="98">
                  <c:v>1</c:v>
                </c:pt>
                <c:pt idx="99">
                  <c:v>1</c:v>
                </c:pt>
                <c:pt idx="100">
                  <c:v>1</c:v>
                </c:pt>
                <c:pt idx="101">
                  <c:v>1</c:v>
                </c:pt>
                <c:pt idx="102">
                  <c:v>1</c:v>
                </c:pt>
                <c:pt idx="103">
                  <c:v>2</c:v>
                </c:pt>
                <c:pt idx="104">
                  <c:v>2</c:v>
                </c:pt>
                <c:pt idx="105">
                  <c:v>4</c:v>
                </c:pt>
                <c:pt idx="106">
                  <c:v>4</c:v>
                </c:pt>
                <c:pt idx="107">
                  <c:v>2</c:v>
                </c:pt>
                <c:pt idx="108">
                  <c:v>2</c:v>
                </c:pt>
                <c:pt idx="109">
                  <c:v>1</c:v>
                </c:pt>
                <c:pt idx="110">
                  <c:v>3</c:v>
                </c:pt>
                <c:pt idx="111">
                  <c:v>3</c:v>
                </c:pt>
                <c:pt idx="112">
                  <c:v>3</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2</c:v>
                </c:pt>
              </c:numCache>
            </c:numRef>
          </c:val>
        </c:ser>
        <c:axId val="32292736"/>
        <c:axId val="22199169"/>
      </c:barChart>
      <c:catAx>
        <c:axId val="32292736"/>
        <c:scaling>
          <c:orientation val="minMax"/>
        </c:scaling>
        <c:axPos val="b"/>
        <c:delete val="0"/>
        <c:numFmt formatCode="General" sourceLinked="1"/>
        <c:majorTickMark val="out"/>
        <c:minorTickMark val="none"/>
        <c:tickLblPos val="nextTo"/>
        <c:crossAx val="22199169"/>
        <c:crosses val="autoZero"/>
        <c:auto val="1"/>
        <c:lblOffset val="100"/>
        <c:noMultiLvlLbl val="0"/>
      </c:catAx>
      <c:valAx>
        <c:axId val="22199169"/>
        <c:scaling>
          <c:orientation val="minMax"/>
        </c:scaling>
        <c:axPos val="l"/>
        <c:majorGridlines/>
        <c:delete val="0"/>
        <c:numFmt formatCode="General" sourceLinked="1"/>
        <c:majorTickMark val="out"/>
        <c:minorTickMark val="none"/>
        <c:tickLblPos val="nextTo"/>
        <c:crossAx val="32292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27824"/>
        <c:axId val="12614961"/>
      </c:barChart>
      <c:catAx>
        <c:axId val="31227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614961"/>
        <c:crosses val="autoZero"/>
        <c:auto val="1"/>
        <c:lblOffset val="100"/>
        <c:noMultiLvlLbl val="0"/>
      </c:catAx>
      <c:valAx>
        <c:axId val="12614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7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425786"/>
        <c:axId val="15178891"/>
      </c:barChart>
      <c:catAx>
        <c:axId val="46425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78891"/>
        <c:crosses val="autoZero"/>
        <c:auto val="1"/>
        <c:lblOffset val="100"/>
        <c:noMultiLvlLbl val="0"/>
      </c:catAx>
      <c:valAx>
        <c:axId val="15178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25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92292"/>
        <c:axId val="21530629"/>
      </c:barChart>
      <c:catAx>
        <c:axId val="2392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30629"/>
        <c:crosses val="autoZero"/>
        <c:auto val="1"/>
        <c:lblOffset val="100"/>
        <c:noMultiLvlLbl val="0"/>
      </c:catAx>
      <c:valAx>
        <c:axId val="21530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557934"/>
        <c:axId val="66259359"/>
      </c:barChart>
      <c:catAx>
        <c:axId val="59557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59359"/>
        <c:crosses val="autoZero"/>
        <c:auto val="1"/>
        <c:lblOffset val="100"/>
        <c:noMultiLvlLbl val="0"/>
      </c:catAx>
      <c:valAx>
        <c:axId val="662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463320"/>
        <c:axId val="65407833"/>
      </c:barChart>
      <c:catAx>
        <c:axId val="59463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07833"/>
        <c:crosses val="autoZero"/>
        <c:auto val="1"/>
        <c:lblOffset val="100"/>
        <c:noMultiLvlLbl val="0"/>
      </c:catAx>
      <c:valAx>
        <c:axId val="65407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799586"/>
        <c:axId val="63543091"/>
      </c:barChart>
      <c:catAx>
        <c:axId val="51799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43091"/>
        <c:crosses val="autoZero"/>
        <c:auto val="1"/>
        <c:lblOffset val="100"/>
        <c:noMultiLvlLbl val="0"/>
      </c:catAx>
      <c:valAx>
        <c:axId val="6354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99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016908"/>
        <c:axId val="46716717"/>
      </c:barChart>
      <c:catAx>
        <c:axId val="35016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16717"/>
        <c:crosses val="autoZero"/>
        <c:auto val="1"/>
        <c:lblOffset val="100"/>
        <c:noMultiLvlLbl val="0"/>
      </c:catAx>
      <c:valAx>
        <c:axId val="4671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97270"/>
        <c:axId val="25957703"/>
      </c:barChart>
      <c:catAx>
        <c:axId val="17797270"/>
        <c:scaling>
          <c:orientation val="minMax"/>
        </c:scaling>
        <c:axPos val="b"/>
        <c:delete val="1"/>
        <c:majorTickMark val="out"/>
        <c:minorTickMark val="none"/>
        <c:tickLblPos val="none"/>
        <c:crossAx val="25957703"/>
        <c:crosses val="autoZero"/>
        <c:auto val="1"/>
        <c:lblOffset val="100"/>
        <c:noMultiLvlLbl val="0"/>
      </c:catAx>
      <c:valAx>
        <c:axId val="25957703"/>
        <c:scaling>
          <c:orientation val="minMax"/>
        </c:scaling>
        <c:axPos val="l"/>
        <c:delete val="1"/>
        <c:majorTickMark val="out"/>
        <c:minorTickMark val="none"/>
        <c:tickLblPos val="none"/>
        <c:crossAx val="17797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Marc Smith" refreshedVersion="5">
  <cacheSource type="worksheet">
    <worksheetSource ref="A2:BL22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6">
        <s v="veriarti safehaven sha vra creatingvaluabletxs"/>
        <s v="vra metadata background stateoftheart enjoy"/>
        <s v="vra crypto"/>
        <s v="nsx vra vrops netapphci vmware"/>
        <s v="votingrights vra"/>
        <s v="vmware vrealize vra vlcm vsphere vcenter"/>
        <s v="vra"/>
        <s v="vra roevwade cra"/>
        <s v="cloud vra"/>
        <s v="scotus votingrights vra shelby"/>
        <s v="ustpubsafe vra"/>
        <s v="vra vra vexpert"/>
        <s v="vexpert vmware vra"/>
        <m/>
        <s v="vmware vexpert vsphere vrealize vra vcenter esxi vrops vrb vrli"/>
        <s v="vmware vexpert vsphere vrealize"/>
        <s v="gfx750 fieldiq vra"/>
        <s v="vra vexpert"/>
        <s v="vrops vrli vrslcm vra"/>
        <s v="vexpert vra"/>
        <s v="colloquium vra"/>
        <s v="gfx750 fieldiq"/>
        <s v="harsh wetried ustpubsafe vra"/>
        <s v="metadata vra"/>
        <s v="vra vrops vexpert"/>
        <s v="vsphere vrops vra vrli vrslcm"/>
        <s v="vsphere vrops vra vrli"/>
        <s v="vmware vra"/>
        <s v="dapperedokters dehoogstraat vra"/>
        <s v="sheroe reparations slavery genocide usaaparteid ignorant usa atrocities genocide rape sodomny lynching polltax segregation jimcrow kkk vra redlining gentrification"/>
        <s v="vra vro"/>
        <s v="blockchain crypto video vra"/>
        <s v="vra4u vra vrealizeauto vrealizeorchestrator vexpert"/>
        <s v="vmwareempower"/>
        <s v="fpi france"/>
        <s v="sb9 vra gotv txlege"/>
        <s v="eraserace fighteugenicists vra"/>
        <s v="vmwareempower hybridcloud vmware vra vmwonaws"/>
        <s v="automation vra cmp vmware cloud"/>
        <s v="freethevote vra"/>
        <s v="automating vra"/>
        <s v="veriarti"/>
        <s v="vote2018 vra"/>
        <s v="court voterregistration voting vra elections votingrights voterfraud"/>
        <s v="france giletsjaunes"/>
        <s v="midterms2018 votelikeblackwomen blackvotesmatter vra votersuppression"/>
        <s v="nativevote vra"/>
        <s v="vmware vrealize vra"/>
        <s v="ncga ncpol votingrights vra halifax"/>
        <s v="votingrightsact vra"/>
        <s v="swg370 yqb vra upintheclouds movingquickly aboveboonville adsb"/>
        <s v="swg371 vra yqb upintheclouds fastmover aboveboonville adsb"/>
        <s v="event carindustry motors automotive vra"/>
        <s v="vra remarketing leasing"/>
        <s v="vsphere vra vcd vsan"/>
        <s v="selfdrivingdatacenter vrops vra sddc"/>
        <s v="selfdrivingdatacenter"/>
        <s v="medias vra rezopanacom"/>
        <s v="civ225 vra rezopanacom"/>
        <s v="vra unekestiona vra rezopanacom"/>
        <s v="civ225"/>
        <s v="intronisation 16nov asnières infoline vra rezopanacom"/>
        <s v="fpi france vra rezopanacom"/>
        <s v="vra unekestiona radio_vra vra rezopanacom"/>
        <s v="france giletsjaunes notredame vra rezopanacom"/>
        <s v="notredame vra rezopanacom"/>
        <s v="google vra"/>
        <s v="scotus rightwing ideologues conservatives buttheyneverdo peoplemakemoney nofoul vra nojustice noequality"/>
        <s v="vra nocatee justlisted jensellsjaxhomes"/>
        <s v="amazon vra nonprofit professionals funding"/>
        <s v="vrops vrli vrealizelifecyclemanager vra vrbc"/>
        <s v="canada vra"/>
        <s v="previouspoorrepairs vehicles vra poorrepairs"/>
        <s v="previouspoorrepairs vehicles"/>
        <s v="zerotill vra pimpmydrill 750a"/>
        <s v="zerotill vra"/>
        <s v="vocrehabuk valueofot vra"/>
        <s v="vra vrealizeautomation"/>
        <s v="vra automating kup devsecops rfederal"/>
        <s v="democratic servants selma vra msm ferguson"/>
        <s v="vra vrops vmware vexpert vcommunity"/>
        <s v="voterid votingrights vra"/>
        <s v="scotus citizensunited vra"/>
        <s v="stockport vra awayday"/>
        <s v="9holesbefore9am nofilter 7thhole vra"/>
        <s v="vra scot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2">
        <d v="2019-04-09T08:05:21.000"/>
        <d v="2019-04-09T10:01:42.000"/>
        <d v="2019-04-09T12:44:01.000"/>
        <d v="2019-04-09T17:37:57.000"/>
        <d v="2019-04-09T18:36:15.000"/>
        <d v="2019-04-10T09:43:15.000"/>
        <d v="2019-04-10T14:30:23.000"/>
        <d v="2019-04-10T14:52:58.000"/>
        <d v="2019-04-10T16:12:35.000"/>
        <d v="2019-04-10T17:08:59.000"/>
        <d v="2019-04-10T18:25:27.000"/>
        <d v="2019-04-10T18:46:46.000"/>
        <d v="2019-04-10T19:22:04.000"/>
        <d v="2019-04-10T19:33:02.000"/>
        <d v="2019-04-10T19:37:11.000"/>
        <d v="2019-04-10T21:39:37.000"/>
        <d v="2019-04-10T21:48:01.000"/>
        <d v="2019-04-10T23:48:15.000"/>
        <d v="2019-04-10T23:54:35.000"/>
        <d v="2019-04-11T02:19:20.000"/>
        <d v="2019-04-11T04:31:23.000"/>
        <d v="2019-04-11T06:51:58.000"/>
        <d v="2019-04-11T15:59:57.000"/>
        <d v="2019-04-11T16:37:12.000"/>
        <d v="2019-04-11T19:47:35.000"/>
        <d v="2019-04-11T20:47:10.000"/>
        <d v="2019-04-11T22:09:32.000"/>
        <d v="2019-04-12T00:21:23.000"/>
        <d v="2019-04-12T03:12:20.000"/>
        <d v="2019-04-12T03:14:17.000"/>
        <d v="2019-04-12T03:14:27.000"/>
        <d v="2019-04-12T03:14:28.000"/>
        <d v="2019-04-12T03:14:35.000"/>
        <d v="2019-04-12T03:32:05.000"/>
        <d v="2019-04-12T04:58:58.000"/>
        <d v="2019-04-12T07:42:06.000"/>
        <d v="2019-04-10T02:55:30.000"/>
        <d v="2019-04-12T02:25:24.000"/>
        <d v="2019-04-12T03:12:59.000"/>
        <d v="2019-04-12T09:55:26.000"/>
        <d v="2019-04-12T08:36:15.000"/>
        <d v="2019-04-12T10:38:09.000"/>
        <d v="2019-04-12T09:25:31.000"/>
        <d v="2019-04-12T11:02:31.000"/>
        <d v="2019-04-12T12:04:56.000"/>
        <d v="2019-04-12T07:47:42.000"/>
        <d v="2019-04-12T12:07:49.000"/>
        <d v="2019-04-12T12:14:49.000"/>
        <d v="2019-04-12T14:14:46.000"/>
        <d v="2019-04-12T14:34:17.000"/>
        <d v="2019-04-12T15:00:26.000"/>
        <d v="2019-04-11T21:34:59.000"/>
        <d v="2019-04-12T15:14:06.000"/>
        <d v="2019-04-12T16:15:37.000"/>
        <d v="2019-04-12T07:41:23.000"/>
        <d v="2019-04-12T09:23:53.000"/>
        <d v="2019-04-12T10:39:11.000"/>
        <d v="2019-04-12T12:16:02.000"/>
        <d v="2019-04-12T18:17:51.000"/>
        <d v="2019-04-12T18:18:09.000"/>
        <d v="2019-04-12T20:57:02.000"/>
        <d v="2019-04-12T21:54:45.000"/>
        <d v="2019-04-10T23:41:44.000"/>
        <d v="2019-04-12T00:32:57.000"/>
        <d v="2019-04-12T02:30:18.000"/>
        <d v="2019-04-12T02:47:21.000"/>
        <d v="2019-04-12T04:10:06.000"/>
        <d v="2019-04-12T04:55:54.000"/>
        <d v="2019-04-12T05:42:55.000"/>
        <d v="2019-04-12T08:07:43.000"/>
        <d v="2019-04-13T00:59:57.000"/>
        <d v="2019-04-13T02:19:41.000"/>
        <d v="2019-04-13T02:33:58.000"/>
        <d v="2019-04-13T02:47:47.000"/>
        <d v="2019-04-10T04:01:09.000"/>
        <d v="2019-04-11T04:05:49.000"/>
        <d v="2019-04-12T11:08:51.000"/>
        <d v="2019-04-12T16:21:23.000"/>
        <d v="2019-04-12T16:02:09.000"/>
        <d v="2019-04-13T03:57:36.000"/>
        <d v="2019-04-13T03:57:48.000"/>
        <d v="2019-04-13T02:19:47.000"/>
        <d v="2019-04-13T05:16:39.000"/>
        <d v="2019-04-13T05:16:31.000"/>
        <d v="2019-04-13T05:23:21.000"/>
        <d v="2019-04-13T05:36:28.000"/>
        <d v="2019-04-13T05:52:00.000"/>
        <d v="2019-04-13T07:58:45.000"/>
        <d v="2019-04-13T08:06:19.000"/>
        <d v="2019-04-13T08:38:08.000"/>
        <d v="2019-04-13T08:39:23.000"/>
        <d v="2019-04-13T11:51:27.000"/>
        <d v="2019-04-13T12:01:49.000"/>
        <d v="2019-04-13T17:35:35.000"/>
        <d v="2019-04-12T13:04:12.000"/>
        <d v="2019-04-13T17:42:33.000"/>
        <d v="2019-04-13T23:23:45.000"/>
        <d v="2019-04-14T15:40:00.000"/>
        <d v="2019-04-15T07:47:40.000"/>
        <d v="2019-04-09T15:28:51.000"/>
        <d v="2019-04-15T08:56:34.000"/>
        <d v="2019-04-15T11:59:50.000"/>
        <d v="2019-04-15T15:29:14.000"/>
        <d v="2019-04-15T18:27:45.000"/>
        <d v="2019-04-15T19:28:19.000"/>
        <d v="2019-04-15T22:04:10.000"/>
        <d v="2019-04-15T22:25:06.000"/>
        <d v="2019-04-15T14:00:12.000"/>
        <d v="2019-04-16T02:19:50.000"/>
        <d v="2019-04-16T02:54:18.000"/>
        <d v="2019-04-16T03:34:12.000"/>
        <d v="2019-04-16T13:13:46.000"/>
        <d v="2019-04-16T13:36:55.000"/>
        <d v="2019-04-16T15:50:45.000"/>
        <d v="2019-04-16T16:44:13.000"/>
        <d v="2017-08-12T07:09:56.000"/>
        <d v="2019-04-16T17:28:33.000"/>
        <d v="2019-04-16T19:49:50.000"/>
        <d v="2019-04-16T21:15:52.000"/>
        <d v="2019-04-17T00:46:07.000"/>
        <d v="2019-04-17T00:46:42.000"/>
        <d v="2018-11-06T00:02:47.000"/>
        <d v="2019-04-17T02:26:58.000"/>
        <d v="2019-04-17T03:55:03.000"/>
        <d v="2019-04-17T06:41:58.000"/>
        <d v="2019-04-12T13:40:03.000"/>
        <d v="2019-04-17T04:12:08.000"/>
        <d v="2019-04-17T06:57:42.000"/>
        <d v="2019-04-13T03:09:40.000"/>
        <d v="2019-04-13T13:13:50.000"/>
        <d v="2019-04-13T03:12:52.000"/>
        <d v="2019-04-10T14:29:28.000"/>
        <d v="2019-04-13T02:15:06.000"/>
        <d v="2019-04-13T02:41:30.000"/>
        <d v="2019-04-14T03:40:22.000"/>
        <d v="2019-04-17T11:49:49.000"/>
        <d v="2019-04-17T11:51:09.000"/>
        <d v="2019-04-17T14:23:51.000"/>
        <d v="2019-04-16T17:32:01.000"/>
        <d v="2019-04-17T14:25:03.000"/>
        <d v="2019-04-17T20:41:10.000"/>
        <d v="2019-04-10T16:04:14.000"/>
        <d v="2019-04-17T23:39:47.000"/>
        <d v="2019-04-18T01:22:58.000"/>
        <d v="2019-04-16T08:15:03.000"/>
        <d v="2019-04-17T14:10:06.000"/>
        <d v="2019-04-18T07:59:35.000"/>
        <d v="2019-04-18T13:35:28.000"/>
        <d v="2019-04-18T13:57:43.000"/>
        <d v="2019-04-13T03:22:07.000"/>
        <d v="2019-04-13T03:40:06.000"/>
        <d v="2019-04-18T15:50:33.000"/>
        <d v="2019-04-18T15:52:56.000"/>
        <d v="2019-04-17T06:02:24.000"/>
        <d v="2019-04-10T11:51:34.000"/>
        <d v="2019-04-17T06:19:54.000"/>
        <d v="2019-04-09T07:07:45.000"/>
        <d v="2019-04-10T07:50:51.000"/>
        <d v="2019-04-11T07:17:41.000"/>
        <d v="2019-04-13T08:08:30.000"/>
        <d v="2019-04-15T07:17:26.000"/>
        <d v="2019-04-15T07:50:52.000"/>
        <d v="2019-04-17T00:45:11.000"/>
        <d v="2019-04-18T22:16:37.000"/>
        <d v="2019-04-10T17:07:50.000"/>
        <d v="2019-04-10T21:28:04.000"/>
        <d v="2019-04-19T17:02:11.000"/>
        <d v="2019-04-19T17:48:34.000"/>
        <d v="2019-04-19T18:01:43.000"/>
        <d v="2019-04-19T18:51:12.000"/>
        <d v="2019-04-19T19:21:59.000"/>
        <d v="2019-04-19T19:48:12.000"/>
        <d v="2019-04-19T20:14:40.000"/>
        <d v="2019-04-20T00:00:32.000"/>
        <d v="2019-04-19T20:19:33.000"/>
        <d v="2019-04-20T03:27:15.000"/>
        <d v="2019-04-20T04:32:49.000"/>
        <d v="2019-04-20T04:33:40.000"/>
        <d v="2019-04-20T04:34:26.000"/>
        <d v="2019-04-20T05:14:42.000"/>
        <d v="2019-04-19T19:00:48.000"/>
        <d v="2019-04-19T19:23:40.000"/>
        <d v="2019-04-19T20:17:54.000"/>
        <d v="2019-04-19T20:40:11.000"/>
        <d v="2019-04-19T21:03:47.000"/>
        <d v="2019-04-19T21:48:24.000"/>
        <d v="2019-04-20T00:11:18.000"/>
        <d v="2019-04-20T02:54:46.000"/>
        <d v="2019-04-20T03:15:53.000"/>
        <d v="2019-04-20T03:33:44.000"/>
        <d v="2019-04-20T05:13:43.000"/>
        <d v="2019-04-20T05:21:11.000"/>
        <d v="2019-04-05T14:30:08.000"/>
        <d v="2019-04-19T16:30:09.000"/>
        <d v="2019-04-20T07:40:53.000"/>
        <d v="2019-04-12T19:20:21.000"/>
        <d v="2019-04-09T13:55:40.000"/>
        <d v="2019-04-18T07:19:45.000"/>
        <d v="2019-04-20T08:51:20.000"/>
        <d v="2019-04-19T15:45:09.000"/>
        <d v="2019-04-20T09:26:43.000"/>
        <d v="2019-04-18T13:00:12.000"/>
        <d v="2019-04-20T11:17:00.000"/>
        <d v="2019-03-29T17:28:13.000"/>
        <d v="2019-04-20T14:30:12.000"/>
        <d v="2019-04-20T16:18:47.000"/>
        <d v="2019-04-20T17:48:06.000"/>
        <d v="2019-04-20T21:35:39.000"/>
        <d v="2019-04-21T01:55:44.000"/>
        <d v="2019-04-09T01:44:52.000"/>
        <d v="2019-04-21T04:14:50.000"/>
        <d v="2019-04-21T14:39:25.000"/>
        <d v="2019-04-21T16:20:54.000"/>
        <d v="2019-04-21T20:44:30.000"/>
        <d v="2019-04-16T10:33:08.000"/>
        <d v="2019-04-22T06:42:59.000"/>
        <d v="2019-04-18T18:32:01.000"/>
        <d v="2019-04-19T01:13:24.000"/>
        <d v="2019-04-22T04:43:36.000"/>
        <d v="2019-04-22T09:37:00.000"/>
        <d v="2019-04-22T14:07:13.000"/>
        <d v="2019-04-22T14:35:40.000"/>
      </sharedItems>
      <fieldGroup par="66" base="22">
        <rangePr groupBy="hours" autoEnd="1" autoStart="1" startDate="2017-08-12T07:09:56.000" endDate="2019-04-22T14:35:40.000"/>
        <groupItems count="26">
          <s v="&lt;8/12/2017"/>
          <s v="12 AM"/>
          <s v="1 AM"/>
          <s v="2 AM"/>
          <s v="3 AM"/>
          <s v="4 AM"/>
          <s v="5 AM"/>
          <s v="6 AM"/>
          <s v="7 AM"/>
          <s v="8 AM"/>
          <s v="9 AM"/>
          <s v="10 AM"/>
          <s v="11 AM"/>
          <s v="12 PM"/>
          <s v="1 PM"/>
          <s v="2 PM"/>
          <s v="3 PM"/>
          <s v="4 PM"/>
          <s v="5 PM"/>
          <s v="6 PM"/>
          <s v="7 PM"/>
          <s v="8 PM"/>
          <s v="9 PM"/>
          <s v="10 PM"/>
          <s v="11 PM"/>
          <s v="&gt;4/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12T07:09:56.000" endDate="2019-04-22T14:35:40.000"/>
        <groupItems count="368">
          <s v="&lt;8/1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2019"/>
        </groupItems>
      </fieldGroup>
    </cacheField>
    <cacheField name="Months" databaseField="0">
      <sharedItems containsMixedTypes="0" count="0"/>
      <fieldGroup base="22">
        <rangePr groupBy="months" autoEnd="1" autoStart="1" startDate="2017-08-12T07:09:56.000" endDate="2019-04-22T14:35:40.000"/>
        <groupItems count="14">
          <s v="&lt;8/12/2017"/>
          <s v="Jan"/>
          <s v="Feb"/>
          <s v="Mar"/>
          <s v="Apr"/>
          <s v="May"/>
          <s v="Jun"/>
          <s v="Jul"/>
          <s v="Aug"/>
          <s v="Sep"/>
          <s v="Oct"/>
          <s v="Nov"/>
          <s v="Dec"/>
          <s v="&gt;4/22/2019"/>
        </groupItems>
      </fieldGroup>
    </cacheField>
    <cacheField name="Years" databaseField="0">
      <sharedItems containsMixedTypes="0" count="0"/>
      <fieldGroup base="22">
        <rangePr groupBy="years" autoEnd="1" autoStart="1" startDate="2017-08-12T07:09:56.000" endDate="2019-04-22T14:35:40.000"/>
        <groupItems count="5">
          <s v="&lt;8/12/2017"/>
          <s v="2017"/>
          <s v="2018"/>
          <s v="2019"/>
          <s v="&gt;4/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2">
  <r>
    <s v="roy_noom"/>
    <s v="cryptologino"/>
    <m/>
    <m/>
    <m/>
    <m/>
    <m/>
    <m/>
    <m/>
    <m/>
    <s v="No"/>
    <n v="3"/>
    <m/>
    <m/>
    <x v="0"/>
    <d v="2019-04-09T08:05:21.000"/>
    <s v="Tokenizing and claiming ownership of your digital art @ #VeriArti? I love it! Many legal and asset management aspects involved and guess who will deliver it! #SafeHaven $SHA $VRA #SHA #VRA_x000a__x000a_@veriartivra @SafeHavenio @CryptoLogino _x000a_#creatingvaluabletxs_x000a_$OCE $VET $VTHO https://t.co/5M86EwlBRe"/>
    <m/>
    <m/>
    <x v="0"/>
    <s v="https://pbs.twimg.com/media/D3sjRSFX4AAPJeP.jpg"/>
    <s v="https://pbs.twimg.com/media/D3sjRSFX4AAPJeP.jpg"/>
    <x v="0"/>
    <s v="https://twitter.com/#!/roy_noom/status/1115526095242133504"/>
    <m/>
    <m/>
    <s v="1115526095242133504"/>
    <s v="1115147939628953600"/>
    <b v="0"/>
    <n v="8"/>
    <s v="963443347003146240"/>
    <b v="0"/>
    <s v="en"/>
    <m/>
    <s v=""/>
    <b v="0"/>
    <n v="0"/>
    <s v=""/>
    <s v="Twitter Web Client"/>
    <b v="0"/>
    <s v="1115147939628953600"/>
    <s v="Tweet"/>
    <n v="0"/>
    <n v="0"/>
    <m/>
    <m/>
    <m/>
    <m/>
    <m/>
    <m/>
    <m/>
    <m/>
    <n v="1"/>
    <s v="12"/>
    <s v="12"/>
    <m/>
    <m/>
    <m/>
    <m/>
    <m/>
    <m/>
    <m/>
    <m/>
    <m/>
  </r>
  <r>
    <s v="meetitsm"/>
    <s v="columbia"/>
    <m/>
    <m/>
    <m/>
    <m/>
    <m/>
    <m/>
    <m/>
    <m/>
    <s v="No"/>
    <n v="6"/>
    <m/>
    <m/>
    <x v="0"/>
    <d v="2019-04-09T10:01:42.000"/>
    <s v="On Training Robust PDF Malware Classifiers | @Columbia #VRA #Metadata #Background #Stateoftheart  #Enjoy  https://t.co/0oJfy1D3UM https://t.co/JQ2DIgi9CK"/>
    <s v="https://arxiv.org/pdf/1904.03542.pdf"/>
    <s v="arxiv.org"/>
    <x v="1"/>
    <s v="https://pbs.twimg.com/media/D3s_pNVX4AYk5rg.png"/>
    <s v="https://pbs.twimg.com/media/D3s_pNVX4AYk5rg.png"/>
    <x v="1"/>
    <s v="https://twitter.com/#!/meetitsm/status/1115555376123056130"/>
    <m/>
    <m/>
    <s v="1115555376123056130"/>
    <m/>
    <b v="0"/>
    <n v="0"/>
    <s v=""/>
    <b v="0"/>
    <s v="en"/>
    <m/>
    <s v=""/>
    <b v="0"/>
    <n v="0"/>
    <s v=""/>
    <s v="Twitter Web Client"/>
    <b v="0"/>
    <s v="1115555376123056130"/>
    <s v="Tweet"/>
    <n v="0"/>
    <n v="0"/>
    <m/>
    <m/>
    <m/>
    <m/>
    <m/>
    <m/>
    <m/>
    <m/>
    <n v="1"/>
    <s v="39"/>
    <s v="39"/>
    <n v="2"/>
    <n v="16.666666666666668"/>
    <n v="0"/>
    <n v="0"/>
    <n v="0"/>
    <n v="0"/>
    <n v="10"/>
    <n v="83.33333333333333"/>
    <n v="12"/>
  </r>
  <r>
    <s v="crypto_shard"/>
    <s v="blockfolio"/>
    <m/>
    <m/>
    <m/>
    <m/>
    <m/>
    <m/>
    <m/>
    <m/>
    <s v="No"/>
    <n v="7"/>
    <m/>
    <m/>
    <x v="0"/>
    <d v="2019-04-09T12:44:01.000"/>
    <s v="Great! 😎_x000a_$VRA #VRA @verasitytech @blockfolio #crypto https://t.co/7CwqPPwPl3"/>
    <s v="https://twitter.com/verasitytech/status/1115588127459020800"/>
    <s v="twitter.com"/>
    <x v="2"/>
    <m/>
    <s v="http://pbs.twimg.com/profile_images/1087380296700436482/-1ar-DVI_normal.jpg"/>
    <x v="2"/>
    <s v="https://twitter.com/#!/crypto_shard/status/1115596224122445828"/>
    <m/>
    <m/>
    <s v="1115596224122445828"/>
    <m/>
    <b v="0"/>
    <n v="1"/>
    <s v=""/>
    <b v="1"/>
    <s v="en"/>
    <m/>
    <s v="1115588127459020800"/>
    <b v="0"/>
    <n v="0"/>
    <s v=""/>
    <s v="Twitter Web Client"/>
    <b v="0"/>
    <s v="1115596224122445828"/>
    <s v="Tweet"/>
    <n v="0"/>
    <n v="0"/>
    <m/>
    <m/>
    <m/>
    <m/>
    <m/>
    <m/>
    <m/>
    <m/>
    <n v="1"/>
    <s v="7"/>
    <s v="7"/>
    <m/>
    <m/>
    <m/>
    <m/>
    <m/>
    <m/>
    <m/>
    <m/>
    <m/>
  </r>
  <r>
    <s v="keithnorbie"/>
    <s v="keithnorbie"/>
    <m/>
    <m/>
    <m/>
    <m/>
    <m/>
    <m/>
    <m/>
    <m/>
    <s v="No"/>
    <n v="9"/>
    <m/>
    <m/>
    <x v="1"/>
    <d v="2019-04-09T17:37:57.000"/>
    <s v="Private Cloud: #NSX #vRA #vROPS all on #NetAppHCI proven via this #VMware Validated Design (VVD) https://t.co/HwqnIMaz7c https://t.co/7yUJTgSEkF"/>
    <s v="https://www.netapp.com/us/media/nva-1128-design.pdf https://twitter.com/KCDAutomate/status/1115657933876948992"/>
    <s v="netapp.com twitter.com"/>
    <x v="3"/>
    <m/>
    <s v="http://pbs.twimg.com/profile_images/927016036548964352/857nIMYx_normal.jpg"/>
    <x v="3"/>
    <s v="https://twitter.com/#!/keithnorbie/status/1115670196939833344"/>
    <m/>
    <m/>
    <s v="1115670196939833344"/>
    <m/>
    <b v="0"/>
    <n v="2"/>
    <s v=""/>
    <b v="1"/>
    <s v="en"/>
    <m/>
    <s v="1115657933876948992"/>
    <b v="0"/>
    <n v="0"/>
    <s v=""/>
    <s v="TweetDeck"/>
    <b v="0"/>
    <s v="1115670196939833344"/>
    <s v="Tweet"/>
    <n v="0"/>
    <n v="0"/>
    <m/>
    <m/>
    <m/>
    <m/>
    <m/>
    <m/>
    <m/>
    <m/>
    <n v="1"/>
    <s v="1"/>
    <s v="1"/>
    <n v="1"/>
    <n v="6.666666666666667"/>
    <n v="1"/>
    <n v="6.666666666666667"/>
    <n v="0"/>
    <n v="0"/>
    <n v="13"/>
    <n v="86.66666666666667"/>
    <n v="15"/>
  </r>
  <r>
    <s v="turtlecrone"/>
    <s v="turtlecrone"/>
    <m/>
    <m/>
    <m/>
    <m/>
    <m/>
    <m/>
    <m/>
    <m/>
    <s v="No"/>
    <n v="10"/>
    <m/>
    <m/>
    <x v="1"/>
    <d v="2019-04-09T18:36:15.000"/>
    <s v="#VotingRights #VRA _x000a_Sign to support restoring the Voting Rights Act . Sign here: https://t.co/y1NUxHRVbP"/>
    <s v="https://actionnetwork.org/petitions/sign-to-support-restoring-the-voting-rights-act?source=twitter&amp;"/>
    <s v="actionnetwork.org"/>
    <x v="4"/>
    <m/>
    <s v="http://pbs.twimg.com/profile_images/1052008018672533504/58KqexWh_normal.jpg"/>
    <x v="4"/>
    <s v="https://twitter.com/#!/turtlecrone/status/1115684867050700805"/>
    <m/>
    <m/>
    <s v="1115684867050700805"/>
    <m/>
    <b v="0"/>
    <n v="0"/>
    <s v=""/>
    <b v="0"/>
    <s v="en"/>
    <m/>
    <s v=""/>
    <b v="0"/>
    <n v="0"/>
    <s v=""/>
    <s v="Twitter for Android"/>
    <b v="0"/>
    <s v="1115684867050700805"/>
    <s v="Tweet"/>
    <n v="0"/>
    <n v="0"/>
    <m/>
    <m/>
    <m/>
    <m/>
    <m/>
    <m/>
    <m/>
    <m/>
    <n v="1"/>
    <s v="1"/>
    <s v="1"/>
    <n v="1"/>
    <n v="8.333333333333334"/>
    <n v="0"/>
    <n v="0"/>
    <n v="0"/>
    <n v="0"/>
    <n v="11"/>
    <n v="91.66666666666667"/>
    <n v="12"/>
  </r>
  <r>
    <s v="cweeklyde"/>
    <s v="cweeklyde"/>
    <m/>
    <m/>
    <m/>
    <m/>
    <m/>
    <m/>
    <m/>
    <m/>
    <s v="No"/>
    <n v="11"/>
    <m/>
    <m/>
    <x v="1"/>
    <d v="2019-04-10T09:43:15.000"/>
    <s v="Tipps zum #VMware #vRealize Suite Lifecycle Manager https://t.co/JDwzc9huaZ_x000a__x000a_#vRA #vLCM #vSphere #vCenter https://t.co/e3DSFDbo5d"/>
    <s v="https://www.computerweekly.com/de/tipp/Tipps-zum-VMware-vRealize-Suite-Lifecycle-Manager"/>
    <s v="computerweekly.com"/>
    <x v="5"/>
    <s v="https://pbs.twimg.com/media/D3yFCriWsAE9B1t.jpg"/>
    <s v="https://pbs.twimg.com/media/D3yFCriWsAE9B1t.jpg"/>
    <x v="5"/>
    <s v="https://twitter.com/#!/cweeklyde/status/1115913123272232961"/>
    <m/>
    <m/>
    <s v="1115913123272232961"/>
    <m/>
    <b v="0"/>
    <n v="0"/>
    <s v=""/>
    <b v="0"/>
    <s v="en"/>
    <m/>
    <s v=""/>
    <b v="0"/>
    <n v="0"/>
    <s v=""/>
    <s v="TweetDeck"/>
    <b v="0"/>
    <s v="1115913123272232961"/>
    <s v="Tweet"/>
    <n v="0"/>
    <n v="0"/>
    <m/>
    <m/>
    <m/>
    <m/>
    <m/>
    <m/>
    <m/>
    <m/>
    <n v="1"/>
    <s v="1"/>
    <s v="1"/>
    <n v="0"/>
    <n v="0"/>
    <n v="0"/>
    <n v="0"/>
    <n v="0"/>
    <n v="0"/>
    <n v="11"/>
    <n v="100"/>
    <n v="11"/>
  </r>
  <r>
    <s v="bullmarketmaddy"/>
    <s v="kherriage"/>
    <m/>
    <m/>
    <m/>
    <m/>
    <m/>
    <m/>
    <m/>
    <m/>
    <s v="No"/>
    <n v="12"/>
    <m/>
    <m/>
    <x v="0"/>
    <d v="2019-04-10T14:30:23.000"/>
    <s v="RT @KHerriage: Gold to $1380_x000a_$GDX to $25_x000a__x000a_Then, we can light this candle. It’s coming. _x000a_#VRA"/>
    <m/>
    <m/>
    <x v="6"/>
    <m/>
    <s v="http://pbs.twimg.com/profile_images/820289996469006337/nJiIhe52_normal.jpg"/>
    <x v="6"/>
    <s v="https://twitter.com/#!/bullmarketmaddy/status/1115985381449773056"/>
    <m/>
    <m/>
    <s v="1115985381449773056"/>
    <m/>
    <b v="0"/>
    <n v="0"/>
    <s v=""/>
    <b v="0"/>
    <s v="en"/>
    <m/>
    <s v=""/>
    <b v="0"/>
    <n v="1"/>
    <s v="1115985152256237569"/>
    <s v="Twitter for iPhone"/>
    <b v="0"/>
    <s v="1115985152256237569"/>
    <s v="Tweet"/>
    <n v="0"/>
    <n v="0"/>
    <m/>
    <m/>
    <m/>
    <m/>
    <m/>
    <m/>
    <m/>
    <m/>
    <n v="1"/>
    <s v="3"/>
    <s v="3"/>
    <n v="1"/>
    <n v="5.555555555555555"/>
    <n v="0"/>
    <n v="0"/>
    <n v="0"/>
    <n v="0"/>
    <n v="17"/>
    <n v="94.44444444444444"/>
    <n v="18"/>
  </r>
  <r>
    <s v="ritahisgenboone"/>
    <s v="proudresister"/>
    <m/>
    <m/>
    <m/>
    <m/>
    <m/>
    <m/>
    <m/>
    <m/>
    <s v="No"/>
    <n v="13"/>
    <m/>
    <m/>
    <x v="2"/>
    <d v="2019-04-10T14:52:58.000"/>
    <s v="@ProudResister But they are trying furiously to turn back the hands of time! Infringing/attacking #VRA #RoeVWade #CRA, etc."/>
    <m/>
    <m/>
    <x v="7"/>
    <m/>
    <s v="http://pbs.twimg.com/profile_images/624404271023263744/aDmMLBy0_normal.png"/>
    <x v="7"/>
    <s v="https://twitter.com/#!/ritahisgenboone/status/1115991064135864326"/>
    <m/>
    <m/>
    <s v="1115991064135864326"/>
    <s v="1080971825478197248"/>
    <b v="0"/>
    <n v="0"/>
    <s v="755057897583804416"/>
    <b v="0"/>
    <s v="en"/>
    <m/>
    <s v=""/>
    <b v="0"/>
    <n v="0"/>
    <s v=""/>
    <s v="Twitter for iPhone"/>
    <b v="0"/>
    <s v="1080971825478197248"/>
    <s v="Tweet"/>
    <n v="0"/>
    <n v="0"/>
    <m/>
    <m/>
    <m/>
    <m/>
    <m/>
    <m/>
    <m/>
    <m/>
    <n v="1"/>
    <s v="38"/>
    <s v="38"/>
    <n v="0"/>
    <n v="0"/>
    <n v="1"/>
    <n v="5.2631578947368425"/>
    <n v="0"/>
    <n v="0"/>
    <n v="18"/>
    <n v="94.73684210526316"/>
    <n v="19"/>
  </r>
  <r>
    <s v="investinglegend"/>
    <s v="kherriage"/>
    <m/>
    <m/>
    <m/>
    <m/>
    <m/>
    <m/>
    <m/>
    <m/>
    <s v="No"/>
    <n v="14"/>
    <m/>
    <m/>
    <x v="0"/>
    <d v="2019-04-10T16:12:35.000"/>
    <s v="RT @KHerriage: Gold to $1380_x000a_$GDX to $25_x000a__x000a_Then, we can light this candle. It’s coming. _x000a_#VRA"/>
    <m/>
    <m/>
    <x v="6"/>
    <m/>
    <s v="http://pbs.twimg.com/profile_images/651216379870253056/yU6cJnH__normal.jpg"/>
    <x v="8"/>
    <s v="https://twitter.com/#!/investinglegend/status/1116011098757574656"/>
    <m/>
    <m/>
    <s v="1116011098757574656"/>
    <m/>
    <b v="0"/>
    <n v="0"/>
    <s v=""/>
    <b v="0"/>
    <s v="en"/>
    <m/>
    <s v=""/>
    <b v="0"/>
    <n v="3"/>
    <s v="1115985152256237569"/>
    <s v="Twitter for iPhone"/>
    <b v="0"/>
    <s v="1115985152256237569"/>
    <s v="Tweet"/>
    <n v="0"/>
    <n v="0"/>
    <m/>
    <m/>
    <m/>
    <m/>
    <m/>
    <m/>
    <m/>
    <m/>
    <n v="1"/>
    <s v="3"/>
    <s v="3"/>
    <n v="1"/>
    <n v="5.555555555555555"/>
    <n v="0"/>
    <n v="0"/>
    <n v="0"/>
    <n v="0"/>
    <n v="17"/>
    <n v="94.44444444444444"/>
    <n v="18"/>
  </r>
  <r>
    <s v="vmstan"/>
    <s v="virtualjad"/>
    <m/>
    <m/>
    <m/>
    <m/>
    <m/>
    <m/>
    <m/>
    <m/>
    <s v="No"/>
    <n v="15"/>
    <m/>
    <m/>
    <x v="0"/>
    <d v="2019-04-10T17:08:59.000"/>
    <s v="RT @virtualjad: Upgrading to #vRA 7.6* in VAMI couldn't be easier. A couple clicks and the entire stack is upgraded. The new visuals and de…"/>
    <m/>
    <m/>
    <x v="6"/>
    <m/>
    <s v="http://pbs.twimg.com/profile_images/1068165469608255488/_qrfhVNv_normal.jpg"/>
    <x v="9"/>
    <s v="https://twitter.com/#!/vmstan/status/1116025293045678081"/>
    <m/>
    <m/>
    <s v="1116025293045678081"/>
    <m/>
    <b v="0"/>
    <n v="0"/>
    <s v=""/>
    <b v="0"/>
    <s v="en"/>
    <m/>
    <s v=""/>
    <b v="0"/>
    <n v="11"/>
    <s v="1116025004871835649"/>
    <s v="TweetDeck"/>
    <b v="0"/>
    <s v="1116025004871835649"/>
    <s v="Tweet"/>
    <n v="0"/>
    <n v="0"/>
    <m/>
    <m/>
    <m/>
    <m/>
    <m/>
    <m/>
    <m/>
    <m/>
    <n v="1"/>
    <s v="2"/>
    <s v="2"/>
    <n v="2"/>
    <n v="7.6923076923076925"/>
    <n v="0"/>
    <n v="0"/>
    <n v="0"/>
    <n v="0"/>
    <n v="24"/>
    <n v="92.3076923076923"/>
    <n v="26"/>
  </r>
  <r>
    <s v="philyaccino"/>
    <s v="vrealizeauto"/>
    <m/>
    <m/>
    <m/>
    <m/>
    <m/>
    <m/>
    <m/>
    <m/>
    <s v="No"/>
    <n v="16"/>
    <m/>
    <m/>
    <x v="0"/>
    <d v="2019-04-10T18:25:27.000"/>
    <s v="RT @vRealizeAuto: What does the NEW Google #Cloud Plug-in provide for #vRA customers? Consistent management across vSphere-based on-premise…"/>
    <m/>
    <m/>
    <x v="8"/>
    <m/>
    <s v="http://pbs.twimg.com/profile_images/882674269053964288/dOnqFe6p_normal.jpg"/>
    <x v="10"/>
    <s v="https://twitter.com/#!/philyaccino/status/1116044536172691463"/>
    <m/>
    <m/>
    <s v="1116044536172691463"/>
    <m/>
    <b v="0"/>
    <n v="0"/>
    <s v=""/>
    <b v="0"/>
    <s v="en"/>
    <m/>
    <s v=""/>
    <b v="0"/>
    <n v="6"/>
    <s v="1114173379920191489"/>
    <s v="Twitter for iPhone"/>
    <b v="0"/>
    <s v="1114173379920191489"/>
    <s v="Tweet"/>
    <n v="0"/>
    <n v="0"/>
    <m/>
    <m/>
    <m/>
    <m/>
    <m/>
    <m/>
    <m/>
    <m/>
    <n v="1"/>
    <s v="2"/>
    <s v="2"/>
    <n v="1"/>
    <n v="4.761904761904762"/>
    <n v="1"/>
    <n v="4.761904761904762"/>
    <n v="0"/>
    <n v="0"/>
    <n v="19"/>
    <n v="90.47619047619048"/>
    <n v="21"/>
  </r>
  <r>
    <s v="lapartisane"/>
    <s v="kherriage"/>
    <m/>
    <m/>
    <m/>
    <m/>
    <m/>
    <m/>
    <m/>
    <m/>
    <s v="No"/>
    <n v="17"/>
    <m/>
    <m/>
    <x v="0"/>
    <d v="2019-04-10T18:46:46.000"/>
    <s v="RT @KHerriage: Gold to $1380_x000a_$GDX to $25_x000a__x000a_Then, we can light this candle. It’s coming. _x000a_#VRA"/>
    <m/>
    <m/>
    <x v="6"/>
    <m/>
    <s v="http://pbs.twimg.com/profile_images/1120446151088644098/27NuvQYG_normal.png"/>
    <x v="11"/>
    <s v="https://twitter.com/#!/lapartisane/status/1116049902209863680"/>
    <m/>
    <m/>
    <s v="1116049902209863680"/>
    <m/>
    <b v="0"/>
    <n v="0"/>
    <s v=""/>
    <b v="0"/>
    <s v="en"/>
    <m/>
    <s v=""/>
    <b v="0"/>
    <n v="3"/>
    <s v="1115985152256237569"/>
    <s v="Twitter Web Client"/>
    <b v="0"/>
    <s v="1115985152256237569"/>
    <s v="Tweet"/>
    <n v="0"/>
    <n v="0"/>
    <m/>
    <m/>
    <m/>
    <m/>
    <m/>
    <m/>
    <m/>
    <m/>
    <n v="1"/>
    <s v="3"/>
    <s v="3"/>
    <n v="1"/>
    <n v="5.555555555555555"/>
    <n v="0"/>
    <n v="0"/>
    <n v="0"/>
    <n v="0"/>
    <n v="17"/>
    <n v="94.44444444444444"/>
    <n v="18"/>
  </r>
  <r>
    <s v="al_rasheed"/>
    <s v="virtualjad"/>
    <m/>
    <m/>
    <m/>
    <m/>
    <m/>
    <m/>
    <m/>
    <m/>
    <s v="No"/>
    <n v="18"/>
    <m/>
    <m/>
    <x v="0"/>
    <d v="2019-04-10T19:22:04.000"/>
    <s v="RT @virtualjad: Upgrading to #vRA 7.6* in VAMI couldn't be easier. A couple clicks and the entire stack is upgraded. The new visuals and de…"/>
    <m/>
    <m/>
    <x v="6"/>
    <m/>
    <s v="http://pbs.twimg.com/profile_images/1086061999124025344/l86J9AL1_normal.jpg"/>
    <x v="12"/>
    <s v="https://twitter.com/#!/al_rasheed/status/1116058785699647488"/>
    <m/>
    <m/>
    <s v="1116058785699647488"/>
    <m/>
    <b v="0"/>
    <n v="0"/>
    <s v=""/>
    <b v="0"/>
    <s v="en"/>
    <m/>
    <s v=""/>
    <b v="0"/>
    <n v="11"/>
    <s v="1116025004871835649"/>
    <s v="Twitter for iPhone"/>
    <b v="0"/>
    <s v="1116025004871835649"/>
    <s v="Tweet"/>
    <n v="0"/>
    <n v="0"/>
    <m/>
    <m/>
    <m/>
    <m/>
    <m/>
    <m/>
    <m/>
    <m/>
    <n v="1"/>
    <s v="2"/>
    <s v="2"/>
    <n v="2"/>
    <n v="7.6923076923076925"/>
    <n v="0"/>
    <n v="0"/>
    <n v="0"/>
    <n v="0"/>
    <n v="24"/>
    <n v="92.3076923076923"/>
    <n v="26"/>
  </r>
  <r>
    <s v="everyvoicenc"/>
    <s v="everyvoicenc"/>
    <m/>
    <m/>
    <m/>
    <m/>
    <m/>
    <m/>
    <m/>
    <m/>
    <s v="No"/>
    <n v="19"/>
    <m/>
    <m/>
    <x v="1"/>
    <d v="2019-04-10T19:33:02.000"/>
    <s v="The &quot;defining feature of Roberts’s legal career has been his relentless efforts to roll back any measures to combat racial inequality and to make life more difficult for minorities.&quot;  #SCOTUS #VotingRights #VRA #Shelby https://t.co/9btbrI0poD"/>
    <s v="https://washingtonmonthly.com/magazine/april-may-june-2019/john-roberts-boy-in-the-bubble/#.XK5EZIUOMhA.twitter"/>
    <s v="washingtonmonthly.com"/>
    <x v="9"/>
    <m/>
    <s v="http://pbs.twimg.com/profile_images/1083728030126796800/ECU8PZLP_normal.jpg"/>
    <x v="13"/>
    <s v="https://twitter.com/#!/everyvoicenc/status/1116061544197042178"/>
    <m/>
    <m/>
    <s v="1116061544197042178"/>
    <m/>
    <b v="0"/>
    <n v="0"/>
    <s v=""/>
    <b v="0"/>
    <s v="en"/>
    <m/>
    <s v=""/>
    <b v="0"/>
    <n v="0"/>
    <s v=""/>
    <s v="Twitter Web Client"/>
    <b v="0"/>
    <s v="1116061544197042178"/>
    <s v="Tweet"/>
    <n v="0"/>
    <n v="0"/>
    <m/>
    <m/>
    <m/>
    <m/>
    <m/>
    <m/>
    <m/>
    <m/>
    <n v="1"/>
    <s v="1"/>
    <s v="1"/>
    <n v="0"/>
    <n v="0"/>
    <n v="3"/>
    <n v="8.823529411764707"/>
    <n v="0"/>
    <n v="0"/>
    <n v="31"/>
    <n v="91.17647058823529"/>
    <n v="34"/>
  </r>
  <r>
    <s v="novahertz"/>
    <s v="virtualjad"/>
    <m/>
    <m/>
    <m/>
    <m/>
    <m/>
    <m/>
    <m/>
    <m/>
    <s v="No"/>
    <n v="20"/>
    <m/>
    <m/>
    <x v="0"/>
    <d v="2019-04-10T19:37:11.000"/>
    <s v="RT @virtualjad: Upgrading to #vRA 7.6* in VAMI couldn't be easier. A couple clicks and the entire stack is upgraded. The new visuals and de…"/>
    <m/>
    <m/>
    <x v="6"/>
    <m/>
    <s v="http://pbs.twimg.com/profile_images/1768087931/N0v_h3rtz_normal.jpg"/>
    <x v="14"/>
    <s v="https://twitter.com/#!/novahertz/status/1116062587811180545"/>
    <m/>
    <m/>
    <s v="1116062587811180545"/>
    <m/>
    <b v="0"/>
    <n v="0"/>
    <s v=""/>
    <b v="0"/>
    <s v="en"/>
    <m/>
    <s v=""/>
    <b v="0"/>
    <n v="11"/>
    <s v="1116025004871835649"/>
    <s v="Twitter for iPad"/>
    <b v="0"/>
    <s v="1116025004871835649"/>
    <s v="Tweet"/>
    <n v="0"/>
    <n v="0"/>
    <m/>
    <m/>
    <m/>
    <m/>
    <m/>
    <m/>
    <m/>
    <m/>
    <n v="1"/>
    <s v="2"/>
    <s v="2"/>
    <n v="2"/>
    <n v="7.6923076923076925"/>
    <n v="0"/>
    <n v="0"/>
    <n v="0"/>
    <n v="0"/>
    <n v="24"/>
    <n v="92.3076923076923"/>
    <n v="26"/>
  </r>
  <r>
    <s v="cloudrss"/>
    <s v="virtualjad"/>
    <m/>
    <m/>
    <m/>
    <m/>
    <m/>
    <m/>
    <m/>
    <m/>
    <s v="No"/>
    <n v="21"/>
    <m/>
    <m/>
    <x v="0"/>
    <d v="2019-04-10T21:39:37.000"/>
    <s v="RT @virtualjad: Upgrading to #vRA 7.6* in VAMI couldn't be easier. A couple clicks and the entire stack is upgraded. The new visuals and de…"/>
    <m/>
    <m/>
    <x v="6"/>
    <m/>
    <s v="http://pbs.twimg.com/profile_images/972732285031247878/Z0TsKOZL_normal.jpg"/>
    <x v="15"/>
    <s v="https://twitter.com/#!/cloudrss/status/1116093399906566144"/>
    <m/>
    <m/>
    <s v="1116093399906566144"/>
    <m/>
    <b v="0"/>
    <n v="0"/>
    <s v=""/>
    <b v="0"/>
    <s v="en"/>
    <m/>
    <s v=""/>
    <b v="0"/>
    <n v="11"/>
    <s v="1116025004871835649"/>
    <s v="Twitter for iPhone"/>
    <b v="0"/>
    <s v="1116025004871835649"/>
    <s v="Tweet"/>
    <n v="0"/>
    <n v="0"/>
    <m/>
    <m/>
    <m/>
    <m/>
    <m/>
    <m/>
    <m/>
    <m/>
    <n v="1"/>
    <s v="2"/>
    <s v="2"/>
    <n v="2"/>
    <n v="7.6923076923076925"/>
    <n v="0"/>
    <n v="0"/>
    <n v="0"/>
    <n v="0"/>
    <n v="24"/>
    <n v="92.3076923076923"/>
    <n v="26"/>
  </r>
  <r>
    <s v="cloudmakerbrian"/>
    <s v="virtualjad"/>
    <m/>
    <m/>
    <m/>
    <m/>
    <m/>
    <m/>
    <m/>
    <m/>
    <s v="No"/>
    <n v="22"/>
    <m/>
    <m/>
    <x v="0"/>
    <d v="2019-04-10T21:48:01.000"/>
    <s v="RT @virtualjad: Upgrading to #vRA 7.6* in VAMI couldn't be easier. A couple clicks and the entire stack is upgraded. The new visuals and de…"/>
    <m/>
    <m/>
    <x v="6"/>
    <m/>
    <s v="http://pbs.twimg.com/profile_images/580195739512487936/AINbCMfo_normal.jpg"/>
    <x v="16"/>
    <s v="https://twitter.com/#!/cloudmakerbrian/status/1116095516574724096"/>
    <m/>
    <m/>
    <s v="1116095516574724096"/>
    <m/>
    <b v="0"/>
    <n v="0"/>
    <s v=""/>
    <b v="0"/>
    <s v="en"/>
    <m/>
    <s v=""/>
    <b v="0"/>
    <n v="11"/>
    <s v="1116025004871835649"/>
    <s v="Twitter Web App"/>
    <b v="0"/>
    <s v="1116025004871835649"/>
    <s v="Tweet"/>
    <n v="0"/>
    <n v="0"/>
    <m/>
    <m/>
    <m/>
    <m/>
    <m/>
    <m/>
    <m/>
    <m/>
    <n v="1"/>
    <s v="2"/>
    <s v="2"/>
    <n v="2"/>
    <n v="7.6923076923076925"/>
    <n v="0"/>
    <n v="0"/>
    <n v="0"/>
    <n v="0"/>
    <n v="24"/>
    <n v="92.3076923076923"/>
    <n v="26"/>
  </r>
  <r>
    <s v="yueisu913"/>
    <s v="virtualjad"/>
    <m/>
    <m/>
    <m/>
    <m/>
    <m/>
    <m/>
    <m/>
    <m/>
    <s v="No"/>
    <n v="23"/>
    <m/>
    <m/>
    <x v="0"/>
    <d v="2019-04-10T23:48:15.000"/>
    <s v="RT @virtualjad: Upgrading to #vRA 7.6* in VAMI couldn't be easier. A couple clicks and the entire stack is upgraded. The new visuals and de…"/>
    <m/>
    <m/>
    <x v="6"/>
    <m/>
    <s v="http://pbs.twimg.com/profile_images/696667598792970242/tBfR0mRa_normal.jpg"/>
    <x v="17"/>
    <s v="https://twitter.com/#!/yueisu913/status/1116125773260156928"/>
    <m/>
    <m/>
    <s v="1116125773260156928"/>
    <m/>
    <b v="0"/>
    <n v="0"/>
    <s v=""/>
    <b v="0"/>
    <s v="en"/>
    <m/>
    <s v=""/>
    <b v="0"/>
    <n v="11"/>
    <s v="1116025004871835649"/>
    <s v="Twitter for iPhone"/>
    <b v="0"/>
    <s v="1116025004871835649"/>
    <s v="Tweet"/>
    <n v="0"/>
    <n v="0"/>
    <m/>
    <m/>
    <m/>
    <m/>
    <m/>
    <m/>
    <m/>
    <m/>
    <n v="1"/>
    <s v="2"/>
    <s v="2"/>
    <n v="2"/>
    <n v="7.6923076923076925"/>
    <n v="0"/>
    <n v="0"/>
    <n v="0"/>
    <n v="0"/>
    <n v="24"/>
    <n v="92.3076923076923"/>
    <n v="26"/>
  </r>
  <r>
    <s v="jessalyn_51"/>
    <s v="publicsafetyust"/>
    <m/>
    <m/>
    <m/>
    <m/>
    <m/>
    <m/>
    <m/>
    <m/>
    <s v="No"/>
    <n v="24"/>
    <m/>
    <m/>
    <x v="0"/>
    <d v="2019-04-10T23:54:35.000"/>
    <s v="RT @PublicSafetyUST: We’re just over 24 hours from the start of another Virtual Ride Along! _x000a__x000a_Tune in tomorrow night! _x000a__x000a_#USTPubSafe #VRA ht…"/>
    <m/>
    <m/>
    <x v="10"/>
    <m/>
    <s v="http://pbs.twimg.com/profile_images/1093242151784402944/mBE5L6Wv_normal.jpg"/>
    <x v="18"/>
    <s v="https://twitter.com/#!/jessalyn_51/status/1116127366537936896"/>
    <m/>
    <m/>
    <s v="1116127366537936896"/>
    <m/>
    <b v="0"/>
    <n v="0"/>
    <s v=""/>
    <b v="0"/>
    <s v="en"/>
    <m/>
    <s v=""/>
    <b v="0"/>
    <n v="2"/>
    <s v="1116124130875670528"/>
    <s v="Twitter for iPhone"/>
    <b v="0"/>
    <s v="1116124130875670528"/>
    <s v="Tweet"/>
    <n v="0"/>
    <n v="0"/>
    <m/>
    <m/>
    <m/>
    <m/>
    <m/>
    <m/>
    <m/>
    <m/>
    <n v="1"/>
    <s v="4"/>
    <s v="4"/>
    <n v="0"/>
    <n v="0"/>
    <n v="0"/>
    <n v="0"/>
    <n v="0"/>
    <n v="0"/>
    <n v="23"/>
    <n v="100"/>
    <n v="23"/>
  </r>
  <r>
    <s v="vnagesh"/>
    <s v="virtualjad"/>
    <m/>
    <m/>
    <m/>
    <m/>
    <m/>
    <m/>
    <m/>
    <m/>
    <s v="No"/>
    <n v="25"/>
    <m/>
    <m/>
    <x v="0"/>
    <d v="2019-04-11T02:19:20.000"/>
    <s v="RT @virtualjad: Upgrading to #vRA 7.6* in VAMI couldn't be easier. A couple clicks and the entire stack is upgraded. The new visuals and de…"/>
    <m/>
    <m/>
    <x v="6"/>
    <m/>
    <s v="http://pbs.twimg.com/profile_images/820988813292011521/Bw9TfjiW_normal.jpg"/>
    <x v="19"/>
    <s v="https://twitter.com/#!/vnagesh/status/1116163794919493632"/>
    <m/>
    <m/>
    <s v="1116163794919493632"/>
    <m/>
    <b v="0"/>
    <n v="0"/>
    <s v=""/>
    <b v="0"/>
    <s v="en"/>
    <m/>
    <s v=""/>
    <b v="0"/>
    <n v="11"/>
    <s v="1116025004871835649"/>
    <s v="Twitter for Android"/>
    <b v="0"/>
    <s v="1116025004871835649"/>
    <s v="Tweet"/>
    <n v="0"/>
    <n v="0"/>
    <m/>
    <m/>
    <m/>
    <m/>
    <m/>
    <m/>
    <m/>
    <m/>
    <n v="1"/>
    <s v="2"/>
    <s v="2"/>
    <n v="2"/>
    <n v="7.6923076923076925"/>
    <n v="0"/>
    <n v="0"/>
    <n v="0"/>
    <n v="0"/>
    <n v="24"/>
    <n v="92.3076923076923"/>
    <n v="26"/>
  </r>
  <r>
    <s v="vphilipose"/>
    <s v="virtualjad"/>
    <m/>
    <m/>
    <m/>
    <m/>
    <m/>
    <m/>
    <m/>
    <m/>
    <s v="No"/>
    <n v="26"/>
    <m/>
    <m/>
    <x v="0"/>
    <d v="2019-04-11T04:31:23.000"/>
    <s v="RT @virtualjad: Upgrading to #vRA 7.6* in VAMI couldn't be easier. A couple clicks and the entire stack is upgraded. The new visuals and de…"/>
    <m/>
    <m/>
    <x v="6"/>
    <m/>
    <s v="http://pbs.twimg.com/profile_images/1092869756191952896/cYkDuf6H_normal.jpg"/>
    <x v="20"/>
    <s v="https://twitter.com/#!/vphilipose/status/1116197026339917824"/>
    <m/>
    <m/>
    <s v="1116197026339917824"/>
    <m/>
    <b v="0"/>
    <n v="0"/>
    <s v=""/>
    <b v="0"/>
    <s v="en"/>
    <m/>
    <s v=""/>
    <b v="0"/>
    <n v="11"/>
    <s v="1116025004871835649"/>
    <s v="Twitter for iPhone"/>
    <b v="0"/>
    <s v="1116025004871835649"/>
    <s v="Tweet"/>
    <n v="0"/>
    <n v="0"/>
    <m/>
    <m/>
    <m/>
    <m/>
    <m/>
    <m/>
    <m/>
    <m/>
    <n v="1"/>
    <s v="2"/>
    <s v="2"/>
    <n v="2"/>
    <n v="7.6923076923076925"/>
    <n v="0"/>
    <n v="0"/>
    <n v="0"/>
    <n v="0"/>
    <n v="24"/>
    <n v="92.3076923076923"/>
    <n v="26"/>
  </r>
  <r>
    <s v="little_minx"/>
    <s v="virtualjad"/>
    <m/>
    <m/>
    <m/>
    <m/>
    <m/>
    <m/>
    <m/>
    <m/>
    <s v="No"/>
    <n v="27"/>
    <m/>
    <m/>
    <x v="0"/>
    <d v="2019-04-11T06:51:58.000"/>
    <s v="RT @virtualjad: Upgrading to #vRA 7.6* in VAMI couldn't be easier. A couple clicks and the entire stack is upgraded. The new visuals and de…"/>
    <m/>
    <m/>
    <x v="6"/>
    <m/>
    <s v="http://pbs.twimg.com/profile_images/692435459591557121/VxFDalmp_normal.png"/>
    <x v="21"/>
    <s v="https://twitter.com/#!/little_minx/status/1116232404560175104"/>
    <m/>
    <m/>
    <s v="1116232404560175104"/>
    <m/>
    <b v="0"/>
    <n v="0"/>
    <s v=""/>
    <b v="0"/>
    <s v="en"/>
    <m/>
    <s v=""/>
    <b v="0"/>
    <n v="11"/>
    <s v="1116025004871835649"/>
    <s v="Twitter for Android"/>
    <b v="0"/>
    <s v="1116025004871835649"/>
    <s v="Tweet"/>
    <n v="0"/>
    <n v="0"/>
    <m/>
    <m/>
    <m/>
    <m/>
    <m/>
    <m/>
    <m/>
    <m/>
    <n v="1"/>
    <s v="2"/>
    <s v="2"/>
    <n v="2"/>
    <n v="7.6923076923076925"/>
    <n v="0"/>
    <n v="0"/>
    <n v="0"/>
    <n v="0"/>
    <n v="24"/>
    <n v="92.3076923076923"/>
    <n v="26"/>
  </r>
  <r>
    <s v="viktoriousss"/>
    <s v="virtualjad"/>
    <m/>
    <m/>
    <m/>
    <m/>
    <m/>
    <m/>
    <m/>
    <m/>
    <s v="No"/>
    <n v="28"/>
    <m/>
    <m/>
    <x v="0"/>
    <d v="2019-04-11T15:59:57.000"/>
    <s v="RT @virtualjad: Upgrading to #vRA 7.6* in VAMI couldn't be easier. A couple clicks and the entire stack is upgraded. The new visuals and de…"/>
    <m/>
    <m/>
    <x v="6"/>
    <m/>
    <s v="http://pbs.twimg.com/profile_images/769258753065496580/sXgArXTf_normal.jpg"/>
    <x v="22"/>
    <s v="https://twitter.com/#!/viktoriousss/status/1116370310419353603"/>
    <m/>
    <m/>
    <s v="1116370310419353603"/>
    <m/>
    <b v="0"/>
    <n v="0"/>
    <s v=""/>
    <b v="0"/>
    <s v="en"/>
    <m/>
    <s v=""/>
    <b v="0"/>
    <n v="12"/>
    <s v="1116025004871835649"/>
    <s v="Twitter for iPhone"/>
    <b v="0"/>
    <s v="1116025004871835649"/>
    <s v="Tweet"/>
    <n v="0"/>
    <n v="0"/>
    <m/>
    <m/>
    <m/>
    <m/>
    <m/>
    <m/>
    <m/>
    <m/>
    <n v="1"/>
    <s v="2"/>
    <s v="2"/>
    <n v="2"/>
    <n v="7.6923076923076925"/>
    <n v="0"/>
    <n v="0"/>
    <n v="0"/>
    <n v="0"/>
    <n v="24"/>
    <n v="92.3076923076923"/>
    <n v="26"/>
  </r>
  <r>
    <s v="gabbyarciniega"/>
    <s v="benjimantv"/>
    <m/>
    <m/>
    <m/>
    <m/>
    <m/>
    <m/>
    <m/>
    <m/>
    <s v="No"/>
    <n v="29"/>
    <m/>
    <m/>
    <x v="0"/>
    <d v="2019-04-11T16:37:12.000"/>
    <s v="I just finished #VRA I mean.. yes it's really good. @seancannell @BenjiManTV"/>
    <m/>
    <m/>
    <x v="6"/>
    <m/>
    <s v="http://pbs.twimg.com/profile_images/937700752910192640/gsczhOMn_normal.jpg"/>
    <x v="23"/>
    <s v="https://twitter.com/#!/gabbyarciniega/status/1116379682251923456"/>
    <m/>
    <m/>
    <s v="1116379682251923456"/>
    <m/>
    <b v="0"/>
    <n v="2"/>
    <s v=""/>
    <b v="0"/>
    <s v="en"/>
    <m/>
    <s v=""/>
    <b v="0"/>
    <n v="0"/>
    <s v=""/>
    <s v="Twitter Web Client"/>
    <b v="0"/>
    <s v="1116379682251923456"/>
    <s v="Tweet"/>
    <n v="0"/>
    <n v="0"/>
    <m/>
    <m/>
    <m/>
    <m/>
    <m/>
    <m/>
    <m/>
    <m/>
    <n v="1"/>
    <s v="22"/>
    <s v="22"/>
    <m/>
    <m/>
    <m/>
    <m/>
    <m/>
    <m/>
    <m/>
    <m/>
    <m/>
  </r>
  <r>
    <s v="vaficionado"/>
    <s v="vaficionado"/>
    <m/>
    <m/>
    <m/>
    <m/>
    <m/>
    <m/>
    <m/>
    <m/>
    <s v="No"/>
    <n v="31"/>
    <m/>
    <m/>
    <x v="1"/>
    <d v="2019-04-11T19:47:35.000"/>
    <s v="It’s here! #vRA 7.6 has landed - come check it out!_x000a__x000a_https://t.co/7snfHKKZZl_x000a__x000a_#vRA #vExpert"/>
    <s v="https://blogs.vmware.com/management/2019/04/whats-new-in-vrealize-automation-7-6-and-vrealize-lifecycle-manager-2-1.html"/>
    <s v="vmware.com"/>
    <x v="11"/>
    <m/>
    <s v="http://pbs.twimg.com/profile_images/436263277568331776/Rn1hmHlX_normal.jpeg"/>
    <x v="24"/>
    <s v="https://twitter.com/#!/vaficionado/status/1116427593190756352"/>
    <m/>
    <m/>
    <s v="1116427593190756352"/>
    <m/>
    <b v="0"/>
    <n v="5"/>
    <s v=""/>
    <b v="0"/>
    <s v="en"/>
    <m/>
    <s v=""/>
    <b v="0"/>
    <n v="1"/>
    <s v=""/>
    <s v="TweetDeck"/>
    <b v="0"/>
    <s v="1116427593190756352"/>
    <s v="Tweet"/>
    <n v="0"/>
    <n v="0"/>
    <m/>
    <m/>
    <m/>
    <m/>
    <m/>
    <m/>
    <m/>
    <m/>
    <n v="1"/>
    <s v="37"/>
    <s v="37"/>
    <n v="0"/>
    <n v="0"/>
    <n v="0"/>
    <n v="0"/>
    <n v="0"/>
    <n v="0"/>
    <n v="14"/>
    <n v="100"/>
    <n v="14"/>
  </r>
  <r>
    <s v="tenthirtyam"/>
    <s v="vaficionado"/>
    <m/>
    <m/>
    <m/>
    <m/>
    <m/>
    <m/>
    <m/>
    <m/>
    <s v="No"/>
    <n v="32"/>
    <m/>
    <m/>
    <x v="0"/>
    <d v="2019-04-11T20:47:10.000"/>
    <s v="RT @vaficionado: It’s here! #vRA 7.6 has landed - come check it out!_x000a__x000a_https://t.co/7snfHKKZZl_x000a__x000a_#vRA #vExpert"/>
    <s v="https://blogs.vmware.com/management/2019/04/whats-new-in-vrealize-automation-7-6-and-vrealize-lifecycle-manager-2-1.html"/>
    <s v="vmware.com"/>
    <x v="11"/>
    <m/>
    <s v="http://pbs.twimg.com/profile_images/1034218709831696384/NHpinpml_normal.jpg"/>
    <x v="25"/>
    <s v="https://twitter.com/#!/tenthirtyam/status/1116442590344179712"/>
    <m/>
    <m/>
    <s v="1116442590344179712"/>
    <m/>
    <b v="0"/>
    <n v="0"/>
    <s v=""/>
    <b v="0"/>
    <s v="en"/>
    <m/>
    <s v=""/>
    <b v="0"/>
    <n v="1"/>
    <s v="1116427593190756352"/>
    <s v="Twitter for iPhone"/>
    <b v="0"/>
    <s v="1116427593190756352"/>
    <s v="Tweet"/>
    <n v="0"/>
    <n v="0"/>
    <m/>
    <m/>
    <m/>
    <m/>
    <m/>
    <m/>
    <m/>
    <m/>
    <n v="1"/>
    <s v="37"/>
    <s v="37"/>
    <n v="0"/>
    <n v="0"/>
    <n v="0"/>
    <n v="0"/>
    <n v="0"/>
    <n v="0"/>
    <n v="16"/>
    <n v="100"/>
    <n v="16"/>
  </r>
  <r>
    <s v="do0dzzz"/>
    <s v="mpoore"/>
    <m/>
    <m/>
    <m/>
    <m/>
    <m/>
    <m/>
    <m/>
    <m/>
    <s v="No"/>
    <n v="33"/>
    <m/>
    <m/>
    <x v="0"/>
    <d v="2019-04-11T22:09:32.000"/>
    <s v="RT @mpoore: What’s new in vRA 7.6 https://t.co/2H8RBw74jh #vExpert #vmware #vra"/>
    <s v="https://michaelpoore.com/2019/04/whats-new-in-vra-7-6/"/>
    <s v="michaelpoore.com"/>
    <x v="12"/>
    <m/>
    <s v="http://pbs.twimg.com/profile_images/1109867088171159552/IO_8Gw8B_normal.png"/>
    <x v="26"/>
    <s v="https://twitter.com/#!/do0dzzz/status/1116463318124900352"/>
    <m/>
    <m/>
    <s v="1116463318124900352"/>
    <m/>
    <b v="0"/>
    <n v="0"/>
    <s v=""/>
    <b v="0"/>
    <s v="en"/>
    <m/>
    <s v=""/>
    <b v="0"/>
    <n v="2"/>
    <s v="1116454623815131136"/>
    <s v="Twitter for Android"/>
    <b v="0"/>
    <s v="1116454623815131136"/>
    <s v="Tweet"/>
    <n v="0"/>
    <n v="0"/>
    <m/>
    <m/>
    <m/>
    <m/>
    <m/>
    <m/>
    <m/>
    <m/>
    <n v="1"/>
    <s v="21"/>
    <s v="21"/>
    <n v="0"/>
    <n v="0"/>
    <n v="0"/>
    <n v="0"/>
    <n v="0"/>
    <n v="0"/>
    <n v="12"/>
    <n v="100"/>
    <n v="12"/>
  </r>
  <r>
    <s v="yopuede_mode"/>
    <s v="yopuede_mode"/>
    <m/>
    <m/>
    <m/>
    <m/>
    <m/>
    <m/>
    <m/>
    <m/>
    <s v="No"/>
    <n v="34"/>
    <m/>
    <m/>
    <x v="1"/>
    <d v="2019-04-12T00:21:23.000"/>
    <s v="There Is No Good Reason Prisoners Can’t Vote https://t.co/mbhQSGC9z4_x000a__x000a_#VotingRights_x000a_#VRA"/>
    <s v="https://www.nytimes.com/2019/04/11/opinion/voting-prisoners-felon-disenfranchisement.html"/>
    <s v="nytimes.com"/>
    <x v="4"/>
    <m/>
    <s v="http://pbs.twimg.com/profile_images/1110779064179195905/D3G1xykw_normal.jpg"/>
    <x v="27"/>
    <s v="https://twitter.com/#!/yopuede_mode/status/1116496500656365569"/>
    <m/>
    <m/>
    <s v="1116496500656365569"/>
    <m/>
    <b v="0"/>
    <n v="0"/>
    <s v=""/>
    <b v="0"/>
    <s v="en"/>
    <m/>
    <s v=""/>
    <b v="0"/>
    <n v="0"/>
    <s v=""/>
    <s v="Twitter Web App"/>
    <b v="0"/>
    <s v="1116496500656365569"/>
    <s v="Tweet"/>
    <n v="0"/>
    <n v="0"/>
    <m/>
    <m/>
    <m/>
    <m/>
    <m/>
    <m/>
    <m/>
    <m/>
    <n v="1"/>
    <s v="1"/>
    <s v="1"/>
    <n v="1"/>
    <n v="9.090909090909092"/>
    <n v="0"/>
    <n v="0"/>
    <n v="0"/>
    <n v="0"/>
    <n v="10"/>
    <n v="90.9090909090909"/>
    <n v="11"/>
  </r>
  <r>
    <s v="solvvvv"/>
    <s v="publicsafetyust"/>
    <m/>
    <m/>
    <m/>
    <m/>
    <m/>
    <m/>
    <m/>
    <m/>
    <s v="No"/>
    <n v="35"/>
    <m/>
    <m/>
    <x v="0"/>
    <d v="2019-04-12T03:12:20.000"/>
    <s v="RT @PublicSafetyUST: Officers are en route to an alcohol related incident on North Campus._x000a__x000a_Where on North Campus?  That's one secret we'll…"/>
    <m/>
    <m/>
    <x v="13"/>
    <m/>
    <s v="http://pbs.twimg.com/profile_images/1080258553582100480/OKcLk6Fw_normal.jpg"/>
    <x v="28"/>
    <s v="https://twitter.com/#!/solvvvv/status/1116539518365196288"/>
    <m/>
    <m/>
    <s v="1116539518365196288"/>
    <m/>
    <b v="0"/>
    <n v="0"/>
    <s v=""/>
    <b v="0"/>
    <s v="en"/>
    <m/>
    <s v=""/>
    <b v="0"/>
    <n v="9"/>
    <s v="1116533232043008000"/>
    <s v="Twitter for iPhone"/>
    <b v="0"/>
    <s v="1116533232043008000"/>
    <s v="Tweet"/>
    <n v="0"/>
    <n v="0"/>
    <m/>
    <m/>
    <m/>
    <m/>
    <m/>
    <m/>
    <m/>
    <m/>
    <n v="1"/>
    <s v="4"/>
    <s v="4"/>
    <n v="0"/>
    <n v="0"/>
    <n v="0"/>
    <n v="0"/>
    <n v="0"/>
    <n v="0"/>
    <n v="22"/>
    <n v="100"/>
    <n v="22"/>
  </r>
  <r>
    <s v="jfinley011"/>
    <s v="publicsafetyust"/>
    <m/>
    <m/>
    <m/>
    <m/>
    <m/>
    <m/>
    <m/>
    <m/>
    <s v="No"/>
    <n v="36"/>
    <m/>
    <m/>
    <x v="0"/>
    <d v="2019-04-12T03:14:17.000"/>
    <s v="RT @PublicSafetyUST: Officers are en route to an alcohol related incident on North Campus._x000a__x000a_Where on North Campus?  That's one secret we'll…"/>
    <m/>
    <m/>
    <x v="13"/>
    <m/>
    <s v="http://pbs.twimg.com/profile_images/1111773094383738880/N4ILml0k_normal.jpg"/>
    <x v="29"/>
    <s v="https://twitter.com/#!/jfinley011/status/1116540008926711808"/>
    <m/>
    <m/>
    <s v="1116540008926711808"/>
    <m/>
    <b v="0"/>
    <n v="0"/>
    <s v=""/>
    <b v="0"/>
    <s v="en"/>
    <m/>
    <s v=""/>
    <b v="0"/>
    <n v="9"/>
    <s v="1116533232043008000"/>
    <s v="Twitter for iPhone"/>
    <b v="0"/>
    <s v="1116533232043008000"/>
    <s v="Tweet"/>
    <n v="0"/>
    <n v="0"/>
    <m/>
    <m/>
    <m/>
    <m/>
    <m/>
    <m/>
    <m/>
    <m/>
    <n v="1"/>
    <s v="4"/>
    <s v="4"/>
    <n v="0"/>
    <n v="0"/>
    <n v="0"/>
    <n v="0"/>
    <n v="0"/>
    <n v="0"/>
    <n v="22"/>
    <n v="100"/>
    <n v="22"/>
  </r>
  <r>
    <s v="paige_peplinski"/>
    <s v="publicsafetyust"/>
    <m/>
    <m/>
    <m/>
    <m/>
    <m/>
    <m/>
    <m/>
    <m/>
    <s v="No"/>
    <n v="37"/>
    <m/>
    <m/>
    <x v="0"/>
    <d v="2019-04-12T03:14:27.000"/>
    <s v="RT @PublicSafetyUST: Officers are en route to an alcohol related incident on North Campus._x000a__x000a_Where on North Campus?  That's one secret we'll…"/>
    <m/>
    <m/>
    <x v="13"/>
    <m/>
    <s v="http://pbs.twimg.com/profile_images/1111405206611230720/dD-m9Q_O_normal.jpg"/>
    <x v="30"/>
    <s v="https://twitter.com/#!/paige_peplinski/status/1116540054237843457"/>
    <m/>
    <m/>
    <s v="1116540054237843457"/>
    <m/>
    <b v="0"/>
    <n v="0"/>
    <s v=""/>
    <b v="0"/>
    <s v="en"/>
    <m/>
    <s v=""/>
    <b v="0"/>
    <n v="9"/>
    <s v="1116533232043008000"/>
    <s v="Twitter for iPhone"/>
    <b v="0"/>
    <s v="1116533232043008000"/>
    <s v="Tweet"/>
    <n v="0"/>
    <n v="0"/>
    <m/>
    <m/>
    <m/>
    <m/>
    <m/>
    <m/>
    <m/>
    <m/>
    <n v="1"/>
    <s v="4"/>
    <s v="4"/>
    <n v="0"/>
    <n v="0"/>
    <n v="0"/>
    <n v="0"/>
    <n v="0"/>
    <n v="0"/>
    <n v="22"/>
    <n v="100"/>
    <n v="22"/>
  </r>
  <r>
    <s v="avasimat"/>
    <s v="publicsafetyust"/>
    <m/>
    <m/>
    <m/>
    <m/>
    <m/>
    <m/>
    <m/>
    <m/>
    <s v="No"/>
    <n v="38"/>
    <m/>
    <m/>
    <x v="0"/>
    <d v="2019-04-12T03:14:28.000"/>
    <s v="RT @PublicSafetyUST: Officers are en route to an alcohol related incident on North Campus._x000a__x000a_Where on North Campus?  That's one secret we'll…"/>
    <m/>
    <m/>
    <x v="13"/>
    <m/>
    <s v="http://pbs.twimg.com/profile_images/1071994427130957825/6jGNjXxV_normal.jpg"/>
    <x v="31"/>
    <s v="https://twitter.com/#!/avasimat/status/1116540058058862592"/>
    <m/>
    <m/>
    <s v="1116540058058862592"/>
    <m/>
    <b v="0"/>
    <n v="0"/>
    <s v=""/>
    <b v="0"/>
    <s v="en"/>
    <m/>
    <s v=""/>
    <b v="0"/>
    <n v="9"/>
    <s v="1116533232043008000"/>
    <s v="Twitter for iPhone"/>
    <b v="0"/>
    <s v="1116533232043008000"/>
    <s v="Tweet"/>
    <n v="0"/>
    <n v="0"/>
    <m/>
    <m/>
    <m/>
    <m/>
    <m/>
    <m/>
    <m/>
    <m/>
    <n v="2"/>
    <s v="4"/>
    <s v="4"/>
    <n v="0"/>
    <n v="0"/>
    <n v="0"/>
    <n v="0"/>
    <n v="0"/>
    <n v="0"/>
    <n v="22"/>
    <n v="100"/>
    <n v="22"/>
  </r>
  <r>
    <s v="avasimat"/>
    <s v="sppdmn"/>
    <m/>
    <m/>
    <m/>
    <m/>
    <m/>
    <m/>
    <m/>
    <m/>
    <s v="No"/>
    <n v="39"/>
    <m/>
    <m/>
    <x v="0"/>
    <d v="2019-04-12T03:14:35.000"/>
    <s v="RT @PublicSafetyUST: Our partners from @sppdmn have arrived.  They will assisting us patrol the neighborhoods around campus throughout the…"/>
    <m/>
    <m/>
    <x v="13"/>
    <m/>
    <s v="http://pbs.twimg.com/profile_images/1071994427130957825/6jGNjXxV_normal.jpg"/>
    <x v="32"/>
    <s v="https://twitter.com/#!/avasimat/status/1116540087364476928"/>
    <m/>
    <m/>
    <s v="1116540087364476928"/>
    <m/>
    <b v="0"/>
    <n v="0"/>
    <s v=""/>
    <b v="0"/>
    <s v="en"/>
    <m/>
    <s v=""/>
    <b v="0"/>
    <n v="1"/>
    <s v="1116539683796709376"/>
    <s v="Twitter for iPhone"/>
    <b v="0"/>
    <s v="1116539683796709376"/>
    <s v="Tweet"/>
    <n v="0"/>
    <n v="0"/>
    <m/>
    <m/>
    <m/>
    <m/>
    <m/>
    <m/>
    <m/>
    <m/>
    <n v="1"/>
    <s v="4"/>
    <s v="4"/>
    <n v="0"/>
    <n v="0"/>
    <n v="0"/>
    <n v="0"/>
    <n v="0"/>
    <n v="0"/>
    <n v="19"/>
    <n v="100"/>
    <n v="19"/>
  </r>
  <r>
    <s v="allisonchilds1"/>
    <s v="publicsafetyust"/>
    <m/>
    <m/>
    <m/>
    <m/>
    <m/>
    <m/>
    <m/>
    <m/>
    <s v="No"/>
    <n v="41"/>
    <m/>
    <m/>
    <x v="0"/>
    <d v="2019-04-12T03:32:05.000"/>
    <s v="RT @PublicSafetyUST: Officers are en route to an alcohol related incident on North Campus._x000a__x000a_Where on North Campus?  That's one secret we'll…"/>
    <m/>
    <m/>
    <x v="13"/>
    <m/>
    <s v="http://pbs.twimg.com/profile_images/1102441327231410177/usR6AZPN_normal.jpg"/>
    <x v="33"/>
    <s v="https://twitter.com/#!/allisonchilds1/status/1116544491962470400"/>
    <m/>
    <m/>
    <s v="1116544491962470400"/>
    <m/>
    <b v="0"/>
    <n v="0"/>
    <s v=""/>
    <b v="0"/>
    <s v="en"/>
    <m/>
    <s v=""/>
    <b v="0"/>
    <n v="9"/>
    <s v="1116533232043008000"/>
    <s v="Twitter for iPhone"/>
    <b v="0"/>
    <s v="1116533232043008000"/>
    <s v="Tweet"/>
    <n v="0"/>
    <n v="0"/>
    <m/>
    <m/>
    <m/>
    <m/>
    <m/>
    <m/>
    <m/>
    <m/>
    <n v="1"/>
    <s v="4"/>
    <s v="4"/>
    <n v="0"/>
    <n v="0"/>
    <n v="0"/>
    <n v="0"/>
    <n v="0"/>
    <n v="0"/>
    <n v="22"/>
    <n v="100"/>
    <n v="22"/>
  </r>
  <r>
    <s v="tiffanyllnn"/>
    <s v="publicsafetyust"/>
    <m/>
    <m/>
    <m/>
    <m/>
    <m/>
    <m/>
    <m/>
    <m/>
    <s v="No"/>
    <n v="42"/>
    <m/>
    <m/>
    <x v="0"/>
    <d v="2019-04-12T04:58:58.000"/>
    <s v="RT @PublicSafetyUST: Officers are en route to an alcohol related incident on North Campus._x000a__x000a_Where on North Campus?  That's one secret we'll…"/>
    <m/>
    <m/>
    <x v="13"/>
    <m/>
    <s v="http://pbs.twimg.com/profile_images/1089362899456405504/y-XFn44x_normal.jpg"/>
    <x v="34"/>
    <s v="https://twitter.com/#!/tiffanyllnn/status/1116566354130116610"/>
    <m/>
    <m/>
    <s v="1116566354130116610"/>
    <m/>
    <b v="0"/>
    <n v="0"/>
    <s v=""/>
    <b v="0"/>
    <s v="en"/>
    <m/>
    <s v=""/>
    <b v="0"/>
    <n v="9"/>
    <s v="1116533232043008000"/>
    <s v="Twitter for iPhone"/>
    <b v="0"/>
    <s v="1116533232043008000"/>
    <s v="Tweet"/>
    <n v="0"/>
    <n v="0"/>
    <m/>
    <m/>
    <m/>
    <m/>
    <m/>
    <m/>
    <m/>
    <m/>
    <n v="1"/>
    <s v="4"/>
    <s v="4"/>
    <n v="0"/>
    <n v="0"/>
    <n v="0"/>
    <n v="0"/>
    <n v="0"/>
    <n v="0"/>
    <n v="22"/>
    <n v="100"/>
    <n v="22"/>
  </r>
  <r>
    <s v="ivderham"/>
    <s v="revalidatiearts"/>
    <m/>
    <m/>
    <m/>
    <m/>
    <m/>
    <m/>
    <m/>
    <m/>
    <s v="No"/>
    <n v="43"/>
    <m/>
    <m/>
    <x v="0"/>
    <d v="2019-04-12T07:42:06.000"/>
    <s v="RT @NederlandsG: Value based healthcare - volgens Santeon Z-H - ook bruikbaar voor NVDG? #VRA colloquium @Revalidatiearts https://t.co/PyM0…"/>
    <m/>
    <m/>
    <x v="6"/>
    <m/>
    <s v="http://pbs.twimg.com/profile_images/801334739961573376/MQ6CbIfx_normal.jpg"/>
    <x v="35"/>
    <s v="https://twitter.com/#!/ivderham/status/1116607407927336960"/>
    <m/>
    <m/>
    <s v="1116607407927336960"/>
    <m/>
    <b v="0"/>
    <n v="0"/>
    <s v=""/>
    <b v="0"/>
    <s v="nl"/>
    <m/>
    <s v=""/>
    <b v="0"/>
    <n v="2"/>
    <s v="1116607226636988416"/>
    <s v="Twitter for Android"/>
    <b v="0"/>
    <s v="1116607226636988416"/>
    <s v="Tweet"/>
    <n v="0"/>
    <n v="0"/>
    <m/>
    <m/>
    <m/>
    <m/>
    <m/>
    <m/>
    <m/>
    <m/>
    <n v="1"/>
    <s v="6"/>
    <s v="6"/>
    <m/>
    <m/>
    <m/>
    <m/>
    <m/>
    <m/>
    <m/>
    <m/>
    <m/>
  </r>
  <r>
    <s v="publicsafetyust"/>
    <s v="uofstthomasmn"/>
    <m/>
    <m/>
    <m/>
    <m/>
    <m/>
    <m/>
    <m/>
    <m/>
    <s v="No"/>
    <n v="45"/>
    <m/>
    <m/>
    <x v="0"/>
    <d v="2019-04-10T02:55:30.000"/>
    <s v="Tune in this Thursday night, as we once again go live from both @UofStThomasMN campuses!! _x000a__x000a_#USTPubSafe #VRA https://t.co/i6XtfVySLy"/>
    <m/>
    <m/>
    <x v="10"/>
    <s v="https://pbs.twimg.com/tweet_video_thumb/D3wnl-bWkAEFWx9.jpg"/>
    <s v="https://pbs.twimg.com/tweet_video_thumb/D3wnl-bWkAEFWx9.jpg"/>
    <x v="36"/>
    <s v="https://twitter.com/#!/publicsafetyust/status/1115810508496605184"/>
    <m/>
    <m/>
    <s v="1115810508496605184"/>
    <m/>
    <b v="0"/>
    <n v="3"/>
    <s v=""/>
    <b v="0"/>
    <s v="en"/>
    <m/>
    <s v=""/>
    <b v="0"/>
    <n v="0"/>
    <s v=""/>
    <s v="Twitter for iPhone"/>
    <b v="0"/>
    <s v="1115810508496605184"/>
    <s v="Tweet"/>
    <n v="0"/>
    <n v="0"/>
    <m/>
    <m/>
    <m/>
    <m/>
    <m/>
    <m/>
    <m/>
    <m/>
    <n v="1"/>
    <s v="4"/>
    <s v="4"/>
    <n v="0"/>
    <n v="0"/>
    <n v="0"/>
    <n v="0"/>
    <n v="0"/>
    <n v="0"/>
    <n v="17"/>
    <n v="100"/>
    <n v="17"/>
  </r>
  <r>
    <s v="publicsafetyust"/>
    <s v="ustbradyhall"/>
    <m/>
    <m/>
    <m/>
    <m/>
    <m/>
    <m/>
    <m/>
    <m/>
    <s v="No"/>
    <n v="46"/>
    <m/>
    <m/>
    <x v="0"/>
    <d v="2019-04-12T02:25:24.000"/>
    <s v="Officers are en route to a fire alarm activation in @USTBradyHall _x000a__x000a_#USTPubSafe #VRA"/>
    <m/>
    <m/>
    <x v="10"/>
    <m/>
    <s v="http://pbs.twimg.com/profile_images/1028902507194404865/lwIa5UBg_normal.jpg"/>
    <x v="37"/>
    <s v="https://twitter.com/#!/publicsafetyust/status/1116527707892928514"/>
    <m/>
    <m/>
    <s v="1116527707892928514"/>
    <m/>
    <b v="0"/>
    <n v="8"/>
    <s v=""/>
    <b v="0"/>
    <s v="en"/>
    <m/>
    <s v=""/>
    <b v="0"/>
    <n v="1"/>
    <s v=""/>
    <s v="Twitter for iPhone"/>
    <b v="0"/>
    <s v="1116527707892928514"/>
    <s v="Tweet"/>
    <n v="0"/>
    <n v="0"/>
    <m/>
    <m/>
    <m/>
    <m/>
    <m/>
    <m/>
    <m/>
    <m/>
    <n v="1"/>
    <s v="4"/>
    <s v="4"/>
    <n v="0"/>
    <n v="0"/>
    <n v="1"/>
    <n v="7.6923076923076925"/>
    <n v="0"/>
    <n v="0"/>
    <n v="12"/>
    <n v="92.3076923076923"/>
    <n v="13"/>
  </r>
  <r>
    <s v="publicsafetyust"/>
    <s v="sppdmn"/>
    <m/>
    <m/>
    <m/>
    <m/>
    <m/>
    <m/>
    <m/>
    <m/>
    <s v="No"/>
    <n v="47"/>
    <m/>
    <m/>
    <x v="0"/>
    <d v="2019-04-12T03:12:59.000"/>
    <s v="Our partners from @sppdmn have arrived.  They will assisting us patrol the neighborhoods around campus throughout the evening._x000a__x000a_#USTPubSafe #VRA https://t.co/vegLsPk1oX"/>
    <m/>
    <m/>
    <x v="10"/>
    <s v="https://pbs.twimg.com/tweet_video_thumb/D36-6orXoAED4rq.jpg"/>
    <s v="https://pbs.twimg.com/tweet_video_thumb/D36-6orXoAED4rq.jpg"/>
    <x v="38"/>
    <s v="https://twitter.com/#!/publicsafetyust/status/1116539683796709376"/>
    <m/>
    <m/>
    <s v="1116539683796709376"/>
    <m/>
    <b v="0"/>
    <n v="4"/>
    <s v=""/>
    <b v="0"/>
    <s v="en"/>
    <m/>
    <s v=""/>
    <b v="0"/>
    <n v="1"/>
    <s v=""/>
    <s v="Twitter Web Client"/>
    <b v="0"/>
    <s v="1116539683796709376"/>
    <s v="Tweet"/>
    <n v="0"/>
    <n v="0"/>
    <m/>
    <m/>
    <m/>
    <m/>
    <m/>
    <m/>
    <m/>
    <m/>
    <n v="1"/>
    <s v="4"/>
    <s v="4"/>
    <n v="0"/>
    <n v="0"/>
    <n v="0"/>
    <n v="0"/>
    <n v="0"/>
    <n v="0"/>
    <n v="20"/>
    <n v="100"/>
    <n v="20"/>
  </r>
  <r>
    <s v="catjadijkstra"/>
    <s v="revalida"/>
    <m/>
    <m/>
    <m/>
    <m/>
    <m/>
    <m/>
    <m/>
    <m/>
    <s v="No"/>
    <n v="48"/>
    <m/>
    <m/>
    <x v="0"/>
    <d v="2019-04-12T09:55:26.000"/>
    <s v="RT @NederlandsG: Collega’s Tepper en @CatjaDijkstra in afwachting van behandeling behandelkader dwarslaesie #VRA voorjaarscongres @Revalida…"/>
    <m/>
    <m/>
    <x v="6"/>
    <m/>
    <s v="http://pbs.twimg.com/profile_images/779613345611743233/8f_EpPCE_normal.jpg"/>
    <x v="39"/>
    <s v="https://twitter.com/#!/catjadijkstra/status/1116640963458322432"/>
    <m/>
    <m/>
    <s v="1116640963458322432"/>
    <m/>
    <b v="0"/>
    <n v="0"/>
    <s v=""/>
    <b v="0"/>
    <s v="nl"/>
    <m/>
    <s v=""/>
    <b v="0"/>
    <n v="1"/>
    <s v="1116633433701322752"/>
    <s v="Twitter for iPhone"/>
    <b v="0"/>
    <s v="1116633433701322752"/>
    <s v="Tweet"/>
    <n v="0"/>
    <n v="0"/>
    <m/>
    <m/>
    <m/>
    <m/>
    <m/>
    <m/>
    <m/>
    <m/>
    <n v="1"/>
    <s v="6"/>
    <s v="6"/>
    <n v="0"/>
    <n v="0"/>
    <n v="0"/>
    <n v="0"/>
    <n v="0"/>
    <n v="0"/>
    <n v="16"/>
    <n v="100"/>
    <n v="16"/>
  </r>
  <r>
    <s v="allan_kjaer"/>
    <s v="allan_kjaer"/>
    <m/>
    <m/>
    <m/>
    <m/>
    <m/>
    <m/>
    <m/>
    <m/>
    <s v="No"/>
    <n v="49"/>
    <m/>
    <m/>
    <x v="1"/>
    <d v="2019-04-12T08:36:15.000"/>
    <s v="vSphere 6.7 Update 2 and updated vRealize Suite 2018 Released https://t.co/Rm6j5Emhon #VMware #vExpert #vSphere #vRealize #vRA #vCenter #ESXi #vROps #vRB #vRLI"/>
    <s v="https://www.virtual-allan.com/vsphere-6-7-update-2-and-updated-vrealize-suite-2018-released"/>
    <s v="virtual-allan.com"/>
    <x v="14"/>
    <m/>
    <s v="http://pbs.twimg.com/profile_images/1010106519852126208/ltjbdz5R_normal.jpg"/>
    <x v="40"/>
    <s v="https://twitter.com/#!/allan_kjaer/status/1116621038010286080"/>
    <m/>
    <m/>
    <s v="1116621038010286080"/>
    <m/>
    <b v="0"/>
    <n v="1"/>
    <s v=""/>
    <b v="0"/>
    <s v="en"/>
    <m/>
    <s v=""/>
    <b v="0"/>
    <n v="1"/>
    <s v=""/>
    <s v="Twitter Web Client"/>
    <b v="0"/>
    <s v="1116621038010286080"/>
    <s v="Tweet"/>
    <n v="0"/>
    <n v="0"/>
    <m/>
    <m/>
    <m/>
    <m/>
    <m/>
    <m/>
    <m/>
    <m/>
    <n v="1"/>
    <s v="36"/>
    <s v="36"/>
    <n v="0"/>
    <n v="0"/>
    <n v="0"/>
    <n v="0"/>
    <n v="0"/>
    <n v="0"/>
    <n v="21"/>
    <n v="100"/>
    <n v="21"/>
  </r>
  <r>
    <s v="_poppelgaard"/>
    <s v="allan_kjaer"/>
    <m/>
    <m/>
    <m/>
    <m/>
    <m/>
    <m/>
    <m/>
    <m/>
    <s v="No"/>
    <n v="50"/>
    <m/>
    <m/>
    <x v="0"/>
    <d v="2019-04-12T10:38:09.000"/>
    <s v="RT @Allan_Kjaer: vSphere 6.7 Update 2 and updated vRealize Suite 2018 Released https://t.co/Rm6j5Emhon #VMware #vExpert #vSphere #vRealize…"/>
    <s v="https://www.virtual-allan.com/vsphere-6-7-update-2-and-updated-vrealize-suite-2018-released"/>
    <s v="virtual-allan.com"/>
    <x v="15"/>
    <m/>
    <s v="http://pbs.twimg.com/profile_images/1105817844485373955/ddf39UR3_normal.jpg"/>
    <x v="41"/>
    <s v="https://twitter.com/#!/_poppelgaard/status/1116651712977285122"/>
    <m/>
    <m/>
    <s v="1116651712977285122"/>
    <m/>
    <b v="0"/>
    <n v="0"/>
    <s v=""/>
    <b v="0"/>
    <s v="en"/>
    <m/>
    <s v=""/>
    <b v="0"/>
    <n v="1"/>
    <s v="1116621038010286080"/>
    <s v="Twitter for iPhone"/>
    <b v="0"/>
    <s v="1116621038010286080"/>
    <s v="Tweet"/>
    <n v="0"/>
    <n v="0"/>
    <m/>
    <m/>
    <m/>
    <m/>
    <m/>
    <m/>
    <m/>
    <m/>
    <n v="1"/>
    <s v="36"/>
    <s v="36"/>
    <n v="0"/>
    <n v="0"/>
    <n v="0"/>
    <n v="0"/>
    <n v="0"/>
    <n v="0"/>
    <n v="17"/>
    <n v="100"/>
    <n v="17"/>
  </r>
  <r>
    <s v="nederlandsg"/>
    <s v="catjadijkstra"/>
    <m/>
    <m/>
    <m/>
    <m/>
    <m/>
    <m/>
    <m/>
    <m/>
    <s v="Yes"/>
    <n v="52"/>
    <m/>
    <m/>
    <x v="0"/>
    <d v="2019-04-12T09:25:31.000"/>
    <s v="Collega’s Tepper en @CatjaDijkstra in afwachting van behandeling behandelkader dwarslaesie #VRA voorjaarscongres @Revalidatiearts @DwarslaesieOrgN https://t.co/J1IWBfawux"/>
    <m/>
    <m/>
    <x v="6"/>
    <s v="https://pbs.twimg.com/media/D38UL5sWAAANoOB.jpg"/>
    <s v="https://pbs.twimg.com/media/D38UL5sWAAANoOB.jpg"/>
    <x v="42"/>
    <s v="https://twitter.com/#!/nederlandsg/status/1116633433701322752"/>
    <m/>
    <m/>
    <s v="1116633433701322752"/>
    <m/>
    <b v="0"/>
    <n v="2"/>
    <s v=""/>
    <b v="0"/>
    <s v="nl"/>
    <m/>
    <s v=""/>
    <b v="0"/>
    <n v="1"/>
    <s v=""/>
    <s v="Twitter for iPhone"/>
    <b v="0"/>
    <s v="1116633433701322752"/>
    <s v="Tweet"/>
    <n v="0"/>
    <n v="0"/>
    <m/>
    <m/>
    <m/>
    <m/>
    <m/>
    <m/>
    <m/>
    <m/>
    <n v="1"/>
    <s v="6"/>
    <s v="6"/>
    <m/>
    <m/>
    <m/>
    <m/>
    <m/>
    <m/>
    <m/>
    <m/>
    <m/>
  </r>
  <r>
    <s v="bethkmt"/>
    <s v="publicsafetyust"/>
    <m/>
    <m/>
    <m/>
    <m/>
    <m/>
    <m/>
    <m/>
    <m/>
    <s v="No"/>
    <n v="53"/>
    <m/>
    <m/>
    <x v="0"/>
    <d v="2019-04-12T11:02:31.000"/>
    <s v="RT @PublicSafetyUST: While patrolling the neighborhoods, I came across what appeared to be a giant patch of fog. _x000a__x000a_Further investigation fo…"/>
    <m/>
    <m/>
    <x v="13"/>
    <m/>
    <s v="http://pbs.twimg.com/profile_images/408722844/beth_cruise_normal.JPG"/>
    <x v="43"/>
    <s v="https://twitter.com/#!/bethkmt/status/1116657847155220480"/>
    <m/>
    <m/>
    <s v="1116657847155220480"/>
    <m/>
    <b v="0"/>
    <n v="0"/>
    <s v=""/>
    <b v="0"/>
    <s v="en"/>
    <m/>
    <s v=""/>
    <b v="0"/>
    <n v="3"/>
    <s v="1116577414266494976"/>
    <s v="Twitter for iPad"/>
    <b v="0"/>
    <s v="1116577414266494976"/>
    <s v="Tweet"/>
    <n v="0"/>
    <n v="0"/>
    <m/>
    <m/>
    <m/>
    <m/>
    <m/>
    <m/>
    <m/>
    <m/>
    <n v="1"/>
    <s v="4"/>
    <s v="4"/>
    <n v="0"/>
    <n v="0"/>
    <n v="0"/>
    <n v="0"/>
    <n v="0"/>
    <n v="0"/>
    <n v="21"/>
    <n v="100"/>
    <n v="21"/>
  </r>
  <r>
    <s v="vantageoeste"/>
    <s v="trimbleag_es"/>
    <m/>
    <m/>
    <m/>
    <m/>
    <m/>
    <m/>
    <m/>
    <m/>
    <s v="No"/>
    <n v="54"/>
    <m/>
    <m/>
    <x v="0"/>
    <d v="2019-04-12T12:04:56.000"/>
    <s v="🔝🔝 Un cliente nos envía este vídeo realizando una aplicación variable gracias a su pantalla #GFX750 con #FieldIQ de @Trimble_Ag y funcionando de forma coordinada con el monitor de su tractor Fendt 👍🏻 @TrimbleAG_ES #VRA https://t.co/3jsWtpOilw"/>
    <m/>
    <m/>
    <x v="16"/>
    <s v="https://pbs.twimg.com/ext_tw_video_thumb/1116671892465901568/pu/img/COEGETiwpPpVmW1K.jpg"/>
    <s v="https://pbs.twimg.com/ext_tw_video_thumb/1116671892465901568/pu/img/COEGETiwpPpVmW1K.jpg"/>
    <x v="44"/>
    <s v="https://twitter.com/#!/vantageoeste/status/1116673555087941634"/>
    <m/>
    <m/>
    <s v="1116673555087941634"/>
    <m/>
    <b v="0"/>
    <n v="8"/>
    <s v=""/>
    <b v="0"/>
    <s v="es"/>
    <m/>
    <s v=""/>
    <b v="0"/>
    <n v="0"/>
    <s v=""/>
    <s v="Twitter Web Client"/>
    <b v="0"/>
    <s v="1116673555087941634"/>
    <s v="Tweet"/>
    <n v="0"/>
    <n v="0"/>
    <m/>
    <m/>
    <m/>
    <m/>
    <m/>
    <m/>
    <m/>
    <m/>
    <n v="1"/>
    <s v="8"/>
    <s v="8"/>
    <m/>
    <m/>
    <m/>
    <m/>
    <m/>
    <m/>
    <m/>
    <m/>
    <m/>
  </r>
  <r>
    <s v="wxmf"/>
    <s v="revalidatiearts"/>
    <m/>
    <m/>
    <m/>
    <m/>
    <m/>
    <m/>
    <m/>
    <m/>
    <s v="No"/>
    <n v="56"/>
    <m/>
    <m/>
    <x v="0"/>
    <d v="2019-04-12T07:47:42.000"/>
    <s v="RT @NederlandsG: Value based healthcare - volgens Santeon Z-H - ook bruikbaar voor NVDG? #VRA colloquium @Revalidatiearts https://t.co/PyM0…"/>
    <m/>
    <m/>
    <x v="6"/>
    <m/>
    <s v="http://pbs.twimg.com/profile_images/1076410201044107264/tALeVX0k_normal.jpg"/>
    <x v="45"/>
    <s v="https://twitter.com/#!/wxmf/status/1116608818069164032"/>
    <m/>
    <m/>
    <s v="1116608818069164032"/>
    <m/>
    <b v="0"/>
    <n v="0"/>
    <s v=""/>
    <b v="0"/>
    <s v="nl"/>
    <m/>
    <s v=""/>
    <b v="0"/>
    <n v="2"/>
    <s v="1116607226636988416"/>
    <s v="Twitter for iPhone"/>
    <b v="0"/>
    <s v="1116607226636988416"/>
    <s v="Tweet"/>
    <n v="0"/>
    <n v="0"/>
    <m/>
    <m/>
    <m/>
    <m/>
    <m/>
    <m/>
    <m/>
    <m/>
    <n v="2"/>
    <s v="6"/>
    <s v="6"/>
    <m/>
    <m/>
    <m/>
    <m/>
    <m/>
    <m/>
    <m/>
    <m/>
    <m/>
  </r>
  <r>
    <s v="wxmf"/>
    <s v="revalidatiearts"/>
    <m/>
    <m/>
    <m/>
    <m/>
    <m/>
    <m/>
    <m/>
    <m/>
    <s v="No"/>
    <n v="58"/>
    <m/>
    <m/>
    <x v="0"/>
    <d v="2019-04-12T12:07:49.000"/>
    <s v="RT @NederlandsG: Behandelkader dwarslaesie unaniem aangenomen door ALV @Revalidatiearts #VRA voorjaarscongres"/>
    <m/>
    <m/>
    <x v="6"/>
    <m/>
    <s v="http://pbs.twimg.com/profile_images/1076410201044107264/tALeVX0k_normal.jpg"/>
    <x v="46"/>
    <s v="https://twitter.com/#!/wxmf/status/1116674277900738562"/>
    <m/>
    <m/>
    <s v="1116674277900738562"/>
    <m/>
    <b v="0"/>
    <n v="0"/>
    <s v=""/>
    <b v="0"/>
    <s v="nl"/>
    <m/>
    <s v=""/>
    <b v="0"/>
    <n v="3"/>
    <s v="1116651972298510342"/>
    <s v="Twitter for iPhone"/>
    <b v="0"/>
    <s v="1116651972298510342"/>
    <s v="Tweet"/>
    <n v="0"/>
    <n v="0"/>
    <m/>
    <m/>
    <m/>
    <m/>
    <m/>
    <m/>
    <m/>
    <m/>
    <n v="2"/>
    <s v="6"/>
    <s v="6"/>
    <m/>
    <m/>
    <m/>
    <m/>
    <m/>
    <m/>
    <m/>
    <m/>
    <m/>
  </r>
  <r>
    <s v="chipzoller"/>
    <s v="chipzoller"/>
    <m/>
    <m/>
    <m/>
    <m/>
    <m/>
    <m/>
    <m/>
    <m/>
    <s v="No"/>
    <n v="60"/>
    <m/>
    <m/>
    <x v="1"/>
    <d v="2019-04-12T12:14:49.000"/>
    <s v="#vRA #vExpert https://t.co/hHrtBCFSro"/>
    <s v="https://twitter.com/vChrisR/status/1116644933778202624"/>
    <s v="twitter.com"/>
    <x v="17"/>
    <m/>
    <s v="http://pbs.twimg.com/profile_images/807960810274324480/DAlmnim1_normal.jpg"/>
    <x v="47"/>
    <s v="https://twitter.com/#!/chipzoller/status/1116676040347275264"/>
    <m/>
    <m/>
    <s v="1116676040347275264"/>
    <m/>
    <b v="0"/>
    <n v="0"/>
    <s v=""/>
    <b v="1"/>
    <s v="und"/>
    <m/>
    <s v="1116644933778202624"/>
    <b v="0"/>
    <n v="0"/>
    <s v=""/>
    <s v="Twitter for Android"/>
    <b v="0"/>
    <s v="1116676040347275264"/>
    <s v="Tweet"/>
    <n v="0"/>
    <n v="0"/>
    <m/>
    <m/>
    <m/>
    <m/>
    <m/>
    <m/>
    <m/>
    <m/>
    <n v="1"/>
    <s v="1"/>
    <s v="1"/>
    <n v="0"/>
    <n v="0"/>
    <n v="0"/>
    <n v="0"/>
    <n v="0"/>
    <n v="0"/>
    <n v="2"/>
    <n v="100"/>
    <n v="2"/>
  </r>
  <r>
    <s v="rkleijwegt"/>
    <s v="mpoore"/>
    <m/>
    <m/>
    <m/>
    <m/>
    <m/>
    <m/>
    <m/>
    <m/>
    <s v="No"/>
    <n v="61"/>
    <m/>
    <m/>
    <x v="0"/>
    <d v="2019-04-12T14:14:46.000"/>
    <s v="RT @mpoore: What’s new in vRA 7.6 https://t.co/2H8RBw74jh #vExpert #vmware #vra"/>
    <s v="https://michaelpoore.com/2019/04/whats-new-in-vra-7-6/"/>
    <s v="michaelpoore.com"/>
    <x v="12"/>
    <m/>
    <s v="http://pbs.twimg.com/profile_images/798930188591648772/Zj-IPHD-_normal.jpg"/>
    <x v="48"/>
    <s v="https://twitter.com/#!/rkleijwegt/status/1116706225775874049"/>
    <m/>
    <m/>
    <s v="1116706225775874049"/>
    <m/>
    <b v="0"/>
    <n v="0"/>
    <s v=""/>
    <b v="0"/>
    <s v="en"/>
    <m/>
    <s v=""/>
    <b v="0"/>
    <n v="2"/>
    <s v="1116454623815131136"/>
    <s v="Twitter for Android"/>
    <b v="0"/>
    <s v="1116454623815131136"/>
    <s v="Tweet"/>
    <n v="0"/>
    <n v="0"/>
    <m/>
    <m/>
    <m/>
    <m/>
    <m/>
    <m/>
    <m/>
    <m/>
    <n v="1"/>
    <s v="21"/>
    <s v="21"/>
    <n v="0"/>
    <n v="0"/>
    <n v="0"/>
    <n v="0"/>
    <n v="0"/>
    <n v="0"/>
    <n v="12"/>
    <n v="100"/>
    <n v="12"/>
  </r>
  <r>
    <s v="oergman"/>
    <s v="thomaskopton"/>
    <m/>
    <m/>
    <m/>
    <m/>
    <m/>
    <m/>
    <m/>
    <m/>
    <s v="No"/>
    <n v="62"/>
    <m/>
    <m/>
    <x v="0"/>
    <d v="2019-04-12T14:34:17.000"/>
    <s v="RT @ThomasKopton: #vROps 7.5 -✅_x000a_#vRLI 4.8 - ✅_x000a_#vRSLCM 2.1 - ✅_x000a_#vRA 7.6 - in progress 😉 https://t.co/7JoBxIa4ng"/>
    <m/>
    <m/>
    <x v="18"/>
    <s v="https://pbs.twimg.com/media/D39GO-CWwAA498R.jpg"/>
    <s v="https://pbs.twimg.com/media/D39GO-CWwAA498R.jpg"/>
    <x v="49"/>
    <s v="https://twitter.com/#!/oergman/status/1116711137494601729"/>
    <m/>
    <m/>
    <s v="1116711137494601729"/>
    <m/>
    <b v="0"/>
    <n v="0"/>
    <s v=""/>
    <b v="0"/>
    <s v="en"/>
    <m/>
    <s v=""/>
    <b v="0"/>
    <n v="1"/>
    <s v="1116688467566768129"/>
    <s v="Twitter Web Client"/>
    <b v="0"/>
    <s v="1116688467566768129"/>
    <s v="Tweet"/>
    <n v="0"/>
    <n v="0"/>
    <m/>
    <m/>
    <m/>
    <m/>
    <m/>
    <m/>
    <m/>
    <m/>
    <n v="1"/>
    <s v="20"/>
    <s v="20"/>
    <n v="1"/>
    <n v="6.25"/>
    <n v="0"/>
    <n v="0"/>
    <n v="0"/>
    <n v="0"/>
    <n v="15"/>
    <n v="93.75"/>
    <n v="16"/>
  </r>
  <r>
    <s v="dwarslaesieorgn"/>
    <s v="revalidatiearts"/>
    <m/>
    <m/>
    <m/>
    <m/>
    <m/>
    <m/>
    <m/>
    <m/>
    <s v="No"/>
    <n v="64"/>
    <m/>
    <m/>
    <x v="0"/>
    <d v="2019-04-12T15:00:26.000"/>
    <s v="RT @NederlandsG: Behandelkader dwarslaesie unaniem aangenomen door ALV @Revalidatiearts #VRA voorjaarscongres"/>
    <m/>
    <m/>
    <x v="6"/>
    <m/>
    <s v="http://pbs.twimg.com/profile_images/424501852198010881/_cYFXqQq_normal.jpeg"/>
    <x v="50"/>
    <s v="https://twitter.com/#!/dwarslaesieorgn/status/1116717717925634051"/>
    <m/>
    <m/>
    <s v="1116717717925634051"/>
    <m/>
    <b v="0"/>
    <n v="0"/>
    <s v=""/>
    <b v="0"/>
    <s v="nl"/>
    <m/>
    <s v=""/>
    <b v="0"/>
    <n v="3"/>
    <s v="1116651972298510342"/>
    <s v="Twitter Web Client"/>
    <b v="0"/>
    <s v="1116651972298510342"/>
    <s v="Tweet"/>
    <n v="0"/>
    <n v="0"/>
    <m/>
    <m/>
    <m/>
    <m/>
    <m/>
    <m/>
    <m/>
    <m/>
    <n v="1"/>
    <s v="6"/>
    <s v="6"/>
    <m/>
    <m/>
    <m/>
    <m/>
    <m/>
    <m/>
    <m/>
    <m/>
    <m/>
  </r>
  <r>
    <s v="mpoore"/>
    <s v="mpoore"/>
    <m/>
    <m/>
    <m/>
    <m/>
    <m/>
    <m/>
    <m/>
    <m/>
    <s v="No"/>
    <n v="66"/>
    <m/>
    <m/>
    <x v="1"/>
    <d v="2019-04-11T21:34:59.000"/>
    <s v="What’s new in vRA 7.6 https://t.co/2H8RBw74jh #vExpert #vmware #vra"/>
    <s v="https://michaelpoore.com/2019/04/whats-new-in-vra-7-6/"/>
    <s v="michaelpoore.com"/>
    <x v="12"/>
    <m/>
    <s v="http://pbs.twimg.com/profile_images/793113277022760960/n0RTIJGK_normal.jpg"/>
    <x v="51"/>
    <s v="https://twitter.com/#!/mpoore/status/1116454623815131136"/>
    <m/>
    <m/>
    <s v="1116454623815131136"/>
    <m/>
    <b v="0"/>
    <n v="3"/>
    <s v=""/>
    <b v="0"/>
    <s v="en"/>
    <m/>
    <s v=""/>
    <b v="0"/>
    <n v="2"/>
    <s v=""/>
    <s v="Twitter Web Client"/>
    <b v="0"/>
    <s v="1116454623815131136"/>
    <s v="Tweet"/>
    <n v="0"/>
    <n v="0"/>
    <m/>
    <m/>
    <m/>
    <m/>
    <m/>
    <m/>
    <m/>
    <m/>
    <n v="2"/>
    <s v="21"/>
    <s v="21"/>
    <n v="0"/>
    <n v="0"/>
    <n v="0"/>
    <n v="0"/>
    <n v="0"/>
    <n v="0"/>
    <n v="10"/>
    <n v="100"/>
    <n v="10"/>
  </r>
  <r>
    <s v="mpoore"/>
    <s v="mpoore"/>
    <m/>
    <m/>
    <m/>
    <m/>
    <m/>
    <m/>
    <m/>
    <m/>
    <s v="No"/>
    <n v="67"/>
    <m/>
    <m/>
    <x v="1"/>
    <d v="2019-04-12T15:14:06.000"/>
    <s v="[ICYMI] What’s new in vRA 7.6 https://t.co/2H8RBw74jh #vExpert #vRA"/>
    <s v="https://michaelpoore.com/2019/04/whats-new-in-vra-7-6/"/>
    <s v="michaelpoore.com"/>
    <x v="19"/>
    <m/>
    <s v="http://pbs.twimg.com/profile_images/793113277022760960/n0RTIJGK_normal.jpg"/>
    <x v="52"/>
    <s v="https://twitter.com/#!/mpoore/status/1116721160333533184"/>
    <m/>
    <m/>
    <s v="1116721160333533184"/>
    <m/>
    <b v="0"/>
    <n v="0"/>
    <s v=""/>
    <b v="0"/>
    <s v="en"/>
    <m/>
    <s v=""/>
    <b v="0"/>
    <n v="0"/>
    <s v=""/>
    <s v="Twitter Web Client"/>
    <b v="0"/>
    <s v="1116721160333533184"/>
    <s v="Tweet"/>
    <n v="0"/>
    <n v="0"/>
    <m/>
    <m/>
    <m/>
    <m/>
    <m/>
    <m/>
    <m/>
    <m/>
    <n v="2"/>
    <s v="21"/>
    <s v="21"/>
    <n v="0"/>
    <n v="0"/>
    <n v="0"/>
    <n v="0"/>
    <n v="0"/>
    <n v="0"/>
    <n v="10"/>
    <n v="100"/>
    <n v="10"/>
  </r>
  <r>
    <s v="ronaldbeukerbi"/>
    <s v="ronaldbeukerbi"/>
    <m/>
    <m/>
    <m/>
    <m/>
    <m/>
    <m/>
    <m/>
    <m/>
    <s v="No"/>
    <n v="68"/>
    <m/>
    <m/>
    <x v="1"/>
    <d v="2019-04-12T16:15:37.000"/>
    <s v="Het was boeiend, leerzaam en ook erg leuk dat ik zelf iets heb mogen vertellen over mijn vak op het #colloquium congres van de #vra! 😎 https://t.co/SAbLWwPpud"/>
    <m/>
    <m/>
    <x v="20"/>
    <s v="https://pbs.twimg.com/media/D39yDQtXkAUnM86.jpg"/>
    <s v="https://pbs.twimg.com/media/D39yDQtXkAUnM86.jpg"/>
    <x v="53"/>
    <s v="https://twitter.com/#!/ronaldbeukerbi/status/1116736637885612032"/>
    <m/>
    <m/>
    <s v="1116736637885612032"/>
    <m/>
    <b v="0"/>
    <n v="2"/>
    <s v=""/>
    <b v="0"/>
    <s v="nl"/>
    <m/>
    <s v=""/>
    <b v="0"/>
    <n v="0"/>
    <s v=""/>
    <s v="Twitter for Android"/>
    <b v="0"/>
    <s v="1116736637885612032"/>
    <s v="Tweet"/>
    <n v="0"/>
    <n v="0"/>
    <m/>
    <m/>
    <m/>
    <m/>
    <m/>
    <m/>
    <m/>
    <m/>
    <n v="1"/>
    <s v="1"/>
    <s v="1"/>
    <n v="0"/>
    <n v="0"/>
    <n v="0"/>
    <n v="0"/>
    <n v="0"/>
    <n v="0"/>
    <n v="25"/>
    <n v="100"/>
    <n v="25"/>
  </r>
  <r>
    <s v="nederlandsg"/>
    <s v="revalidatiearts"/>
    <m/>
    <m/>
    <m/>
    <m/>
    <m/>
    <m/>
    <m/>
    <m/>
    <s v="No"/>
    <n v="69"/>
    <m/>
    <m/>
    <x v="0"/>
    <d v="2019-04-12T07:41:23.000"/>
    <s v="Value based healthcare - volgens Santeon Z-H - ook bruikbaar voor NVDG? #VRA colloquium @Revalidatiearts https://t.co/PyM0TuD761"/>
    <m/>
    <m/>
    <x v="6"/>
    <s v="https://pbs.twimg.com/media/D378WY1UIAE3KdQ.jpg"/>
    <s v="https://pbs.twimg.com/media/D378WY1UIAE3KdQ.jpg"/>
    <x v="54"/>
    <s v="https://twitter.com/#!/nederlandsg/status/1116607226636988416"/>
    <m/>
    <m/>
    <s v="1116607226636988416"/>
    <m/>
    <b v="0"/>
    <n v="5"/>
    <s v=""/>
    <b v="0"/>
    <s v="nl"/>
    <m/>
    <s v=""/>
    <b v="0"/>
    <n v="2"/>
    <s v=""/>
    <s v="Twitter for iPhone"/>
    <b v="0"/>
    <s v="1116607226636988416"/>
    <s v="Tweet"/>
    <n v="0"/>
    <n v="0"/>
    <m/>
    <m/>
    <m/>
    <m/>
    <m/>
    <m/>
    <m/>
    <m/>
    <n v="4"/>
    <s v="6"/>
    <s v="6"/>
    <n v="0"/>
    <n v="0"/>
    <n v="0"/>
    <n v="0"/>
    <n v="0"/>
    <n v="0"/>
    <n v="14"/>
    <n v="100"/>
    <n v="14"/>
  </r>
  <r>
    <s v="nederlandsg"/>
    <s v="revalidatiearts"/>
    <m/>
    <m/>
    <m/>
    <m/>
    <m/>
    <m/>
    <m/>
    <m/>
    <s v="No"/>
    <n v="70"/>
    <m/>
    <m/>
    <x v="0"/>
    <d v="2019-04-12T09:23:53.000"/>
    <s v="Collega @JannekeStolwijk dankbaar voor hulp bij inventarisatie benodigde zorg voor volwassen spina patiënten #VRA voorjaarscongres @Revalidatiearts https://t.co/FjvGMhk4uY"/>
    <m/>
    <m/>
    <x v="6"/>
    <s v="https://pbs.twimg.com/media/D38T0EQW4AArpzD.jpg"/>
    <s v="https://pbs.twimg.com/media/D38T0EQW4AArpzD.jpg"/>
    <x v="55"/>
    <s v="https://twitter.com/#!/nederlandsg/status/1116633024253370368"/>
    <m/>
    <m/>
    <s v="1116633024253370368"/>
    <m/>
    <b v="0"/>
    <n v="5"/>
    <s v=""/>
    <b v="0"/>
    <s v="nl"/>
    <m/>
    <s v=""/>
    <b v="0"/>
    <n v="0"/>
    <s v=""/>
    <s v="Twitter for iPhone"/>
    <b v="0"/>
    <s v="1116633024253370368"/>
    <s v="Tweet"/>
    <n v="0"/>
    <n v="0"/>
    <m/>
    <m/>
    <m/>
    <m/>
    <m/>
    <m/>
    <m/>
    <m/>
    <n v="4"/>
    <s v="6"/>
    <s v="6"/>
    <m/>
    <m/>
    <m/>
    <m/>
    <m/>
    <m/>
    <m/>
    <m/>
    <m/>
  </r>
  <r>
    <s v="nederlandsg"/>
    <s v="revalidatiearts"/>
    <m/>
    <m/>
    <m/>
    <m/>
    <m/>
    <m/>
    <m/>
    <m/>
    <s v="No"/>
    <n v="72"/>
    <m/>
    <m/>
    <x v="0"/>
    <d v="2019-04-12T10:39:11.000"/>
    <s v="Behandelkader dwarslaesie unaniem aangenomen door ALV @Revalidatiearts #VRA voorjaarscongres"/>
    <m/>
    <m/>
    <x v="6"/>
    <m/>
    <s v="http://pbs.twimg.com/profile_images/1115710943076470785/966f3TZH_normal.jpg"/>
    <x v="56"/>
    <s v="https://twitter.com/#!/nederlandsg/status/1116651972298510342"/>
    <m/>
    <m/>
    <s v="1116651972298510342"/>
    <m/>
    <b v="0"/>
    <n v="3"/>
    <s v=""/>
    <b v="0"/>
    <s v="nl"/>
    <m/>
    <s v=""/>
    <b v="0"/>
    <n v="3"/>
    <s v=""/>
    <s v="Twitter for iPhone"/>
    <b v="0"/>
    <s v="1116651972298510342"/>
    <s v="Tweet"/>
    <n v="0"/>
    <n v="0"/>
    <s v="5.0629808,51.9969269 _x000a_5.1310233,51.9969269 _x000a_5.1310233,52.0622967 _x000a_5.0629808,52.0622967"/>
    <s v="The Netherlands"/>
    <s v="NL"/>
    <s v="Nieuwegein, Nederland"/>
    <s v="7d80e1fe9d774af6"/>
    <s v="Nieuwegein"/>
    <s v="city"/>
    <s v="https://api.twitter.com/1.1/geo/id/7d80e1fe9d774af6.json"/>
    <n v="4"/>
    <s v="6"/>
    <s v="6"/>
    <n v="0"/>
    <n v="0"/>
    <n v="0"/>
    <n v="0"/>
    <n v="0"/>
    <n v="0"/>
    <n v="9"/>
    <n v="100"/>
    <n v="9"/>
  </r>
  <r>
    <s v="jannekestolwijk"/>
    <s v="revalidatiearts"/>
    <m/>
    <m/>
    <m/>
    <m/>
    <m/>
    <m/>
    <m/>
    <m/>
    <s v="No"/>
    <n v="73"/>
    <m/>
    <m/>
    <x v="0"/>
    <d v="2019-04-12T12:16:02.000"/>
    <s v="RT @NederlandsG: Behandelkader dwarslaesie unaniem aangenomen door ALV @Revalidatiearts #VRA voorjaarscongres"/>
    <m/>
    <m/>
    <x v="6"/>
    <m/>
    <s v="http://pbs.twimg.com/profile_images/956613616136056833/FfQsxVVO_normal.jpg"/>
    <x v="57"/>
    <s v="https://twitter.com/#!/jannekestolwijk/status/1116676345197580288"/>
    <m/>
    <m/>
    <s v="1116676345197580288"/>
    <m/>
    <b v="0"/>
    <n v="0"/>
    <s v=""/>
    <b v="0"/>
    <s v="nl"/>
    <m/>
    <s v=""/>
    <b v="0"/>
    <n v="3"/>
    <s v="1116651972298510342"/>
    <s v="Twitter for iPhone"/>
    <b v="0"/>
    <s v="1116651972298510342"/>
    <s v="Tweet"/>
    <n v="0"/>
    <n v="0"/>
    <m/>
    <m/>
    <m/>
    <m/>
    <m/>
    <m/>
    <m/>
    <m/>
    <n v="1"/>
    <s v="6"/>
    <s v="6"/>
    <m/>
    <m/>
    <m/>
    <m/>
    <m/>
    <m/>
    <m/>
    <m/>
    <m/>
  </r>
  <r>
    <s v="ilsevannes"/>
    <s v="revalidatiearts"/>
    <m/>
    <m/>
    <m/>
    <m/>
    <m/>
    <m/>
    <m/>
    <m/>
    <s v="No"/>
    <n v="74"/>
    <m/>
    <m/>
    <x v="0"/>
    <d v="2019-04-12T18:17:51.000"/>
    <s v="RT @NederlandsG: Behandelkader dwarslaesie unaniem aangenomen door ALV @Revalidatiearts #VRA voorjaarscongres"/>
    <m/>
    <m/>
    <x v="6"/>
    <m/>
    <s v="http://pbs.twimg.com/profile_images/598820374348980224/Wg-46sqw_normal.jpg"/>
    <x v="58"/>
    <s v="https://twitter.com/#!/ilsevannes/status/1116767399066390528"/>
    <m/>
    <m/>
    <s v="1116767399066390528"/>
    <m/>
    <b v="0"/>
    <n v="0"/>
    <s v=""/>
    <b v="0"/>
    <s v="nl"/>
    <m/>
    <s v=""/>
    <b v="0"/>
    <n v="4"/>
    <s v="1116651972298510342"/>
    <s v="Twitter for iPhone"/>
    <b v="0"/>
    <s v="1116651972298510342"/>
    <s v="Tweet"/>
    <n v="0"/>
    <n v="0"/>
    <m/>
    <m/>
    <m/>
    <m/>
    <m/>
    <m/>
    <m/>
    <m/>
    <n v="1"/>
    <s v="6"/>
    <s v="6"/>
    <m/>
    <m/>
    <m/>
    <m/>
    <m/>
    <m/>
    <m/>
    <m/>
    <m/>
  </r>
  <r>
    <s v="ilsevannes"/>
    <s v="jannekestolwijk"/>
    <m/>
    <m/>
    <m/>
    <m/>
    <m/>
    <m/>
    <m/>
    <m/>
    <s v="No"/>
    <n v="76"/>
    <m/>
    <m/>
    <x v="0"/>
    <d v="2019-04-12T18:18:09.000"/>
    <s v="RT @NederlandsG: Collega @JannekeStolwijk dankbaar voor hulp bij inventarisatie benodigde zorg voor volwassen spina patiënten #VRA voorjaar…"/>
    <m/>
    <m/>
    <x v="6"/>
    <m/>
    <s v="http://pbs.twimg.com/profile_images/598820374348980224/Wg-46sqw_normal.jpg"/>
    <x v="59"/>
    <s v="https://twitter.com/#!/ilsevannes/status/1116767476069687296"/>
    <m/>
    <m/>
    <s v="1116767476069687296"/>
    <m/>
    <b v="0"/>
    <n v="0"/>
    <s v=""/>
    <b v="0"/>
    <s v="nl"/>
    <m/>
    <s v=""/>
    <b v="0"/>
    <n v="2"/>
    <s v="1116633024253370368"/>
    <s v="Twitter for iPhone"/>
    <b v="0"/>
    <s v="1116633024253370368"/>
    <s v="Tweet"/>
    <n v="0"/>
    <n v="0"/>
    <m/>
    <m/>
    <m/>
    <m/>
    <m/>
    <m/>
    <m/>
    <m/>
    <n v="1"/>
    <s v="6"/>
    <s v="6"/>
    <m/>
    <m/>
    <m/>
    <m/>
    <m/>
    <m/>
    <m/>
    <m/>
    <m/>
  </r>
  <r>
    <s v="inge_eriks"/>
    <s v="jannekestolwijk"/>
    <m/>
    <m/>
    <m/>
    <m/>
    <m/>
    <m/>
    <m/>
    <m/>
    <s v="No"/>
    <n v="80"/>
    <m/>
    <m/>
    <x v="0"/>
    <d v="2019-04-12T20:57:02.000"/>
    <s v="RT @NederlandsG: Collega @JannekeStolwijk dankbaar voor hulp bij inventarisatie benodigde zorg voor volwassen spina patiënten #VRA voorjaar…"/>
    <m/>
    <m/>
    <x v="6"/>
    <m/>
    <s v="http://pbs.twimg.com/profile_images/658391989260521472/iE61WLzS_normal.jpg"/>
    <x v="60"/>
    <s v="https://twitter.com/#!/inge_eriks/status/1116807460248084482"/>
    <m/>
    <m/>
    <s v="1116807460248084482"/>
    <m/>
    <b v="0"/>
    <n v="0"/>
    <s v=""/>
    <b v="0"/>
    <s v="nl"/>
    <m/>
    <s v=""/>
    <b v="0"/>
    <n v="2"/>
    <s v="1116633024253370368"/>
    <s v="Twitter for iPhone"/>
    <b v="0"/>
    <s v="1116633024253370368"/>
    <s v="Tweet"/>
    <n v="0"/>
    <n v="0"/>
    <m/>
    <m/>
    <m/>
    <m/>
    <m/>
    <m/>
    <m/>
    <m/>
    <n v="1"/>
    <s v="6"/>
    <s v="6"/>
    <m/>
    <m/>
    <m/>
    <m/>
    <m/>
    <m/>
    <m/>
    <m/>
    <m/>
  </r>
  <r>
    <s v="inntagrica"/>
    <s v="trim"/>
    <m/>
    <m/>
    <m/>
    <m/>
    <m/>
    <m/>
    <m/>
    <m/>
    <s v="No"/>
    <n v="82"/>
    <m/>
    <m/>
    <x v="0"/>
    <d v="2019-04-12T21:54:45.000"/>
    <s v="RT @Vantageoeste: 🔝🔝 Un cliente nos envía este vídeo realizando una aplicación variable gracias a su pantalla #GFX750 con #FieldIQ de @Trim…"/>
    <m/>
    <m/>
    <x v="21"/>
    <m/>
    <s v="http://pbs.twimg.com/profile_images/482332763291275264/YVj3i_b5_normal.jpeg"/>
    <x v="61"/>
    <s v="https://twitter.com/#!/inntagrica/status/1116821986615922689"/>
    <m/>
    <m/>
    <s v="1116821986615922689"/>
    <m/>
    <b v="0"/>
    <n v="0"/>
    <s v=""/>
    <b v="0"/>
    <s v="es"/>
    <m/>
    <s v=""/>
    <b v="0"/>
    <n v="3"/>
    <s v="1116673555087941634"/>
    <s v="Twitter Web Client"/>
    <b v="0"/>
    <s v="1116673555087941634"/>
    <s v="Tweet"/>
    <n v="0"/>
    <n v="0"/>
    <m/>
    <m/>
    <m/>
    <m/>
    <m/>
    <m/>
    <m/>
    <m/>
    <n v="1"/>
    <s v="8"/>
    <s v="8"/>
    <n v="0"/>
    <n v="0"/>
    <n v="0"/>
    <n v="0"/>
    <n v="0"/>
    <n v="0"/>
    <n v="21"/>
    <n v="100"/>
    <n v="21"/>
  </r>
  <r>
    <s v="publicsafetyust"/>
    <s v="publicsafetyust"/>
    <m/>
    <m/>
    <m/>
    <m/>
    <m/>
    <m/>
    <m/>
    <m/>
    <s v="No"/>
    <n v="84"/>
    <m/>
    <m/>
    <x v="1"/>
    <d v="2019-04-10T23:41:44.000"/>
    <s v="We’re just over 24 hours from the start of another Virtual Ride Along! _x000a__x000a_Tune in tomorrow night! _x000a__x000a_#USTPubSafe #VRA https://t.co/TuZRqBVTZu"/>
    <m/>
    <m/>
    <x v="10"/>
    <s v="https://pbs.twimg.com/ext_tw_video_thumb/1116124096809639936/pu/img/-GHuC8q2YPfAyVp-.jpg"/>
    <s v="https://pbs.twimg.com/ext_tw_video_thumb/1116124096809639936/pu/img/-GHuC8q2YPfAyVp-.jpg"/>
    <x v="62"/>
    <s v="https://twitter.com/#!/publicsafetyust/status/1116124130875670528"/>
    <m/>
    <m/>
    <s v="1116124130875670528"/>
    <m/>
    <b v="0"/>
    <n v="6"/>
    <s v=""/>
    <b v="0"/>
    <s v="en"/>
    <m/>
    <s v=""/>
    <b v="0"/>
    <n v="2"/>
    <s v=""/>
    <s v="Twitter for iPhone"/>
    <b v="0"/>
    <s v="1116124130875670528"/>
    <s v="Tweet"/>
    <n v="0"/>
    <n v="0"/>
    <m/>
    <m/>
    <m/>
    <m/>
    <m/>
    <m/>
    <m/>
    <m/>
    <n v="8"/>
    <s v="4"/>
    <s v="4"/>
    <n v="0"/>
    <n v="0"/>
    <n v="0"/>
    <n v="0"/>
    <n v="0"/>
    <n v="0"/>
    <n v="20"/>
    <n v="100"/>
    <n v="20"/>
  </r>
  <r>
    <s v="publicsafetyust"/>
    <s v="publicsafetyust"/>
    <m/>
    <m/>
    <m/>
    <m/>
    <m/>
    <m/>
    <m/>
    <m/>
    <s v="No"/>
    <n v="85"/>
    <m/>
    <m/>
    <x v="1"/>
    <d v="2019-04-12T00:32:57.000"/>
    <s v="Alright, Tommies, let's get this Virtual Ride Along started!_x000a__x000a_You'll be rolling with the &quot;A Team&quot; tonight until about 3 AM!_x000a__x000a_#USTPubSafe #VRA https://t.co/anz9rIM9u8"/>
    <m/>
    <m/>
    <x v="10"/>
    <s v="https://pbs.twimg.com/tweet_video_thumb/D36aDuGXsAALSR6.jpg"/>
    <s v="https://pbs.twimg.com/tweet_video_thumb/D36aDuGXsAALSR6.jpg"/>
    <x v="63"/>
    <s v="https://twitter.com/#!/publicsafetyust/status/1116499409800433666"/>
    <m/>
    <m/>
    <s v="1116499409800433666"/>
    <m/>
    <b v="0"/>
    <n v="7"/>
    <s v=""/>
    <b v="0"/>
    <s v="en"/>
    <m/>
    <s v=""/>
    <b v="0"/>
    <n v="1"/>
    <s v=""/>
    <s v="Twitter Web Client"/>
    <b v="0"/>
    <s v="1116499409800433666"/>
    <s v="Tweet"/>
    <n v="0"/>
    <n v="0"/>
    <m/>
    <m/>
    <m/>
    <m/>
    <m/>
    <m/>
    <m/>
    <m/>
    <n v="8"/>
    <s v="4"/>
    <s v="4"/>
    <n v="0"/>
    <n v="0"/>
    <n v="0"/>
    <n v="0"/>
    <n v="0"/>
    <n v="0"/>
    <n v="23"/>
    <n v="100"/>
    <n v="23"/>
  </r>
  <r>
    <s v="publicsafetyust"/>
    <s v="publicsafetyust"/>
    <m/>
    <m/>
    <m/>
    <m/>
    <m/>
    <m/>
    <m/>
    <m/>
    <s v="No"/>
    <n v="86"/>
    <m/>
    <m/>
    <x v="1"/>
    <d v="2019-04-12T02:30:18.000"/>
    <s v="Reason for the alarm? You guessed it...overcooked food._x000a__x000a_Officers reset the alarm and cleared._x000a__x000a_May we suggest some cooking lessons in the future? 🤷‍♂️_x000a__x000a_#USTPubSafe #VRA https://t.co/rt0Q1rlZ2F"/>
    <m/>
    <m/>
    <x v="10"/>
    <s v="https://pbs.twimg.com/tweet_video_thumb/D361IKaWAAAIBXW.jpg"/>
    <s v="https://pbs.twimg.com/tweet_video_thumb/D361IKaWAAAIBXW.jpg"/>
    <x v="64"/>
    <s v="https://twitter.com/#!/publicsafetyust/status/1116528943132286977"/>
    <m/>
    <m/>
    <s v="1116528943132286977"/>
    <m/>
    <b v="0"/>
    <n v="13"/>
    <s v=""/>
    <b v="0"/>
    <s v="en"/>
    <m/>
    <s v=""/>
    <b v="0"/>
    <n v="1"/>
    <s v=""/>
    <s v="Twitter Web Client"/>
    <b v="0"/>
    <s v="1116528943132286977"/>
    <s v="Tweet"/>
    <n v="0"/>
    <n v="0"/>
    <m/>
    <m/>
    <m/>
    <m/>
    <m/>
    <m/>
    <m/>
    <m/>
    <n v="8"/>
    <s v="4"/>
    <s v="4"/>
    <n v="1"/>
    <n v="3.8461538461538463"/>
    <n v="2"/>
    <n v="7.6923076923076925"/>
    <n v="0"/>
    <n v="0"/>
    <n v="23"/>
    <n v="88.46153846153847"/>
    <n v="26"/>
  </r>
  <r>
    <s v="publicsafetyust"/>
    <s v="publicsafetyust"/>
    <m/>
    <m/>
    <m/>
    <m/>
    <m/>
    <m/>
    <m/>
    <m/>
    <s v="No"/>
    <n v="87"/>
    <m/>
    <m/>
    <x v="1"/>
    <d v="2019-04-12T02:47:21.000"/>
    <s v="Officers are en route to an alcohol related incident on North Campus._x000a__x000a_Where on North Campus?  That's one secret we'll never tell.. _x000a__x000a_xoxo, Pub Safe._x000a__x000a_#USTPubSafe #VRA https://t.co/o1GufMXwqk"/>
    <m/>
    <m/>
    <x v="10"/>
    <s v="https://pbs.twimg.com/tweet_video_thumb/D365BfxWwAAiK4N.jpg"/>
    <s v="https://pbs.twimg.com/tweet_video_thumb/D365BfxWwAAiK4N.jpg"/>
    <x v="65"/>
    <s v="https://twitter.com/#!/publicsafetyust/status/1116533232043008000"/>
    <m/>
    <m/>
    <s v="1116533232043008000"/>
    <m/>
    <b v="0"/>
    <n v="33"/>
    <s v=""/>
    <b v="0"/>
    <s v="en"/>
    <m/>
    <s v=""/>
    <b v="0"/>
    <n v="9"/>
    <s v=""/>
    <s v="Twitter Web Client"/>
    <b v="0"/>
    <s v="1116533232043008000"/>
    <s v="Tweet"/>
    <n v="0"/>
    <n v="0"/>
    <m/>
    <m/>
    <m/>
    <m/>
    <m/>
    <m/>
    <m/>
    <m/>
    <n v="8"/>
    <s v="4"/>
    <s v="4"/>
    <n v="1"/>
    <n v="3.7037037037037037"/>
    <n v="0"/>
    <n v="0"/>
    <n v="0"/>
    <n v="0"/>
    <n v="26"/>
    <n v="96.29629629629629"/>
    <n v="27"/>
  </r>
  <r>
    <s v="publicsafetyust"/>
    <s v="publicsafetyust"/>
    <m/>
    <m/>
    <m/>
    <m/>
    <m/>
    <m/>
    <m/>
    <m/>
    <s v="No"/>
    <n v="88"/>
    <m/>
    <m/>
    <x v="1"/>
    <d v="2019-04-12T04:10:06.000"/>
    <s v="Officers are finally clear #USTPubSafe #VRA"/>
    <m/>
    <m/>
    <x v="10"/>
    <m/>
    <s v="http://pbs.twimg.com/profile_images/1028902507194404865/lwIa5UBg_normal.jpg"/>
    <x v="66"/>
    <s v="https://twitter.com/#!/publicsafetyust/status/1116554058691764224"/>
    <m/>
    <m/>
    <s v="1116554058691764224"/>
    <s v="1116548747322904578"/>
    <b v="0"/>
    <n v="1"/>
    <s v="415757114"/>
    <b v="0"/>
    <s v="en"/>
    <m/>
    <s v=""/>
    <b v="0"/>
    <n v="0"/>
    <s v=""/>
    <s v="Twitter for iPhone"/>
    <b v="0"/>
    <s v="1116548747322904578"/>
    <s v="Tweet"/>
    <n v="0"/>
    <n v="0"/>
    <m/>
    <m/>
    <m/>
    <m/>
    <m/>
    <m/>
    <m/>
    <m/>
    <n v="8"/>
    <s v="4"/>
    <s v="4"/>
    <n v="1"/>
    <n v="16.666666666666668"/>
    <n v="0"/>
    <n v="0"/>
    <n v="0"/>
    <n v="0"/>
    <n v="5"/>
    <n v="83.33333333333333"/>
    <n v="6"/>
  </r>
  <r>
    <s v="publicsafetyust"/>
    <s v="publicsafetyust"/>
    <m/>
    <m/>
    <m/>
    <m/>
    <m/>
    <m/>
    <m/>
    <m/>
    <s v="No"/>
    <n v="89"/>
    <m/>
    <m/>
    <x v="1"/>
    <d v="2019-04-12T04:55:54.000"/>
    <s v="Rolled up on a group having a snowball fight. Got out to join in on the festivities and BAM! They all took off running...🤦‍♂️_x000a__x000a_#Harsh #WeTried #USTPubSafe #VRA https://t.co/Pyc4HTKUoy"/>
    <m/>
    <m/>
    <x v="22"/>
    <s v="https://pbs.twimg.com/tweet_video_thumb/D37WegmUwAMyF30.jpg"/>
    <s v="https://pbs.twimg.com/tweet_video_thumb/D37WegmUwAMyF30.jpg"/>
    <x v="67"/>
    <s v="https://twitter.com/#!/publicsafetyust/status/1116565584060149760"/>
    <m/>
    <m/>
    <s v="1116565584060149760"/>
    <m/>
    <b v="0"/>
    <n v="14"/>
    <s v=""/>
    <b v="0"/>
    <s v="en"/>
    <m/>
    <s v=""/>
    <b v="0"/>
    <n v="1"/>
    <s v=""/>
    <s v="Twitter for iPhone"/>
    <b v="0"/>
    <s v="1116565584060149760"/>
    <s v="Tweet"/>
    <n v="0"/>
    <n v="0"/>
    <m/>
    <m/>
    <m/>
    <m/>
    <m/>
    <m/>
    <m/>
    <m/>
    <n v="8"/>
    <s v="4"/>
    <s v="4"/>
    <n v="0"/>
    <n v="0"/>
    <n v="1"/>
    <n v="3.5714285714285716"/>
    <n v="0"/>
    <n v="0"/>
    <n v="27"/>
    <n v="96.42857142857143"/>
    <n v="28"/>
  </r>
  <r>
    <s v="publicsafetyust"/>
    <s v="publicsafetyust"/>
    <m/>
    <m/>
    <m/>
    <m/>
    <m/>
    <m/>
    <m/>
    <m/>
    <s v="No"/>
    <n v="90"/>
    <m/>
    <m/>
    <x v="1"/>
    <d v="2019-04-12T05:42:55.000"/>
    <s v="While patrolling the neighborhoods, I came across what appeared to be a giant patch of fog. _x000a__x000a_Further investigation found this to actually be a group of guys trying to “summon the vape squad”..._x000a__x000a_Alrighty then. Apparently it’s their version of the bat signal 🤷‍♂️_x000a__x000a_#USTPubSafe #VRA https://t.co/uZZhDANF5T"/>
    <m/>
    <m/>
    <x v="10"/>
    <s v="https://pbs.twimg.com/tweet_video_thumb/D37hO07UEAARSvD.jpg"/>
    <s v="https://pbs.twimg.com/tweet_video_thumb/D37hO07UEAARSvD.jpg"/>
    <x v="68"/>
    <s v="https://twitter.com/#!/publicsafetyust/status/1116577414266494976"/>
    <m/>
    <m/>
    <s v="1116577414266494976"/>
    <m/>
    <b v="0"/>
    <n v="15"/>
    <s v=""/>
    <b v="0"/>
    <s v="en"/>
    <m/>
    <s v=""/>
    <b v="0"/>
    <n v="3"/>
    <s v=""/>
    <s v="Twitter for iPhone"/>
    <b v="0"/>
    <s v="1116577414266494976"/>
    <s v="Tweet"/>
    <n v="0"/>
    <n v="0"/>
    <m/>
    <m/>
    <m/>
    <m/>
    <m/>
    <m/>
    <m/>
    <m/>
    <n v="8"/>
    <s v="4"/>
    <s v="4"/>
    <n v="0"/>
    <n v="0"/>
    <n v="0"/>
    <n v="0"/>
    <n v="0"/>
    <n v="0"/>
    <n v="46"/>
    <n v="100"/>
    <n v="46"/>
  </r>
  <r>
    <s v="publicsafetyust"/>
    <s v="publicsafetyust"/>
    <m/>
    <m/>
    <m/>
    <m/>
    <m/>
    <m/>
    <m/>
    <m/>
    <s v="No"/>
    <n v="91"/>
    <m/>
    <m/>
    <x v="1"/>
    <d v="2019-04-12T08:07:43.000"/>
    <s v="Well, that about wraps it up for tonight! Thanks for hanging out. _x000a__x000a_Stay safe and stay warm, UST!_x000a__x000a_#USTPubSafe #VRA"/>
    <m/>
    <m/>
    <x v="10"/>
    <m/>
    <s v="http://pbs.twimg.com/profile_images/1028902507194404865/lwIa5UBg_normal.jpg"/>
    <x v="69"/>
    <s v="https://twitter.com/#!/publicsafetyust/status/1116613856418127873"/>
    <m/>
    <m/>
    <s v="1116613856418127873"/>
    <m/>
    <b v="0"/>
    <n v="2"/>
    <s v=""/>
    <b v="0"/>
    <s v="en"/>
    <m/>
    <s v=""/>
    <b v="0"/>
    <n v="0"/>
    <s v=""/>
    <s v="Twitter Web Client"/>
    <b v="0"/>
    <s v="1116613856418127873"/>
    <s v="Tweet"/>
    <n v="0"/>
    <n v="0"/>
    <m/>
    <m/>
    <m/>
    <m/>
    <m/>
    <m/>
    <m/>
    <m/>
    <n v="8"/>
    <s v="4"/>
    <s v="4"/>
    <n v="3"/>
    <n v="15"/>
    <n v="0"/>
    <n v="0"/>
    <n v="0"/>
    <n v="0"/>
    <n v="17"/>
    <n v="85"/>
    <n v="20"/>
  </r>
  <r>
    <s v="isranextdoor"/>
    <s v="publicsafetyust"/>
    <m/>
    <m/>
    <m/>
    <m/>
    <m/>
    <m/>
    <m/>
    <m/>
    <s v="No"/>
    <n v="92"/>
    <m/>
    <m/>
    <x v="0"/>
    <d v="2019-04-13T00:59:57.000"/>
    <s v="RT @PublicSafetyUST: Officers are en route to an alcohol related incident on North Campus._x000a__x000a_Where on North Campus?  That's one secret we'll…"/>
    <m/>
    <m/>
    <x v="13"/>
    <m/>
    <s v="http://pbs.twimg.com/profile_images/1115918309554364416/SCFP_Zaw_normal.jpg"/>
    <x v="70"/>
    <s v="https://twitter.com/#!/isranextdoor/status/1116868590710472709"/>
    <m/>
    <m/>
    <s v="1116868590710472709"/>
    <m/>
    <b v="0"/>
    <n v="0"/>
    <s v=""/>
    <b v="0"/>
    <s v="en"/>
    <m/>
    <s v=""/>
    <b v="0"/>
    <n v="12"/>
    <s v="1116533232043008000"/>
    <s v="Twitter for iPhone"/>
    <b v="0"/>
    <s v="1116533232043008000"/>
    <s v="Tweet"/>
    <n v="0"/>
    <n v="0"/>
    <m/>
    <m/>
    <m/>
    <m/>
    <m/>
    <m/>
    <m/>
    <m/>
    <n v="1"/>
    <s v="4"/>
    <s v="4"/>
    <n v="0"/>
    <n v="0"/>
    <n v="0"/>
    <n v="0"/>
    <n v="0"/>
    <n v="0"/>
    <n v="22"/>
    <n v="100"/>
    <n v="22"/>
  </r>
  <r>
    <s v="spidey2345"/>
    <s v="kherriage"/>
    <m/>
    <m/>
    <m/>
    <m/>
    <m/>
    <m/>
    <m/>
    <m/>
    <s v="No"/>
    <n v="93"/>
    <m/>
    <m/>
    <x v="0"/>
    <d v="2019-04-13T02:19:41.000"/>
    <s v="RT @KHerriage: Our work shows that, at minimum, Corp earnings will grow 12-15% in ‘19. _x000a__x000a_Assuming no change in p/e multiples (16 x p/e toda…"/>
    <m/>
    <m/>
    <x v="13"/>
    <m/>
    <s v="http://pbs.twimg.com/profile_images/988287336009142273/n93CvQr9_normal.jpg"/>
    <x v="71"/>
    <s v="https://twitter.com/#!/spidey2345/status/1116888656462086147"/>
    <m/>
    <m/>
    <s v="1116888656462086147"/>
    <m/>
    <b v="0"/>
    <n v="0"/>
    <s v=""/>
    <b v="0"/>
    <s v="en"/>
    <m/>
    <s v=""/>
    <b v="0"/>
    <n v="5"/>
    <s v="1116887506157473792"/>
    <s v="Twitter for Android"/>
    <b v="0"/>
    <s v="1116887506157473792"/>
    <s v="Tweet"/>
    <n v="0"/>
    <n v="0"/>
    <m/>
    <m/>
    <m/>
    <m/>
    <m/>
    <m/>
    <m/>
    <m/>
    <n v="1"/>
    <s v="3"/>
    <s v="3"/>
    <n v="1"/>
    <n v="3.5714285714285716"/>
    <n v="0"/>
    <n v="0"/>
    <n v="0"/>
    <n v="0"/>
    <n v="27"/>
    <n v="96.42857142857143"/>
    <n v="28"/>
  </r>
  <r>
    <s v="deathbycodex"/>
    <s v="deathbycodex"/>
    <m/>
    <m/>
    <m/>
    <m/>
    <m/>
    <m/>
    <m/>
    <m/>
    <s v="No"/>
    <n v="94"/>
    <m/>
    <m/>
    <x v="1"/>
    <d v="2019-04-13T02:33:58.000"/>
    <s v="Today I am creating #metadata using #VRA Core 4.0 restricted for Claude Monet's The Magpie using AAT and TGN vocabs for my assignment. I'm in a bind between conceptTopic and descriptiveTopic subject term types. AAT record type doesn't match my interpretation."/>
    <m/>
    <m/>
    <x v="23"/>
    <m/>
    <s v="http://pbs.twimg.com/profile_images/784406833062490113/I9p1-25U_normal.jpg"/>
    <x v="72"/>
    <s v="https://twitter.com/#!/deathbycodex/status/1116892254021439488"/>
    <m/>
    <m/>
    <s v="1116892254021439488"/>
    <m/>
    <b v="0"/>
    <n v="1"/>
    <s v=""/>
    <b v="0"/>
    <s v="en"/>
    <m/>
    <s v=""/>
    <b v="0"/>
    <n v="0"/>
    <s v=""/>
    <s v="Twitter Web Client"/>
    <b v="0"/>
    <s v="1116892254021439488"/>
    <s v="Tweet"/>
    <n v="0"/>
    <n v="0"/>
    <m/>
    <m/>
    <m/>
    <m/>
    <m/>
    <m/>
    <m/>
    <m/>
    <n v="1"/>
    <s v="1"/>
    <s v="1"/>
    <n v="0"/>
    <n v="0"/>
    <n v="1"/>
    <n v="2.380952380952381"/>
    <n v="0"/>
    <n v="0"/>
    <n v="41"/>
    <n v="97.61904761904762"/>
    <n v="42"/>
  </r>
  <r>
    <s v="timherriage"/>
    <s v="kherriage"/>
    <m/>
    <m/>
    <m/>
    <m/>
    <m/>
    <m/>
    <m/>
    <m/>
    <s v="No"/>
    <n v="95"/>
    <m/>
    <m/>
    <x v="0"/>
    <d v="2019-04-13T02:47:47.000"/>
    <s v="RT @KHerriage: Before the election we predicted Trump would win and that the DJ would hit 25,000 in first 2 yrs. _x000a__x000a_Check. _x000a__x000a_We’re also on r…"/>
    <m/>
    <m/>
    <x v="13"/>
    <m/>
    <s v="http://pbs.twimg.com/profile_images/1107380716239757315/_G5QSKbf_normal.jpg"/>
    <x v="73"/>
    <s v="https://twitter.com/#!/timherriage/status/1116895730986356738"/>
    <m/>
    <m/>
    <s v="1116895730986356738"/>
    <m/>
    <b v="0"/>
    <n v="0"/>
    <s v=""/>
    <b v="0"/>
    <s v="en"/>
    <m/>
    <s v=""/>
    <b v="0"/>
    <n v="6"/>
    <s v="1116894148165083136"/>
    <s v="Twitter for iPhone"/>
    <b v="0"/>
    <s v="1116894148165083136"/>
    <s v="Tweet"/>
    <n v="0"/>
    <n v="0"/>
    <m/>
    <m/>
    <m/>
    <m/>
    <m/>
    <m/>
    <m/>
    <m/>
    <n v="1"/>
    <s v="3"/>
    <s v="3"/>
    <n v="2"/>
    <n v="7.142857142857143"/>
    <n v="0"/>
    <n v="0"/>
    <n v="0"/>
    <n v="0"/>
    <n v="26"/>
    <n v="92.85714285714286"/>
    <n v="28"/>
  </r>
  <r>
    <s v="kcdautomate"/>
    <s v="kcdautomate"/>
    <m/>
    <m/>
    <m/>
    <m/>
    <m/>
    <m/>
    <m/>
    <m/>
    <s v="No"/>
    <n v="96"/>
    <m/>
    <m/>
    <x v="1"/>
    <d v="2019-04-10T04:01:09.000"/>
    <s v="Thanks Jason! The power of #vRA + #vROps is pretty amazing! #vExpert https://t.co/hE5a4OPEZr"/>
    <s v="https://twitter.com/JasonV_VCP5/status/1115665163720351744"/>
    <s v="twitter.com"/>
    <x v="24"/>
    <m/>
    <s v="http://pbs.twimg.com/profile_images/903035410045009924/kM5pY2sr_normal.jpg"/>
    <x v="74"/>
    <s v="https://twitter.com/#!/kcdautomate/status/1115827030573158402"/>
    <m/>
    <m/>
    <s v="1115827030573158402"/>
    <m/>
    <b v="0"/>
    <n v="2"/>
    <s v=""/>
    <b v="1"/>
    <s v="en"/>
    <m/>
    <s v="1115665163720351744"/>
    <b v="0"/>
    <n v="0"/>
    <s v=""/>
    <s v="Twitter for iPhone"/>
    <b v="0"/>
    <s v="1115827030573158402"/>
    <s v="Tweet"/>
    <n v="0"/>
    <n v="0"/>
    <m/>
    <m/>
    <m/>
    <m/>
    <m/>
    <m/>
    <m/>
    <m/>
    <n v="1"/>
    <s v="5"/>
    <s v="5"/>
    <n v="2"/>
    <n v="18.181818181818183"/>
    <n v="0"/>
    <n v="0"/>
    <n v="0"/>
    <n v="0"/>
    <n v="9"/>
    <n v="81.81818181818181"/>
    <n v="11"/>
  </r>
  <r>
    <s v="sunny_dua"/>
    <s v="kcdautomate"/>
    <m/>
    <m/>
    <m/>
    <m/>
    <m/>
    <m/>
    <m/>
    <m/>
    <s v="No"/>
    <n v="97"/>
    <m/>
    <m/>
    <x v="0"/>
    <d v="2019-04-11T04:05:49.000"/>
    <s v="RT @KCDAutomate: Thanks Jason! The power of #vRA + #vROps is pretty amazing! #vExpert https://t.co/hE5a4OPEZr"/>
    <s v="https://twitter.com/JasonV_VCP5/status/1115665163720351744"/>
    <s v="twitter.com"/>
    <x v="24"/>
    <m/>
    <s v="http://pbs.twimg.com/profile_images/1035419262423195650/eesd1HmX_normal.jpg"/>
    <x v="75"/>
    <s v="https://twitter.com/#!/sunny_dua/status/1116190590582976513"/>
    <m/>
    <m/>
    <s v="1116190590582976513"/>
    <m/>
    <b v="0"/>
    <n v="0"/>
    <s v=""/>
    <b v="1"/>
    <s v="en"/>
    <m/>
    <s v="1115665163720351744"/>
    <b v="0"/>
    <n v="1"/>
    <s v="1115827030573158402"/>
    <s v="Twitter for iPhone"/>
    <b v="0"/>
    <s v="1115827030573158402"/>
    <s v="Tweet"/>
    <n v="0"/>
    <n v="0"/>
    <m/>
    <m/>
    <m/>
    <m/>
    <m/>
    <m/>
    <m/>
    <m/>
    <n v="1"/>
    <s v="5"/>
    <s v="5"/>
    <n v="2"/>
    <n v="15.384615384615385"/>
    <n v="0"/>
    <n v="0"/>
    <n v="0"/>
    <n v="0"/>
    <n v="11"/>
    <n v="84.61538461538461"/>
    <n v="13"/>
  </r>
  <r>
    <s v="hobovirtual"/>
    <s v="hobovirtual"/>
    <m/>
    <m/>
    <m/>
    <m/>
    <m/>
    <m/>
    <m/>
    <m/>
    <s v="No"/>
    <n v="98"/>
    <m/>
    <m/>
    <x v="1"/>
    <d v="2019-04-12T11:08:51.000"/>
    <s v="Well the wait is finally over, time for a lab upgrade and start enjoying the new versions of #vSphere #vROPS #vRA #vRLI and so much more. First steps, vSphere then #vRSLCM"/>
    <m/>
    <m/>
    <x v="25"/>
    <m/>
    <s v="http://pbs.twimg.com/profile_images/378800000333288776/0c7127ca0e7abf953687459a336cb507_normal.jpeg"/>
    <x v="76"/>
    <s v="https://twitter.com/#!/hobovirtual/status/1116659440542003207"/>
    <m/>
    <m/>
    <s v="1116659440542003207"/>
    <m/>
    <b v="0"/>
    <n v="1"/>
    <s v=""/>
    <b v="0"/>
    <s v="en"/>
    <m/>
    <s v=""/>
    <b v="0"/>
    <n v="0"/>
    <s v=""/>
    <s v="TweetDeck"/>
    <b v="0"/>
    <s v="1116659440542003207"/>
    <s v="Tweet"/>
    <n v="0"/>
    <n v="0"/>
    <m/>
    <m/>
    <m/>
    <m/>
    <m/>
    <m/>
    <m/>
    <m/>
    <n v="1"/>
    <s v="5"/>
    <s v="5"/>
    <n v="2"/>
    <n v="6.451612903225806"/>
    <n v="0"/>
    <n v="0"/>
    <n v="0"/>
    <n v="0"/>
    <n v="29"/>
    <n v="93.54838709677419"/>
    <n v="31"/>
  </r>
  <r>
    <s v="sunny_dua"/>
    <s v="hobovirtual"/>
    <m/>
    <m/>
    <m/>
    <m/>
    <m/>
    <m/>
    <m/>
    <m/>
    <s v="No"/>
    <n v="99"/>
    <m/>
    <m/>
    <x v="0"/>
    <d v="2019-04-12T16:21:23.000"/>
    <s v="RT @hobovirtual: Well the wait is finally over, time for a lab upgrade and start enjoying the new versions of #vSphere #vROPS #vRA #vRLI an…"/>
    <m/>
    <m/>
    <x v="26"/>
    <m/>
    <s v="http://pbs.twimg.com/profile_images/1035419262423195650/eesd1HmX_normal.jpg"/>
    <x v="77"/>
    <s v="https://twitter.com/#!/sunny_dua/status/1116738090184298496"/>
    <m/>
    <m/>
    <s v="1116738090184298496"/>
    <m/>
    <b v="0"/>
    <n v="0"/>
    <s v=""/>
    <b v="0"/>
    <s v="en"/>
    <m/>
    <s v=""/>
    <b v="0"/>
    <n v="1"/>
    <s v="1116659440542003207"/>
    <s v="Twitter for iPhone"/>
    <b v="0"/>
    <s v="1116659440542003207"/>
    <s v="Tweet"/>
    <n v="0"/>
    <n v="0"/>
    <m/>
    <m/>
    <m/>
    <m/>
    <m/>
    <m/>
    <m/>
    <m/>
    <n v="1"/>
    <s v="5"/>
    <s v="5"/>
    <n v="2"/>
    <n v="8"/>
    <n v="0"/>
    <n v="0"/>
    <n v="0"/>
    <n v="0"/>
    <n v="23"/>
    <n v="92"/>
    <n v="25"/>
  </r>
  <r>
    <s v="bossjaycross1"/>
    <s v="realwayneroot"/>
    <m/>
    <m/>
    <m/>
    <m/>
    <m/>
    <m/>
    <m/>
    <m/>
    <s v="No"/>
    <n v="100"/>
    <m/>
    <m/>
    <x v="0"/>
    <d v="2019-04-12T16:02:09.000"/>
    <s v="@KHerriage @RealWayneRoot You are the Man Kip! #VRA 💵💵💵👌🏻"/>
    <m/>
    <m/>
    <x v="6"/>
    <m/>
    <s v="http://pbs.twimg.com/profile_images/929761135330410496/BWVOyorb_normal.jpg"/>
    <x v="78"/>
    <s v="https://twitter.com/#!/bossjaycross1/status/1116733248858492928"/>
    <m/>
    <m/>
    <s v="1116733248858492928"/>
    <s v="1116729862960627713"/>
    <b v="0"/>
    <n v="1"/>
    <s v="22815781"/>
    <b v="0"/>
    <s v="en"/>
    <m/>
    <s v=""/>
    <b v="0"/>
    <n v="0"/>
    <s v=""/>
    <s v="Twitter for iPhone"/>
    <b v="0"/>
    <s v="1116729862960627713"/>
    <s v="Tweet"/>
    <n v="0"/>
    <n v="0"/>
    <m/>
    <m/>
    <m/>
    <m/>
    <m/>
    <m/>
    <m/>
    <m/>
    <n v="1"/>
    <s v="3"/>
    <s v="3"/>
    <n v="0"/>
    <n v="0"/>
    <n v="0"/>
    <n v="0"/>
    <n v="0"/>
    <n v="0"/>
    <n v="8"/>
    <n v="100"/>
    <n v="8"/>
  </r>
  <r>
    <s v="bossjaycross1"/>
    <s v="kherriage"/>
    <m/>
    <m/>
    <m/>
    <m/>
    <m/>
    <m/>
    <m/>
    <m/>
    <s v="No"/>
    <n v="102"/>
    <m/>
    <m/>
    <x v="0"/>
    <d v="2019-04-13T03:57:36.000"/>
    <s v="RT @KHerriage: Before the election we predicted Trump would win and that the DJ would hit 25,000 in first 2 yrs. _x000a__x000a_Check. _x000a__x000a_We’re also on r…"/>
    <m/>
    <m/>
    <x v="13"/>
    <m/>
    <s v="http://pbs.twimg.com/profile_images/929761135330410496/BWVOyorb_normal.jpg"/>
    <x v="79"/>
    <s v="https://twitter.com/#!/bossjaycross1/status/1116913298669105152"/>
    <m/>
    <m/>
    <s v="1116913298669105152"/>
    <m/>
    <b v="0"/>
    <n v="0"/>
    <s v=""/>
    <b v="0"/>
    <s v="en"/>
    <m/>
    <s v=""/>
    <b v="0"/>
    <n v="6"/>
    <s v="1116894148165083136"/>
    <s v="Twitter for iPhone"/>
    <b v="0"/>
    <s v="1116894148165083136"/>
    <s v="Tweet"/>
    <n v="0"/>
    <n v="0"/>
    <m/>
    <m/>
    <m/>
    <m/>
    <m/>
    <m/>
    <m/>
    <m/>
    <n v="2"/>
    <s v="3"/>
    <s v="3"/>
    <n v="2"/>
    <n v="7.142857142857143"/>
    <n v="0"/>
    <n v="0"/>
    <n v="0"/>
    <n v="0"/>
    <n v="26"/>
    <n v="92.85714285714286"/>
    <n v="28"/>
  </r>
  <r>
    <s v="bossjaycross1"/>
    <s v="kherriage"/>
    <m/>
    <m/>
    <m/>
    <m/>
    <m/>
    <m/>
    <m/>
    <m/>
    <s v="No"/>
    <n v="103"/>
    <m/>
    <m/>
    <x v="0"/>
    <d v="2019-04-13T03:57:48.000"/>
    <s v="RT @KHerriage: Our work shows that, at minimum, Corp earnings will grow 12-15% in ‘19. _x000a__x000a_Assuming no change in p/e multiples (16 x p/e toda…"/>
    <m/>
    <m/>
    <x v="13"/>
    <m/>
    <s v="http://pbs.twimg.com/profile_images/929761135330410496/BWVOyorb_normal.jpg"/>
    <x v="80"/>
    <s v="https://twitter.com/#!/bossjaycross1/status/1116913349873135616"/>
    <m/>
    <m/>
    <s v="1116913349873135616"/>
    <m/>
    <b v="0"/>
    <n v="0"/>
    <s v=""/>
    <b v="0"/>
    <s v="en"/>
    <m/>
    <s v=""/>
    <b v="0"/>
    <n v="5"/>
    <s v="1116887506157473792"/>
    <s v="Twitter for iPhone"/>
    <b v="0"/>
    <s v="1116887506157473792"/>
    <s v="Tweet"/>
    <n v="0"/>
    <n v="0"/>
    <m/>
    <m/>
    <m/>
    <m/>
    <m/>
    <m/>
    <m/>
    <m/>
    <n v="2"/>
    <s v="3"/>
    <s v="3"/>
    <n v="1"/>
    <n v="3.5714285714285716"/>
    <n v="0"/>
    <n v="0"/>
    <n v="0"/>
    <n v="0"/>
    <n v="27"/>
    <n v="96.42857142857143"/>
    <n v="28"/>
  </r>
  <r>
    <s v="nafs2016"/>
    <s v="kherriage"/>
    <m/>
    <m/>
    <m/>
    <m/>
    <m/>
    <m/>
    <m/>
    <m/>
    <s v="No"/>
    <n v="104"/>
    <m/>
    <m/>
    <x v="0"/>
    <d v="2019-04-13T02:19:47.000"/>
    <s v="RT @KHerriage: Our work shows that, at minimum, Corp earnings will grow 12-15% in ‘19. _x000a__x000a_Assuming no change in p/e multiples (16 x p/e toda…"/>
    <m/>
    <m/>
    <x v="13"/>
    <m/>
    <s v="http://pbs.twimg.com/profile_images/990842911364468736/sEDWlvgs_normal.jpg"/>
    <x v="81"/>
    <s v="https://twitter.com/#!/nafs2016/status/1116888681158184961"/>
    <m/>
    <m/>
    <s v="1116888681158184961"/>
    <m/>
    <b v="0"/>
    <n v="0"/>
    <s v=""/>
    <b v="0"/>
    <s v="en"/>
    <m/>
    <s v=""/>
    <b v="0"/>
    <n v="5"/>
    <s v="1116887506157473792"/>
    <s v="Twitter for Android"/>
    <b v="0"/>
    <s v="1116887506157473792"/>
    <s v="Tweet"/>
    <n v="0"/>
    <n v="0"/>
    <m/>
    <m/>
    <m/>
    <m/>
    <m/>
    <m/>
    <m/>
    <m/>
    <n v="2"/>
    <s v="3"/>
    <s v="3"/>
    <n v="1"/>
    <n v="3.5714285714285716"/>
    <n v="0"/>
    <n v="0"/>
    <n v="0"/>
    <n v="0"/>
    <n v="27"/>
    <n v="96.42857142857143"/>
    <n v="28"/>
  </r>
  <r>
    <s v="nafs2016"/>
    <s v="realwayneroot"/>
    <m/>
    <m/>
    <m/>
    <m/>
    <m/>
    <m/>
    <m/>
    <m/>
    <s v="No"/>
    <n v="105"/>
    <m/>
    <m/>
    <x v="0"/>
    <d v="2019-04-13T05:16:39.000"/>
    <s v="RT @KHerriage: My NewsMax interview tonight with great friend and true American @RealWayneRoot _x000a__x000a_Take a listen! I lay out the case for a gl…"/>
    <m/>
    <m/>
    <x v="13"/>
    <m/>
    <s v="http://pbs.twimg.com/profile_images/990842911364468736/sEDWlvgs_normal.jpg"/>
    <x v="82"/>
    <s v="https://twitter.com/#!/nafs2016/status/1116933193142349824"/>
    <m/>
    <m/>
    <s v="1116933193142349824"/>
    <m/>
    <b v="0"/>
    <n v="0"/>
    <s v=""/>
    <b v="0"/>
    <s v="en"/>
    <m/>
    <s v=""/>
    <b v="0"/>
    <n v="6"/>
    <s v="1116901236597510144"/>
    <s v="Twitter for Android"/>
    <b v="0"/>
    <s v="1116901236597510144"/>
    <s v="Tweet"/>
    <n v="0"/>
    <n v="0"/>
    <m/>
    <m/>
    <m/>
    <m/>
    <m/>
    <m/>
    <m/>
    <m/>
    <n v="1"/>
    <s v="3"/>
    <s v="3"/>
    <m/>
    <m/>
    <m/>
    <m/>
    <m/>
    <m/>
    <m/>
    <m/>
    <m/>
  </r>
  <r>
    <s v="jarhead_trader"/>
    <s v="realwayneroot"/>
    <m/>
    <m/>
    <m/>
    <m/>
    <m/>
    <m/>
    <m/>
    <m/>
    <s v="No"/>
    <n v="107"/>
    <m/>
    <m/>
    <x v="0"/>
    <d v="2019-04-13T05:16:31.000"/>
    <s v="RT @KHerriage: My NewsMax interview tonight with great friend and true American @RealWayneRoot _x000a__x000a_Take a listen! I lay out the case for a gl…"/>
    <m/>
    <m/>
    <x v="13"/>
    <m/>
    <s v="http://pbs.twimg.com/profile_images/988284946728083457/DPIO7WV8_normal.jpg"/>
    <x v="83"/>
    <s v="https://twitter.com/#!/jarhead_trader/status/1116933160527454209"/>
    <m/>
    <m/>
    <s v="1116933160527454209"/>
    <m/>
    <b v="0"/>
    <n v="0"/>
    <s v=""/>
    <b v="0"/>
    <s v="en"/>
    <m/>
    <s v=""/>
    <b v="0"/>
    <n v="6"/>
    <s v="1116901236597510144"/>
    <s v="Twitter for Android"/>
    <b v="0"/>
    <s v="1116901236597510144"/>
    <s v="Tweet"/>
    <n v="0"/>
    <n v="0"/>
    <m/>
    <m/>
    <m/>
    <m/>
    <m/>
    <m/>
    <m/>
    <m/>
    <n v="1"/>
    <s v="3"/>
    <s v="3"/>
    <m/>
    <m/>
    <m/>
    <m/>
    <m/>
    <m/>
    <m/>
    <m/>
    <m/>
  </r>
  <r>
    <s v="jarhead_trader"/>
    <s v="kherriage"/>
    <m/>
    <m/>
    <m/>
    <m/>
    <m/>
    <m/>
    <m/>
    <m/>
    <s v="No"/>
    <n v="109"/>
    <m/>
    <m/>
    <x v="0"/>
    <d v="2019-04-13T05:23:21.000"/>
    <s v="RT @KHerriage: Before the election we predicted Trump would win and that the DJ would hit 25,000 in first 2 yrs. _x000a__x000a_Check. _x000a__x000a_We’re also on r…"/>
    <m/>
    <m/>
    <x v="13"/>
    <m/>
    <s v="http://pbs.twimg.com/profile_images/988284946728083457/DPIO7WV8_normal.jpg"/>
    <x v="84"/>
    <s v="https://twitter.com/#!/jarhead_trader/status/1116934877415387136"/>
    <m/>
    <m/>
    <s v="1116934877415387136"/>
    <m/>
    <b v="0"/>
    <n v="0"/>
    <s v=""/>
    <b v="0"/>
    <s v="en"/>
    <m/>
    <s v=""/>
    <b v="0"/>
    <n v="6"/>
    <s v="1116894148165083136"/>
    <s v="Twitter for Android"/>
    <b v="0"/>
    <s v="1116894148165083136"/>
    <s v="Tweet"/>
    <n v="0"/>
    <n v="0"/>
    <m/>
    <m/>
    <m/>
    <m/>
    <m/>
    <m/>
    <m/>
    <m/>
    <n v="2"/>
    <s v="3"/>
    <s v="3"/>
    <n v="2"/>
    <n v="7.142857142857143"/>
    <n v="0"/>
    <n v="0"/>
    <n v="0"/>
    <n v="0"/>
    <n v="26"/>
    <n v="92.85714285714286"/>
    <n v="28"/>
  </r>
  <r>
    <s v="crowningprofits"/>
    <s v="kherriage"/>
    <m/>
    <m/>
    <m/>
    <m/>
    <m/>
    <m/>
    <m/>
    <m/>
    <s v="No"/>
    <n v="110"/>
    <m/>
    <m/>
    <x v="0"/>
    <d v="2019-04-13T05:36:28.000"/>
    <s v="RT @KHerriage: Before the election we predicted Trump would win and that the DJ would hit 25,000 in first 2 yrs. _x000a__x000a_Check. _x000a__x000a_We’re also on r…"/>
    <m/>
    <m/>
    <x v="13"/>
    <m/>
    <s v="http://pbs.twimg.com/profile_images/906606167048069120/Y9rDMYFY_normal.jpg"/>
    <x v="85"/>
    <s v="https://twitter.com/#!/crowningprofits/status/1116938179339177988"/>
    <m/>
    <m/>
    <s v="1116938179339177988"/>
    <m/>
    <b v="0"/>
    <n v="0"/>
    <s v=""/>
    <b v="0"/>
    <s v="en"/>
    <m/>
    <s v=""/>
    <b v="0"/>
    <n v="6"/>
    <s v="1116894148165083136"/>
    <s v="Twitter for Android"/>
    <b v="0"/>
    <s v="1116894148165083136"/>
    <s v="Tweet"/>
    <n v="0"/>
    <n v="0"/>
    <m/>
    <m/>
    <m/>
    <m/>
    <m/>
    <m/>
    <m/>
    <m/>
    <n v="1"/>
    <s v="3"/>
    <s v="3"/>
    <n v="2"/>
    <n v="7.142857142857143"/>
    <n v="0"/>
    <n v="0"/>
    <n v="0"/>
    <n v="0"/>
    <n v="26"/>
    <n v="92.85714285714286"/>
    <n v="28"/>
  </r>
  <r>
    <s v="maqetsia"/>
    <s v="trim"/>
    <m/>
    <m/>
    <m/>
    <m/>
    <m/>
    <m/>
    <m/>
    <m/>
    <s v="No"/>
    <n v="111"/>
    <m/>
    <m/>
    <x v="0"/>
    <d v="2019-04-13T05:52:00.000"/>
    <s v="RT @Vantageoeste: 🔝🔝 Un cliente nos envía este vídeo realizando una aplicación variable gracias a su pantalla #GFX750 con #FieldIQ de @Trim…"/>
    <m/>
    <m/>
    <x v="21"/>
    <m/>
    <s v="http://pbs.twimg.com/profile_images/2706619999/89711fc8abfdebe94f2d4c1f461d5427_normal.jpeg"/>
    <x v="86"/>
    <s v="https://twitter.com/#!/maqetsia/status/1116942090250985473"/>
    <m/>
    <m/>
    <s v="1116942090250985473"/>
    <m/>
    <b v="0"/>
    <n v="0"/>
    <s v=""/>
    <b v="0"/>
    <s v="es"/>
    <m/>
    <s v=""/>
    <b v="0"/>
    <n v="3"/>
    <s v="1116673555087941634"/>
    <s v="Twitter for iPhone"/>
    <b v="0"/>
    <s v="1116673555087941634"/>
    <s v="Tweet"/>
    <n v="0"/>
    <n v="0"/>
    <m/>
    <m/>
    <m/>
    <m/>
    <m/>
    <m/>
    <m/>
    <m/>
    <n v="1"/>
    <s v="8"/>
    <s v="8"/>
    <m/>
    <m/>
    <m/>
    <m/>
    <m/>
    <m/>
    <m/>
    <m/>
    <m/>
  </r>
  <r>
    <s v="bert_db"/>
    <s v="bert_db"/>
    <m/>
    <m/>
    <m/>
    <m/>
    <m/>
    <m/>
    <m/>
    <m/>
    <s v="No"/>
    <n v="113"/>
    <m/>
    <m/>
    <x v="1"/>
    <d v="2019-04-13T07:58:45.000"/>
    <s v="#VMware #vRA 7.6 is now available for online update! As is VCSA 6.7u2."/>
    <m/>
    <m/>
    <x v="27"/>
    <m/>
    <s v="http://pbs.twimg.com/profile_images/1209957828/Photo_on_2011-01-08_at_10.16_normal.jpg"/>
    <x v="87"/>
    <s v="https://twitter.com/#!/bert_db/status/1116973988062924800"/>
    <m/>
    <m/>
    <s v="1116973988062924800"/>
    <m/>
    <b v="0"/>
    <n v="0"/>
    <s v=""/>
    <b v="0"/>
    <s v="en"/>
    <m/>
    <s v=""/>
    <b v="0"/>
    <n v="0"/>
    <s v=""/>
    <s v="Twitter for Android"/>
    <b v="0"/>
    <s v="1116973988062924800"/>
    <s v="Tweet"/>
    <n v="0"/>
    <n v="0"/>
    <m/>
    <m/>
    <m/>
    <m/>
    <m/>
    <m/>
    <m/>
    <m/>
    <n v="1"/>
    <s v="1"/>
    <s v="1"/>
    <n v="1"/>
    <n v="6.666666666666667"/>
    <n v="0"/>
    <n v="0"/>
    <n v="0"/>
    <n v="0"/>
    <n v="14"/>
    <n v="93.33333333333333"/>
    <n v="15"/>
  </r>
  <r>
    <s v="custolopez"/>
    <s v="trim"/>
    <m/>
    <m/>
    <m/>
    <m/>
    <m/>
    <m/>
    <m/>
    <m/>
    <s v="No"/>
    <n v="114"/>
    <m/>
    <m/>
    <x v="0"/>
    <d v="2019-04-13T08:06:19.000"/>
    <s v="RT @Vantageoeste: 🔝🔝 Un cliente nos envía este vídeo realizando una aplicación variable gracias a su pantalla #GFX750 con #FieldIQ de @Trim…"/>
    <m/>
    <m/>
    <x v="21"/>
    <m/>
    <s v="http://pbs.twimg.com/profile_images/1089607072793182208/yw3NqqtG_normal.jpg"/>
    <x v="88"/>
    <s v="https://twitter.com/#!/custolopez/status/1116975889647054848"/>
    <m/>
    <m/>
    <s v="1116975889647054848"/>
    <m/>
    <b v="0"/>
    <n v="0"/>
    <s v=""/>
    <b v="0"/>
    <s v="es"/>
    <m/>
    <s v=""/>
    <b v="0"/>
    <n v="3"/>
    <s v="1116673555087941634"/>
    <s v="Twitter for Android"/>
    <b v="0"/>
    <s v="1116673555087941634"/>
    <s v="Tweet"/>
    <n v="0"/>
    <n v="0"/>
    <m/>
    <m/>
    <m/>
    <m/>
    <m/>
    <m/>
    <m/>
    <m/>
    <n v="1"/>
    <s v="8"/>
    <s v="8"/>
    <m/>
    <m/>
    <m/>
    <m/>
    <m/>
    <m/>
    <m/>
    <m/>
    <m/>
  </r>
  <r>
    <s v="biggreencandle"/>
    <s v="kherriage"/>
    <m/>
    <m/>
    <m/>
    <m/>
    <m/>
    <m/>
    <m/>
    <m/>
    <s v="No"/>
    <n v="116"/>
    <m/>
    <m/>
    <x v="0"/>
    <d v="2019-04-13T08:38:08.000"/>
    <s v="RT @KHerriage: Our work shows that, at minimum, Corp earnings will grow 12-15% in ‘19. _x000a__x000a_Assuming no change in p/e multiples (16 x p/e toda…"/>
    <m/>
    <m/>
    <x v="13"/>
    <m/>
    <s v="http://pbs.twimg.com/profile_images/1101117436756135937/HC96w9eI_normal.jpg"/>
    <x v="89"/>
    <s v="https://twitter.com/#!/biggreencandle/status/1116983899110952961"/>
    <m/>
    <m/>
    <s v="1116983899110952961"/>
    <m/>
    <b v="0"/>
    <n v="0"/>
    <s v=""/>
    <b v="0"/>
    <s v="en"/>
    <m/>
    <s v=""/>
    <b v="0"/>
    <n v="5"/>
    <s v="1116887506157473792"/>
    <s v="Twitter for iPhone"/>
    <b v="0"/>
    <s v="1116887506157473792"/>
    <s v="Tweet"/>
    <n v="0"/>
    <n v="0"/>
    <m/>
    <m/>
    <m/>
    <m/>
    <m/>
    <m/>
    <m/>
    <m/>
    <n v="3"/>
    <s v="3"/>
    <s v="3"/>
    <n v="1"/>
    <n v="3.5714285714285716"/>
    <n v="0"/>
    <n v="0"/>
    <n v="0"/>
    <n v="0"/>
    <n v="27"/>
    <n v="96.42857142857143"/>
    <n v="28"/>
  </r>
  <r>
    <s v="biggreencandle"/>
    <s v="kherriage"/>
    <m/>
    <m/>
    <m/>
    <m/>
    <m/>
    <m/>
    <m/>
    <m/>
    <s v="No"/>
    <n v="117"/>
    <m/>
    <m/>
    <x v="0"/>
    <d v="2019-04-13T08:39:23.000"/>
    <s v="RT @KHerriage: Before the election we predicted Trump would win and that the DJ would hit 25,000 in first 2 yrs. _x000a__x000a_Check. _x000a__x000a_We’re also on r…"/>
    <m/>
    <m/>
    <x v="13"/>
    <m/>
    <s v="http://pbs.twimg.com/profile_images/1101117436756135937/HC96w9eI_normal.jpg"/>
    <x v="90"/>
    <s v="https://twitter.com/#!/biggreencandle/status/1116984211011981312"/>
    <m/>
    <m/>
    <s v="1116984211011981312"/>
    <m/>
    <b v="0"/>
    <n v="0"/>
    <s v=""/>
    <b v="0"/>
    <s v="en"/>
    <m/>
    <s v=""/>
    <b v="0"/>
    <n v="6"/>
    <s v="1116894148165083136"/>
    <s v="Twitter for iPhone"/>
    <b v="0"/>
    <s v="1116894148165083136"/>
    <s v="Tweet"/>
    <n v="0"/>
    <n v="0"/>
    <m/>
    <m/>
    <m/>
    <m/>
    <m/>
    <m/>
    <m/>
    <m/>
    <n v="3"/>
    <s v="3"/>
    <s v="3"/>
    <n v="2"/>
    <n v="7.142857142857143"/>
    <n v="0"/>
    <n v="0"/>
    <n v="0"/>
    <n v="0"/>
    <n v="26"/>
    <n v="92.85714285714286"/>
    <n v="28"/>
  </r>
  <r>
    <s v="biggreencandle"/>
    <s v="realwayneroot"/>
    <m/>
    <m/>
    <m/>
    <m/>
    <m/>
    <m/>
    <m/>
    <m/>
    <s v="No"/>
    <n v="118"/>
    <m/>
    <m/>
    <x v="0"/>
    <d v="2019-04-13T11:51:27.000"/>
    <s v="RT @KHerriage: My NewsMax interview tonight with great friend and true American @RealWayneRoot _x000a__x000a_Take a listen! I lay out the case for a gl…"/>
    <m/>
    <m/>
    <x v="13"/>
    <m/>
    <s v="http://pbs.twimg.com/profile_images/1101117436756135937/HC96w9eI_normal.jpg"/>
    <x v="91"/>
    <s v="https://twitter.com/#!/biggreencandle/status/1117032547412844546"/>
    <m/>
    <m/>
    <s v="1117032547412844546"/>
    <m/>
    <b v="0"/>
    <n v="0"/>
    <s v=""/>
    <b v="0"/>
    <s v="en"/>
    <m/>
    <s v=""/>
    <b v="0"/>
    <n v="6"/>
    <s v="1116901236597510144"/>
    <s v="Twitter for iPhone"/>
    <b v="0"/>
    <s v="1116901236597510144"/>
    <s v="Tweet"/>
    <n v="0"/>
    <n v="0"/>
    <m/>
    <m/>
    <m/>
    <m/>
    <m/>
    <m/>
    <m/>
    <m/>
    <n v="1"/>
    <s v="3"/>
    <s v="3"/>
    <m/>
    <m/>
    <m/>
    <m/>
    <m/>
    <m/>
    <m/>
    <m/>
    <m/>
  </r>
  <r>
    <s v="notuncertain444"/>
    <s v="realwayneroot"/>
    <m/>
    <m/>
    <m/>
    <m/>
    <m/>
    <m/>
    <m/>
    <m/>
    <s v="No"/>
    <n v="120"/>
    <m/>
    <m/>
    <x v="0"/>
    <d v="2019-04-13T12:01:49.000"/>
    <s v="RT @KHerriage: My NewsMax interview tonight with great friend and true American @RealWayneRoot _x000a__x000a_Take a listen! I lay out the case for a gl…"/>
    <m/>
    <m/>
    <x v="13"/>
    <m/>
    <s v="http://pbs.twimg.com/profile_images/1107135056106176513/jCAwLDPz_normal.jpg"/>
    <x v="92"/>
    <s v="https://twitter.com/#!/notuncertain444/status/1117035155410104320"/>
    <m/>
    <m/>
    <s v="1117035155410104320"/>
    <m/>
    <b v="0"/>
    <n v="0"/>
    <s v=""/>
    <b v="0"/>
    <s v="en"/>
    <m/>
    <s v=""/>
    <b v="0"/>
    <n v="6"/>
    <s v="1116901236597510144"/>
    <s v="Twitter for Android"/>
    <b v="0"/>
    <s v="1116901236597510144"/>
    <s v="Tweet"/>
    <n v="0"/>
    <n v="0"/>
    <m/>
    <m/>
    <m/>
    <m/>
    <m/>
    <m/>
    <m/>
    <m/>
    <n v="1"/>
    <s v="3"/>
    <s v="3"/>
    <m/>
    <m/>
    <m/>
    <m/>
    <m/>
    <m/>
    <m/>
    <m/>
    <m/>
  </r>
  <r>
    <s v="sanwit66"/>
    <s v="sanwit66"/>
    <m/>
    <m/>
    <m/>
    <m/>
    <m/>
    <m/>
    <m/>
    <m/>
    <s v="No"/>
    <n v="122"/>
    <m/>
    <m/>
    <x v="1"/>
    <d v="2019-04-13T17:35:35.000"/>
    <s v="Goed gebrainstormd over minder regeldruk /administratiedruk voor revalidatieartsen op het VRA-congres gisteren. Nu nog “dapper” genoeg zijn om het voor elkaar te krijgen! #dapperedokters #dehoogstraat #vra"/>
    <m/>
    <m/>
    <x v="28"/>
    <m/>
    <s v="http://pbs.twimg.com/profile_images/1106678609228513280/4oqslSlp_normal.jpg"/>
    <x v="93"/>
    <s v="https://twitter.com/#!/sanwit66/status/1117119149828968449"/>
    <m/>
    <m/>
    <s v="1117119149828968449"/>
    <m/>
    <b v="0"/>
    <n v="0"/>
    <s v=""/>
    <b v="0"/>
    <s v="nl"/>
    <m/>
    <s v=""/>
    <b v="0"/>
    <n v="0"/>
    <s v=""/>
    <s v="Twitter for iPhone"/>
    <b v="0"/>
    <s v="1117119149828968449"/>
    <s v="Tweet"/>
    <n v="0"/>
    <n v="0"/>
    <m/>
    <m/>
    <m/>
    <m/>
    <m/>
    <m/>
    <m/>
    <m/>
    <n v="1"/>
    <s v="1"/>
    <s v="1"/>
    <n v="0"/>
    <n v="0"/>
    <n v="0"/>
    <n v="0"/>
    <n v="0"/>
    <n v="0"/>
    <n v="27"/>
    <n v="100"/>
    <n v="27"/>
  </r>
  <r>
    <s v="thomaskopton"/>
    <s v="thomaskopton"/>
    <m/>
    <m/>
    <m/>
    <m/>
    <m/>
    <m/>
    <m/>
    <m/>
    <s v="No"/>
    <n v="123"/>
    <m/>
    <m/>
    <x v="1"/>
    <d v="2019-04-12T13:04:12.000"/>
    <s v="#vROps 7.5 -✅_x000a_#vRLI 4.8 - ✅_x000a_#vRSLCM 2.1 - ✅_x000a_#vRA 7.6 - in progress 😉 https://t.co/7JoBxIa4ng"/>
    <m/>
    <m/>
    <x v="18"/>
    <s v="https://pbs.twimg.com/media/D39GO-CWwAA498R.jpg"/>
    <s v="https://pbs.twimg.com/media/D39GO-CWwAA498R.jpg"/>
    <x v="94"/>
    <s v="https://twitter.com/#!/thomaskopton/status/1116688467566768129"/>
    <m/>
    <m/>
    <s v="1116688467566768129"/>
    <m/>
    <b v="0"/>
    <n v="7"/>
    <s v=""/>
    <b v="0"/>
    <s v="en"/>
    <m/>
    <s v=""/>
    <b v="0"/>
    <n v="1"/>
    <s v=""/>
    <s v="Twitter Web Client"/>
    <b v="0"/>
    <s v="1116688467566768129"/>
    <s v="Tweet"/>
    <n v="0"/>
    <n v="0"/>
    <m/>
    <m/>
    <m/>
    <m/>
    <m/>
    <m/>
    <m/>
    <m/>
    <n v="1"/>
    <s v="20"/>
    <s v="20"/>
    <n v="1"/>
    <n v="7.142857142857143"/>
    <n v="0"/>
    <n v="0"/>
    <n v="0"/>
    <n v="0"/>
    <n v="13"/>
    <n v="92.85714285714286"/>
    <n v="14"/>
  </r>
  <r>
    <s v="philippbck"/>
    <s v="thomaskopton"/>
    <m/>
    <m/>
    <m/>
    <m/>
    <m/>
    <m/>
    <m/>
    <m/>
    <s v="No"/>
    <n v="124"/>
    <m/>
    <m/>
    <x v="0"/>
    <d v="2019-04-13T17:42:33.000"/>
    <s v="RT @ThomasKopton: #vROps 7.5 -✅_x000a_#vRLI 4.8 - ✅_x000a_#vRSLCM 2.1 - ✅_x000a_#vRA 7.6 - in progress 😉 https://t.co/7JoBxIa4ng"/>
    <m/>
    <m/>
    <x v="18"/>
    <s v="https://pbs.twimg.com/media/D39GO-CWwAA498R.jpg"/>
    <s v="https://pbs.twimg.com/media/D39GO-CWwAA498R.jpg"/>
    <x v="95"/>
    <s v="https://twitter.com/#!/philippbck/status/1117120903257755648"/>
    <m/>
    <m/>
    <s v="1117120903257755648"/>
    <m/>
    <b v="0"/>
    <n v="0"/>
    <s v=""/>
    <b v="0"/>
    <s v="en"/>
    <m/>
    <s v=""/>
    <b v="0"/>
    <n v="2"/>
    <s v="1116688467566768129"/>
    <s v="Twitter for iPhone"/>
    <b v="0"/>
    <s v="1116688467566768129"/>
    <s v="Tweet"/>
    <n v="0"/>
    <n v="0"/>
    <m/>
    <m/>
    <m/>
    <m/>
    <m/>
    <m/>
    <m/>
    <m/>
    <n v="1"/>
    <s v="20"/>
    <s v="20"/>
    <n v="1"/>
    <n v="6.25"/>
    <n v="0"/>
    <n v="0"/>
    <n v="0"/>
    <n v="0"/>
    <n v="15"/>
    <n v="93.75"/>
    <n v="16"/>
  </r>
  <r>
    <s v="debbidelicious"/>
    <s v="debbidelicious"/>
    <m/>
    <m/>
    <m/>
    <m/>
    <m/>
    <m/>
    <m/>
    <m/>
    <s v="No"/>
    <n v="125"/>
    <m/>
    <m/>
    <x v="1"/>
    <d v="2019-04-13T23:23:45.000"/>
    <s v="My #SHEROE....✊🏾🇺🇸 #REPARATIONS 400+Yrs #SLAVERY  #GENOCIDE #USAAPARTEID🇺🇸 _x000a_PLAY DUMB IF YOU WANT TO... IF YOUR. #IGNORANT OF THE #USA #ATROCITIES #GENOCIDE #RAPE #SODOMNY #LYNCHING #POLLTAX #SEGREGATION #JIMCROW #KKK #VRA #REDLINING #GENTRIFICATION  https://t.co/rpo0ILC0Ik"/>
    <s v="https://www.instagram.com/p/BwG2vCEDD3G/?utm_source=ig_share_sheet&amp;igshid=tnib9tbqy0ao"/>
    <s v="instagram.com"/>
    <x v="29"/>
    <m/>
    <s v="http://pbs.twimg.com/profile_images/1117318413322420224/NXL1pPOV_normal.jpg"/>
    <x v="96"/>
    <s v="https://twitter.com/#!/debbidelicious/status/1117206769539874817"/>
    <m/>
    <m/>
    <s v="1117206769539874817"/>
    <m/>
    <b v="0"/>
    <n v="0"/>
    <s v=""/>
    <b v="0"/>
    <s v="en"/>
    <m/>
    <s v=""/>
    <b v="0"/>
    <n v="0"/>
    <s v=""/>
    <s v="Twitter for iPad"/>
    <b v="0"/>
    <s v="1117206769539874817"/>
    <s v="Tweet"/>
    <n v="0"/>
    <n v="0"/>
    <m/>
    <m/>
    <m/>
    <m/>
    <m/>
    <m/>
    <m/>
    <m/>
    <n v="1"/>
    <s v="1"/>
    <s v="1"/>
    <n v="0"/>
    <n v="0"/>
    <n v="6"/>
    <n v="18.75"/>
    <n v="0"/>
    <n v="0"/>
    <n v="26"/>
    <n v="81.25"/>
    <n v="32"/>
  </r>
  <r>
    <s v="zmilleson"/>
    <s v="alanrenouf"/>
    <m/>
    <m/>
    <m/>
    <m/>
    <m/>
    <m/>
    <m/>
    <m/>
    <s v="No"/>
    <n v="126"/>
    <m/>
    <m/>
    <x v="0"/>
    <d v="2019-04-14T15:40:00.000"/>
    <s v="@jakerobinson @lamw @JensSoeldner @alanrenouf Great to see for the new #vRA and #vRO users."/>
    <m/>
    <m/>
    <x v="30"/>
    <m/>
    <s v="http://pbs.twimg.com/profile_images/1112087613303914498/dRZurRb7_normal.jpg"/>
    <x v="97"/>
    <s v="https://twitter.com/#!/zmilleson/status/1117452451681112065"/>
    <m/>
    <m/>
    <s v="1117452451681112065"/>
    <s v="1117443727566483456"/>
    <b v="0"/>
    <n v="0"/>
    <s v="14061017"/>
    <b v="0"/>
    <s v="en"/>
    <m/>
    <s v=""/>
    <b v="0"/>
    <n v="0"/>
    <s v=""/>
    <s v="Twitter for iPhone"/>
    <b v="0"/>
    <s v="1117443727566483456"/>
    <s v="Tweet"/>
    <n v="0"/>
    <n v="0"/>
    <m/>
    <m/>
    <m/>
    <m/>
    <m/>
    <m/>
    <m/>
    <m/>
    <n v="1"/>
    <s v="14"/>
    <s v="14"/>
    <m/>
    <m/>
    <m/>
    <m/>
    <m/>
    <m/>
    <m/>
    <m/>
    <m/>
  </r>
  <r>
    <s v="agrosaptrimble"/>
    <s v="trim"/>
    <m/>
    <m/>
    <m/>
    <m/>
    <m/>
    <m/>
    <m/>
    <m/>
    <s v="No"/>
    <n v="130"/>
    <m/>
    <m/>
    <x v="0"/>
    <d v="2019-04-15T07:47:40.000"/>
    <s v="RT @Vantageoeste: 🔝🔝 Un cliente nos envía este vídeo realizando una aplicación variable gracias a su pantalla #GFX750 con #FieldIQ de @Trim…"/>
    <m/>
    <m/>
    <x v="21"/>
    <m/>
    <s v="http://pbs.twimg.com/profile_images/756432148597473280/DVWhLt_s_normal.jpg"/>
    <x v="98"/>
    <s v="https://twitter.com/#!/agrosaptrimble/status/1117695972958720000"/>
    <m/>
    <m/>
    <s v="1117695972958720000"/>
    <m/>
    <b v="0"/>
    <n v="0"/>
    <s v=""/>
    <b v="0"/>
    <s v="es"/>
    <m/>
    <s v=""/>
    <b v="0"/>
    <n v="4"/>
    <s v="1116673555087941634"/>
    <s v="Twitter Web Client"/>
    <b v="0"/>
    <s v="1116673555087941634"/>
    <s v="Tweet"/>
    <n v="0"/>
    <n v="0"/>
    <m/>
    <m/>
    <m/>
    <m/>
    <m/>
    <m/>
    <m/>
    <m/>
    <n v="1"/>
    <s v="8"/>
    <s v="8"/>
    <m/>
    <m/>
    <m/>
    <m/>
    <m/>
    <m/>
    <m/>
    <m/>
    <m/>
  </r>
  <r>
    <s v="cryptovanessa"/>
    <s v="blockfolio"/>
    <m/>
    <m/>
    <m/>
    <m/>
    <m/>
    <m/>
    <m/>
    <m/>
    <s v="No"/>
    <n v="132"/>
    <m/>
    <m/>
    <x v="0"/>
    <d v="2019-04-09T15:28:51.000"/>
    <s v="don’t forget to check out @verasitytech 👏🏽_x000a__x000a_$VRA is now listed on @blockfolio - the world's most popular cryptocurrency portfolio tracker! #VRA _x000a__x000a_ https://t.co/M3yxKXn60k"/>
    <s v="https://medium.com/verasity/vra-is-now-on-blockfolio-the-worlds-most-popular-cryptocurrency-portfolio-tracker-44001600cab"/>
    <s v="medium.com"/>
    <x v="6"/>
    <m/>
    <s v="http://pbs.twimg.com/profile_images/1071437749604024320/-uC5Smg0_normal.jpg"/>
    <x v="99"/>
    <s v="https://twitter.com/#!/cryptovanessa/status/1115637705826807808"/>
    <m/>
    <m/>
    <s v="1115637705826807808"/>
    <m/>
    <b v="0"/>
    <n v="2"/>
    <s v=""/>
    <b v="0"/>
    <s v="en"/>
    <m/>
    <s v=""/>
    <b v="0"/>
    <n v="0"/>
    <s v=""/>
    <s v="Twitter for iPhone"/>
    <b v="0"/>
    <s v="1115637705826807808"/>
    <s v="Tweet"/>
    <n v="0"/>
    <n v="0"/>
    <m/>
    <m/>
    <m/>
    <m/>
    <m/>
    <m/>
    <m/>
    <m/>
    <n v="1"/>
    <s v="7"/>
    <s v="7"/>
    <m/>
    <m/>
    <m/>
    <m/>
    <m/>
    <m/>
    <m/>
    <m/>
    <m/>
  </r>
  <r>
    <s v="cryptovanessa"/>
    <s v="hbo"/>
    <m/>
    <m/>
    <m/>
    <m/>
    <m/>
    <m/>
    <m/>
    <m/>
    <s v="No"/>
    <n v="133"/>
    <m/>
    <m/>
    <x v="0"/>
    <d v="2019-04-15T08:56:34.000"/>
    <s v=".@verasitytech integrates with @Kaltura - a leader in the video player market with customers such as @CBS, @Vodafone, @HBO and Warner Brothers _x000a__x000a_#Blockchain #Crypto #Video #VRA _x000a__x000a_ https://t.co/Qbw7o06n5X"/>
    <s v="https://medium.com/verasity/verasity-integrates-with-kaltura-35a6d9a57e9"/>
    <s v="medium.com"/>
    <x v="31"/>
    <m/>
    <s v="http://pbs.twimg.com/profile_images/1071437749604024320/-uC5Smg0_normal.jpg"/>
    <x v="100"/>
    <s v="https://twitter.com/#!/cryptovanessa/status/1117713314602213376"/>
    <m/>
    <m/>
    <s v="1117713314602213376"/>
    <m/>
    <b v="0"/>
    <n v="3"/>
    <s v=""/>
    <b v="0"/>
    <s v="en"/>
    <m/>
    <s v=""/>
    <b v="0"/>
    <n v="0"/>
    <s v=""/>
    <s v="Twitter for iPhone"/>
    <b v="0"/>
    <s v="1117713314602213376"/>
    <s v="Tweet"/>
    <n v="0"/>
    <n v="0"/>
    <m/>
    <m/>
    <m/>
    <m/>
    <m/>
    <m/>
    <m/>
    <m/>
    <n v="1"/>
    <s v="7"/>
    <s v="7"/>
    <m/>
    <m/>
    <m/>
    <m/>
    <m/>
    <m/>
    <m/>
    <m/>
    <m/>
  </r>
  <r>
    <s v="josecavalheri"/>
    <s v="josecavalheri"/>
    <m/>
    <m/>
    <m/>
    <m/>
    <m/>
    <m/>
    <m/>
    <m/>
    <s v="No"/>
    <n v="139"/>
    <m/>
    <m/>
    <x v="1"/>
    <d v="2019-04-15T11:59:50.000"/>
    <s v="Take a look what's new in vRealize Automation 7.6_x000a__x000a_#vRA4U #vRA #vRealizeAuto #vRealizeOrchestrator #vExpert _x000a__x000a_https://t.co/I8S9OMrwyh"/>
    <s v="https://blogs.vmware.com/management/2019/04/whats-new-in-vrealize-automation-7-6.html?src=so_5a314d05e49f5&amp;cid=70134000001SkJn"/>
    <s v="vmware.com"/>
    <x v="32"/>
    <m/>
    <s v="http://pbs.twimg.com/profile_images/1007680899410997248/q1ox-JdI_normal.jpg"/>
    <x v="101"/>
    <s v="https://twitter.com/#!/josecavalheri/status/1117759432329445376"/>
    <m/>
    <m/>
    <s v="1117759432329445376"/>
    <m/>
    <b v="0"/>
    <n v="0"/>
    <s v=""/>
    <b v="0"/>
    <s v="en"/>
    <m/>
    <s v=""/>
    <b v="0"/>
    <n v="0"/>
    <s v=""/>
    <s v="Twitter Web Client"/>
    <b v="0"/>
    <s v="1117759432329445376"/>
    <s v="Tweet"/>
    <n v="0"/>
    <n v="0"/>
    <m/>
    <m/>
    <m/>
    <m/>
    <m/>
    <m/>
    <m/>
    <m/>
    <n v="1"/>
    <s v="1"/>
    <s v="1"/>
    <n v="0"/>
    <n v="0"/>
    <n v="0"/>
    <n v="0"/>
    <n v="0"/>
    <n v="0"/>
    <n v="15"/>
    <n v="100"/>
    <n v="15"/>
  </r>
  <r>
    <s v="vmwareempower"/>
    <s v="huberw"/>
    <m/>
    <m/>
    <m/>
    <m/>
    <m/>
    <m/>
    <m/>
    <m/>
    <s v="No"/>
    <n v="140"/>
    <m/>
    <m/>
    <x v="0"/>
    <d v="2019-04-15T15:29:14.000"/>
    <s v="RT @CDILLC: #VMwareEMPOWER starts today and @CDILLC is in the house! @huberw, CTO, Services + Solutions, will be discussing real world cust…"/>
    <m/>
    <m/>
    <x v="33"/>
    <m/>
    <s v="http://pbs.twimg.com/profile_images/978682763241861120/CUR52whh_normal.jpg"/>
    <x v="102"/>
    <s v="https://twitter.com/#!/vmwareempower/status/1117812128537358336"/>
    <m/>
    <m/>
    <s v="1117812128537358336"/>
    <m/>
    <b v="0"/>
    <n v="0"/>
    <s v=""/>
    <b v="0"/>
    <s v="en"/>
    <m/>
    <s v=""/>
    <b v="0"/>
    <n v="1"/>
    <s v="1117789726117957633"/>
    <s v="Twitter Web Client"/>
    <b v="0"/>
    <s v="1117789726117957633"/>
    <s v="Tweet"/>
    <n v="0"/>
    <n v="0"/>
    <m/>
    <m/>
    <m/>
    <m/>
    <m/>
    <m/>
    <m/>
    <m/>
    <n v="1"/>
    <s v="17"/>
    <s v="17"/>
    <m/>
    <m/>
    <m/>
    <m/>
    <m/>
    <m/>
    <m/>
    <m/>
    <m/>
  </r>
  <r>
    <s v="vieuxlion3"/>
    <s v="o_oweil"/>
    <m/>
    <m/>
    <m/>
    <m/>
    <m/>
    <m/>
    <m/>
    <m/>
    <s v="No"/>
    <n v="142"/>
    <m/>
    <m/>
    <x v="0"/>
    <d v="2019-04-15T18:27:45.000"/>
    <s v="RT @o_oweil: #FPI #France_x000a_LA SECTION ABOUDRAMANE SANGARE LEVALLOIS EST NEE AVEC IRENE GOUHOUROU!_x000a__x000a_Le parti de LAURENT GBAGBO s'agrandit !…"/>
    <m/>
    <m/>
    <x v="34"/>
    <m/>
    <s v="http://pbs.twimg.com/profile_images/675566619494600704/GZQLoe8g_normal.jpg"/>
    <x v="103"/>
    <s v="https://twitter.com/#!/vieuxlion3/status/1117857055971344387"/>
    <m/>
    <m/>
    <s v="1117857055971344387"/>
    <m/>
    <b v="0"/>
    <n v="0"/>
    <s v=""/>
    <b v="0"/>
    <s v="fr"/>
    <m/>
    <s v=""/>
    <b v="0"/>
    <n v="2"/>
    <s v="1117688364780662784"/>
    <s v="Twitter Web Client"/>
    <b v="0"/>
    <s v="1117688364780662784"/>
    <s v="Tweet"/>
    <n v="0"/>
    <n v="0"/>
    <m/>
    <m/>
    <m/>
    <m/>
    <m/>
    <m/>
    <m/>
    <m/>
    <n v="1"/>
    <s v="10"/>
    <s v="10"/>
    <n v="0"/>
    <n v="0"/>
    <n v="0"/>
    <n v="0"/>
    <n v="0"/>
    <n v="0"/>
    <n v="20"/>
    <n v="100"/>
    <n v="20"/>
  </r>
  <r>
    <s v="upperphi"/>
    <s v="o_oweil"/>
    <m/>
    <m/>
    <m/>
    <m/>
    <m/>
    <m/>
    <m/>
    <m/>
    <s v="No"/>
    <n v="143"/>
    <m/>
    <m/>
    <x v="0"/>
    <d v="2019-04-15T19:28:19.000"/>
    <s v="RT @o_oweil: #FPI #France_x000a_LA SECTION ABOUDRAMANE SANGARE LEVALLOIS EST NEE AVEC IRENE GOUHOUROU!_x000a__x000a_Le parti de LAURENT GBAGBO s'agrandit !…"/>
    <m/>
    <m/>
    <x v="34"/>
    <m/>
    <s v="http://pbs.twimg.com/profile_images/1095291700493324289/5zYj7Gro_normal.jpg"/>
    <x v="104"/>
    <s v="https://twitter.com/#!/upperphi/status/1117872299619651586"/>
    <m/>
    <m/>
    <s v="1117872299619651586"/>
    <m/>
    <b v="0"/>
    <n v="0"/>
    <s v=""/>
    <b v="0"/>
    <s v="fr"/>
    <m/>
    <s v=""/>
    <b v="0"/>
    <n v="2"/>
    <s v="1117688364780662784"/>
    <s v="Twitter Web App"/>
    <b v="0"/>
    <s v="1117688364780662784"/>
    <s v="Tweet"/>
    <n v="0"/>
    <n v="0"/>
    <m/>
    <m/>
    <m/>
    <m/>
    <m/>
    <m/>
    <m/>
    <m/>
    <n v="1"/>
    <s v="10"/>
    <s v="10"/>
    <n v="0"/>
    <n v="0"/>
    <n v="0"/>
    <n v="0"/>
    <n v="0"/>
    <n v="0"/>
    <n v="20"/>
    <n v="100"/>
    <n v="20"/>
  </r>
  <r>
    <s v="sccs"/>
    <s v="sccs"/>
    <m/>
    <m/>
    <m/>
    <m/>
    <m/>
    <m/>
    <m/>
    <m/>
    <s v="No"/>
    <n v="144"/>
    <m/>
    <m/>
    <x v="1"/>
    <d v="2019-04-15T22:04:10.000"/>
    <s v="And with that, #SB9 passes to engrossment. 19-12._x000a_This is exactly why we were under Preclearance, y'all. #VRA #GOTV #txlege"/>
    <m/>
    <m/>
    <x v="35"/>
    <m/>
    <s v="http://pbs.twimg.com/profile_images/966007794393538561/kCbv4sNr_normal.jpg"/>
    <x v="105"/>
    <s v="https://twitter.com/#!/sccs/status/1117911520271224832"/>
    <m/>
    <m/>
    <s v="1117911520271224832"/>
    <m/>
    <b v="0"/>
    <n v="1"/>
    <s v=""/>
    <b v="0"/>
    <s v="en"/>
    <m/>
    <s v=""/>
    <b v="0"/>
    <n v="0"/>
    <s v=""/>
    <s v="Twitter Web Client"/>
    <b v="0"/>
    <s v="1117911520271224832"/>
    <s v="Tweet"/>
    <n v="0"/>
    <n v="0"/>
    <m/>
    <m/>
    <m/>
    <m/>
    <m/>
    <m/>
    <m/>
    <m/>
    <n v="1"/>
    <s v="1"/>
    <s v="1"/>
    <n v="0"/>
    <n v="0"/>
    <n v="0"/>
    <n v="0"/>
    <n v="0"/>
    <n v="0"/>
    <n v="21"/>
    <n v="100"/>
    <n v="21"/>
  </r>
  <r>
    <s v="copticdisco"/>
    <s v="sentinasmith"/>
    <m/>
    <m/>
    <m/>
    <m/>
    <m/>
    <m/>
    <m/>
    <m/>
    <s v="No"/>
    <n v="145"/>
    <m/>
    <m/>
    <x v="2"/>
    <d v="2019-04-15T22:25:06.000"/>
    <s v="@SenTinaSmith #EraseRace_x000a_#FightEugenicists_x000a_#VRA https://t.co/3SrjaFPYT6"/>
    <m/>
    <m/>
    <x v="36"/>
    <s v="https://pbs.twimg.com/media/D4OjZAQX4AYMfwO.jpg"/>
    <s v="https://pbs.twimg.com/media/D4OjZAQX4AYMfwO.jpg"/>
    <x v="106"/>
    <s v="https://twitter.com/#!/copticdisco/status/1117916786400174080"/>
    <m/>
    <m/>
    <s v="1117916786400174080"/>
    <s v="1117916251890884608"/>
    <b v="0"/>
    <n v="0"/>
    <s v="941000686275387392"/>
    <b v="0"/>
    <s v="und"/>
    <m/>
    <s v=""/>
    <b v="0"/>
    <n v="0"/>
    <s v=""/>
    <s v="Twitter Web App"/>
    <b v="0"/>
    <s v="1117916251890884608"/>
    <s v="Tweet"/>
    <n v="0"/>
    <n v="0"/>
    <m/>
    <m/>
    <m/>
    <m/>
    <m/>
    <m/>
    <m/>
    <m/>
    <n v="1"/>
    <s v="35"/>
    <s v="35"/>
    <n v="0"/>
    <n v="0"/>
    <n v="0"/>
    <n v="0"/>
    <n v="0"/>
    <n v="0"/>
    <n v="4"/>
    <n v="100"/>
    <n v="4"/>
  </r>
  <r>
    <s v="cdillc"/>
    <s v="huberw"/>
    <m/>
    <m/>
    <m/>
    <m/>
    <m/>
    <m/>
    <m/>
    <m/>
    <s v="No"/>
    <n v="146"/>
    <m/>
    <m/>
    <x v="0"/>
    <d v="2019-04-15T14:00:12.000"/>
    <s v="#VMwareEMPOWER starts today and @CDILLC is in the house! @huberw, CTO, Services + Solutions, will be discussing real world customer #hybridcloud use cases leveraging a range of #VMware products and services including #VRA and #VMWonAWS. Reserve your spot! https://t.co/UOP3xwiwcg https://t.co/1FJgggz8B0"/>
    <s v="https://events.rainfocus.com/widget/vmware/empowerams2019/amscatalog?search=%22Will%20Huber%22"/>
    <s v="rainfocus.com"/>
    <x v="37"/>
    <s v="https://pbs.twimg.com/media/D4MvjWUXsAA1N7M.jpg"/>
    <s v="https://pbs.twimg.com/media/D4MvjWUXsAA1N7M.jpg"/>
    <x v="107"/>
    <s v="https://twitter.com/#!/cdillc/status/1117789726117957633"/>
    <m/>
    <m/>
    <s v="1117789726117957633"/>
    <m/>
    <b v="0"/>
    <n v="1"/>
    <s v=""/>
    <b v="0"/>
    <s v="en"/>
    <m/>
    <s v=""/>
    <b v="0"/>
    <n v="1"/>
    <s v=""/>
    <s v="Twitter Web Client"/>
    <b v="0"/>
    <s v="1117789726117957633"/>
    <s v="Tweet"/>
    <n v="0"/>
    <n v="0"/>
    <m/>
    <m/>
    <m/>
    <m/>
    <m/>
    <m/>
    <m/>
    <m/>
    <n v="1"/>
    <s v="17"/>
    <s v="17"/>
    <n v="0"/>
    <n v="0"/>
    <n v="0"/>
    <n v="0"/>
    <n v="0"/>
    <n v="0"/>
    <n v="37"/>
    <n v="100"/>
    <n v="37"/>
  </r>
  <r>
    <s v="lindahummel20"/>
    <s v="huberw"/>
    <m/>
    <m/>
    <m/>
    <m/>
    <m/>
    <m/>
    <m/>
    <m/>
    <s v="No"/>
    <n v="147"/>
    <m/>
    <m/>
    <x v="0"/>
    <d v="2019-04-16T02:19:50.000"/>
    <s v="RT @CDILLC: #VMwareEMPOWER starts today and @CDILLC is in the house! @huberw, CTO, Services + Solutions, will be discussing real world cust…"/>
    <m/>
    <m/>
    <x v="33"/>
    <m/>
    <s v="http://pbs.twimg.com/profile_images/414157322131218433/rtKEZ7CL_normal.jpeg"/>
    <x v="108"/>
    <s v="https://twitter.com/#!/lindahummel20/status/1117975858516570112"/>
    <m/>
    <m/>
    <s v="1117975858516570112"/>
    <m/>
    <b v="0"/>
    <n v="0"/>
    <s v=""/>
    <b v="0"/>
    <s v="en"/>
    <m/>
    <s v=""/>
    <b v="0"/>
    <n v="2"/>
    <s v="1117789726117957633"/>
    <s v="Twitter for iPhone"/>
    <b v="0"/>
    <s v="1117789726117957633"/>
    <s v="Tweet"/>
    <n v="0"/>
    <n v="0"/>
    <m/>
    <m/>
    <m/>
    <m/>
    <m/>
    <m/>
    <m/>
    <m/>
    <n v="1"/>
    <s v="17"/>
    <s v="17"/>
    <m/>
    <m/>
    <m/>
    <m/>
    <m/>
    <m/>
    <m/>
    <m/>
    <m/>
  </r>
  <r>
    <s v="randreynolds"/>
    <s v="bodyisturd"/>
    <m/>
    <m/>
    <m/>
    <m/>
    <m/>
    <m/>
    <m/>
    <m/>
    <s v="No"/>
    <n v="149"/>
    <m/>
    <m/>
    <x v="0"/>
    <d v="2019-04-16T02:54:18.000"/>
    <s v="@Pzarrot @JillFilipovic @Bodyisturd Oh and you conveniently ignore that the Voting Rights Act #VRA was gutted after the 2012 election. Obama might have lost in 2012 without the VRA intact."/>
    <m/>
    <m/>
    <x v="6"/>
    <m/>
    <s v="http://pbs.twimg.com/profile_images/1108980182302384128/4e1pn4RA_normal.png"/>
    <x v="109"/>
    <s v="https://twitter.com/#!/randreynolds/status/1117984532894928896"/>
    <m/>
    <m/>
    <s v="1117984532894928896"/>
    <s v="1117978060257554432"/>
    <b v="0"/>
    <n v="1"/>
    <s v="886373149243080704"/>
    <b v="0"/>
    <s v="en"/>
    <m/>
    <s v=""/>
    <b v="0"/>
    <n v="1"/>
    <s v=""/>
    <s v="Twitter Web Client"/>
    <b v="0"/>
    <s v="1117978060257554432"/>
    <s v="Tweet"/>
    <n v="0"/>
    <n v="0"/>
    <m/>
    <m/>
    <m/>
    <m/>
    <m/>
    <m/>
    <m/>
    <m/>
    <n v="1"/>
    <s v="13"/>
    <s v="13"/>
    <m/>
    <m/>
    <m/>
    <m/>
    <m/>
    <m/>
    <m/>
    <m/>
    <m/>
  </r>
  <r>
    <s v="cmputrwiz"/>
    <s v="bodyisturd"/>
    <m/>
    <m/>
    <m/>
    <m/>
    <m/>
    <m/>
    <m/>
    <m/>
    <s v="No"/>
    <n v="150"/>
    <m/>
    <m/>
    <x v="0"/>
    <d v="2019-04-16T03:34:12.000"/>
    <s v="RT @randreynolds: @Pzarrot @JillFilipovic @Bodyisturd Oh and you conveniently ignore that the Voting Rights Act #VRA was gutted after the 2…"/>
    <m/>
    <m/>
    <x v="6"/>
    <m/>
    <s v="http://pbs.twimg.com/profile_images/290900579/Suzan_normal.jpg"/>
    <x v="110"/>
    <s v="https://twitter.com/#!/cmputrwiz/status/1117994573253550081"/>
    <m/>
    <m/>
    <s v="1117994573253550081"/>
    <m/>
    <b v="0"/>
    <n v="0"/>
    <s v=""/>
    <b v="0"/>
    <s v="en"/>
    <m/>
    <s v=""/>
    <b v="0"/>
    <n v="1"/>
    <s v="1117984532894928896"/>
    <s v="Twitter Web App"/>
    <b v="0"/>
    <s v="1117984532894928896"/>
    <s v="Tweet"/>
    <n v="0"/>
    <n v="0"/>
    <m/>
    <m/>
    <m/>
    <m/>
    <m/>
    <m/>
    <m/>
    <m/>
    <n v="1"/>
    <s v="13"/>
    <s v="13"/>
    <m/>
    <m/>
    <m/>
    <m/>
    <m/>
    <m/>
    <m/>
    <m/>
    <m/>
  </r>
  <r>
    <s v="amitpanchal76"/>
    <s v="amitpanchal76"/>
    <m/>
    <m/>
    <m/>
    <m/>
    <m/>
    <m/>
    <m/>
    <m/>
    <s v="No"/>
    <n v="156"/>
    <m/>
    <m/>
    <x v="1"/>
    <d v="2019-04-16T13:13:46.000"/>
    <s v="What’s New in vRealize Automation 7.6 #automation #vra #cmp #vmware #cloud https://t.co/9dgsImzePl"/>
    <s v="https://dy.si/FGEmA"/>
    <s v="dy.si"/>
    <x v="38"/>
    <m/>
    <s v="http://pbs.twimg.com/profile_images/3460594472/ece945ba74e9a6f0367241d64841efc2_normal.jpeg"/>
    <x v="111"/>
    <s v="https://twitter.com/#!/amitpanchal76/status/1118140428488986626"/>
    <m/>
    <m/>
    <s v="1118140428488986626"/>
    <m/>
    <b v="0"/>
    <n v="0"/>
    <s v=""/>
    <b v="0"/>
    <s v="en"/>
    <m/>
    <s v=""/>
    <b v="0"/>
    <n v="0"/>
    <s v=""/>
    <s v="Dynamic Signal"/>
    <b v="0"/>
    <s v="1118140428488986626"/>
    <s v="Tweet"/>
    <n v="0"/>
    <n v="0"/>
    <m/>
    <m/>
    <m/>
    <m/>
    <m/>
    <m/>
    <m/>
    <m/>
    <n v="1"/>
    <s v="1"/>
    <s v="1"/>
    <n v="0"/>
    <n v="0"/>
    <n v="1"/>
    <n v="7.6923076923076925"/>
    <n v="0"/>
    <n v="0"/>
    <n v="12"/>
    <n v="92.3076923076923"/>
    <n v="13"/>
  </r>
  <r>
    <s v="bluewaveyes"/>
    <s v="bluewaveyes"/>
    <m/>
    <m/>
    <m/>
    <m/>
    <m/>
    <m/>
    <m/>
    <m/>
    <s v="No"/>
    <n v="157"/>
    <m/>
    <m/>
    <x v="1"/>
    <d v="2019-04-16T13:36:55.000"/>
    <s v="It's a fucking outrage that they had to do this. _x000a_#FreeTheVote_x000a_#VRA https://t.co/A63kJt3y8n"/>
    <s v="https://twitter.com/LawyersComm/status/1117882653905170432"/>
    <s v="twitter.com"/>
    <x v="39"/>
    <m/>
    <s v="http://pbs.twimg.com/profile_images/967314495671484421/12CPolIn_normal.jpg"/>
    <x v="112"/>
    <s v="https://twitter.com/#!/bluewaveyes/status/1118146253508857857"/>
    <m/>
    <m/>
    <s v="1118146253508857857"/>
    <m/>
    <b v="0"/>
    <n v="0"/>
    <s v=""/>
    <b v="1"/>
    <s v="en"/>
    <m/>
    <s v="1117882653905170432"/>
    <b v="0"/>
    <n v="0"/>
    <s v=""/>
    <s v="Twitter for Android"/>
    <b v="0"/>
    <s v="1118146253508857857"/>
    <s v="Tweet"/>
    <n v="0"/>
    <n v="0"/>
    <m/>
    <m/>
    <m/>
    <m/>
    <m/>
    <m/>
    <m/>
    <m/>
    <n v="1"/>
    <s v="1"/>
    <s v="1"/>
    <n v="0"/>
    <n v="0"/>
    <n v="2"/>
    <n v="16.666666666666668"/>
    <n v="0"/>
    <n v="0"/>
    <n v="10"/>
    <n v="83.33333333333333"/>
    <n v="12"/>
  </r>
  <r>
    <s v="vmwarestevem"/>
    <s v="vmwarestevem"/>
    <m/>
    <m/>
    <m/>
    <m/>
    <m/>
    <m/>
    <m/>
    <m/>
    <s v="No"/>
    <n v="158"/>
    <m/>
    <m/>
    <x v="1"/>
    <d v="2019-04-16T15:50:45.000"/>
    <s v="How r u #automating ur infrastructure? #vRA https://t.co/2dUJjiCGuS"/>
    <s v="https://dy.si/yPxxM"/>
    <s v="dy.si"/>
    <x v="40"/>
    <m/>
    <s v="http://pbs.twimg.com/profile_images/502889125632958464/1QVBb1f9_normal.jpeg"/>
    <x v="113"/>
    <s v="https://twitter.com/#!/vmwarestevem/status/1118179933178613761"/>
    <m/>
    <m/>
    <s v="1118179933178613761"/>
    <m/>
    <b v="0"/>
    <n v="0"/>
    <s v=""/>
    <b v="0"/>
    <s v="en"/>
    <m/>
    <s v=""/>
    <b v="0"/>
    <n v="0"/>
    <s v=""/>
    <s v="Dynamic Signal"/>
    <b v="0"/>
    <s v="1118179933178613761"/>
    <s v="Tweet"/>
    <n v="0"/>
    <n v="0"/>
    <m/>
    <m/>
    <m/>
    <m/>
    <m/>
    <m/>
    <m/>
    <m/>
    <n v="1"/>
    <s v="1"/>
    <s v="1"/>
    <n v="0"/>
    <n v="0"/>
    <n v="0"/>
    <n v="0"/>
    <n v="0"/>
    <n v="0"/>
    <n v="7"/>
    <n v="100"/>
    <n v="7"/>
  </r>
  <r>
    <s v="fortuna78850073"/>
    <s v="roy_noom"/>
    <m/>
    <m/>
    <m/>
    <m/>
    <m/>
    <m/>
    <m/>
    <m/>
    <s v="No"/>
    <n v="159"/>
    <m/>
    <m/>
    <x v="0"/>
    <d v="2019-04-16T16:44:13.000"/>
    <s v="RT @roy_noom: Tokenizing and claiming ownership of your digital art @ #VeriArti? I love it! Many legal and asset management aspects involve…"/>
    <m/>
    <m/>
    <x v="41"/>
    <m/>
    <s v="http://pbs.twimg.com/profile_images/1113052215856562176/wEtNiSgM_normal.jpg"/>
    <x v="114"/>
    <s v="https://twitter.com/#!/fortuna78850073/status/1118193388258496512"/>
    <m/>
    <m/>
    <s v="1118193388258496512"/>
    <m/>
    <b v="0"/>
    <n v="0"/>
    <s v=""/>
    <b v="0"/>
    <s v="en"/>
    <m/>
    <s v=""/>
    <b v="0"/>
    <n v="2"/>
    <s v="1115526095242133504"/>
    <s v="Twitter Web Client"/>
    <b v="0"/>
    <s v="1115526095242133504"/>
    <s v="Tweet"/>
    <n v="0"/>
    <n v="0"/>
    <m/>
    <m/>
    <m/>
    <m/>
    <m/>
    <m/>
    <m/>
    <m/>
    <n v="1"/>
    <s v="12"/>
    <s v="12"/>
    <n v="1"/>
    <n v="4.761904761904762"/>
    <n v="0"/>
    <n v="0"/>
    <n v="0"/>
    <n v="0"/>
    <n v="20"/>
    <n v="95.23809523809524"/>
    <n v="21"/>
  </r>
  <r>
    <s v="adjordan"/>
    <s v="adjordan"/>
    <m/>
    <m/>
    <m/>
    <m/>
    <m/>
    <m/>
    <m/>
    <m/>
    <s v="No"/>
    <n v="160"/>
    <m/>
    <m/>
    <x v="1"/>
    <d v="2017-08-12T07:09:56.000"/>
    <s v="If you're concerned about your voting rights, call the Voter Hotline: (833) 336-VOTE and visit https://t.co/EF44BiaCaE  #Vote2018 #VRA https://t.co/JkdVUlS3a3"/>
    <s v="https://www.letamericavote.org/"/>
    <s v="letamericavote.org"/>
    <x v="42"/>
    <s v="https://pbs.twimg.com/media/DHAugBKUQAAZVfe.jpg"/>
    <s v="https://pbs.twimg.com/media/DHAugBKUQAAZVfe.jpg"/>
    <x v="115"/>
    <s v="https://twitter.com/#!/adjordan/status/896267491323691008"/>
    <m/>
    <m/>
    <s v="896267491323691008"/>
    <m/>
    <b v="0"/>
    <n v="90"/>
    <s v=""/>
    <b v="0"/>
    <s v="en"/>
    <m/>
    <s v=""/>
    <b v="0"/>
    <n v="106"/>
    <s v=""/>
    <s v="Twitter Web Client"/>
    <b v="0"/>
    <s v="896267491323691008"/>
    <s v="Retweet"/>
    <n v="0"/>
    <n v="0"/>
    <m/>
    <m/>
    <m/>
    <m/>
    <m/>
    <m/>
    <m/>
    <m/>
    <n v="1"/>
    <s v="34"/>
    <s v="34"/>
    <n v="0"/>
    <n v="0"/>
    <n v="1"/>
    <n v="5.555555555555555"/>
    <n v="0"/>
    <n v="0"/>
    <n v="17"/>
    <n v="94.44444444444444"/>
    <n v="18"/>
  </r>
  <r>
    <s v="tweetlocolinda"/>
    <s v="adjordan"/>
    <m/>
    <m/>
    <m/>
    <m/>
    <m/>
    <m/>
    <m/>
    <m/>
    <s v="No"/>
    <n v="161"/>
    <m/>
    <m/>
    <x v="0"/>
    <d v="2019-04-16T17:28:33.000"/>
    <s v="RT @adjordan: If you're concerned about your voting rights, call the Voter Hotline: (833) 336-VOTE and visit https://t.co/EF44BiaCaE  #Vote…"/>
    <s v="https://www.letamericavote.org/"/>
    <s v="letamericavote.org"/>
    <x v="13"/>
    <m/>
    <s v="http://pbs.twimg.com/profile_images/1052584254108921857/5Lk7ZoUq_normal.jpg"/>
    <x v="116"/>
    <s v="https://twitter.com/#!/tweetlocolinda/status/1118204544255610881"/>
    <m/>
    <m/>
    <s v="1118204544255610881"/>
    <m/>
    <b v="0"/>
    <n v="0"/>
    <s v=""/>
    <b v="0"/>
    <s v="en"/>
    <m/>
    <s v=""/>
    <b v="0"/>
    <n v="106"/>
    <s v="896267491323691008"/>
    <s v="Twitter for iPhone"/>
    <b v="0"/>
    <s v="896267491323691008"/>
    <s v="Tweet"/>
    <n v="0"/>
    <n v="0"/>
    <m/>
    <m/>
    <m/>
    <m/>
    <m/>
    <m/>
    <m/>
    <m/>
    <n v="1"/>
    <s v="34"/>
    <s v="34"/>
    <n v="0"/>
    <n v="0"/>
    <n v="1"/>
    <n v="5.2631578947368425"/>
    <n v="0"/>
    <n v="0"/>
    <n v="18"/>
    <n v="94.73684210526316"/>
    <n v="19"/>
  </r>
  <r>
    <s v="britkuckel"/>
    <s v="vixkayla"/>
    <m/>
    <m/>
    <m/>
    <m/>
    <m/>
    <m/>
    <m/>
    <m/>
    <s v="No"/>
    <n v="162"/>
    <m/>
    <m/>
    <x v="0"/>
    <d v="2019-04-16T19:49:50.000"/>
    <s v="RT @VixKayla: &quot;If there are 5 ways to vote, don't give Native Americans 3 &amp;amp; then say that we're equal&quot; - OJ Semans Sr., Native voting right…"/>
    <m/>
    <m/>
    <x v="13"/>
    <m/>
    <s v="http://pbs.twimg.com/profile_images/1043580573116190720/eNcFOte4_normal.jpg"/>
    <x v="117"/>
    <s v="https://twitter.com/#!/britkuckel/status/1118240100180267009"/>
    <m/>
    <m/>
    <s v="1118240100180267009"/>
    <m/>
    <b v="0"/>
    <n v="0"/>
    <s v=""/>
    <b v="1"/>
    <s v="en"/>
    <m/>
    <s v="1118169672078245893"/>
    <b v="0"/>
    <n v="2"/>
    <s v="1118205415727214592"/>
    <s v="Twitter for Android"/>
    <b v="0"/>
    <s v="1118205415727214592"/>
    <s v="Tweet"/>
    <n v="0"/>
    <n v="0"/>
    <m/>
    <m/>
    <m/>
    <m/>
    <m/>
    <m/>
    <m/>
    <m/>
    <n v="1"/>
    <s v="19"/>
    <s v="19"/>
    <n v="1"/>
    <n v="3.8461538461538463"/>
    <n v="0"/>
    <n v="0"/>
    <n v="0"/>
    <n v="0"/>
    <n v="25"/>
    <n v="96.15384615384616"/>
    <n v="26"/>
  </r>
  <r>
    <s v="leaglebriefs"/>
    <s v="leaglebriefs"/>
    <m/>
    <m/>
    <m/>
    <m/>
    <m/>
    <m/>
    <m/>
    <m/>
    <s v="No"/>
    <n v="163"/>
    <m/>
    <m/>
    <x v="1"/>
    <d v="2019-04-16T21:15:52.000"/>
    <s v="#Court: Whether Minnesota must release records on all voters in the state to the Minnesota Voters Alliance, which says it wants to evaluate potential voter fraud in Minnesota_x000a_#voterregistration #voting #vra #elections #votingrights #voterfraud_x000a_https://t.co/5XKqMQPuuC"/>
    <s v="https://www.leagle.com/decision/inmnco20190415211"/>
    <s v="leagle.com"/>
    <x v="43"/>
    <m/>
    <s v="http://pbs.twimg.com/profile_images/801500186547732480/thOPnD80_normal.jpg"/>
    <x v="118"/>
    <s v="https://twitter.com/#!/leaglebriefs/status/1118261752918085634"/>
    <m/>
    <m/>
    <s v="1118261752918085634"/>
    <m/>
    <b v="0"/>
    <n v="0"/>
    <s v=""/>
    <b v="0"/>
    <s v="en"/>
    <m/>
    <s v=""/>
    <b v="0"/>
    <n v="0"/>
    <s v=""/>
    <s v="Hootsuite Inc."/>
    <b v="0"/>
    <s v="1118261752918085634"/>
    <s v="Tweet"/>
    <n v="0"/>
    <n v="0"/>
    <m/>
    <m/>
    <m/>
    <m/>
    <m/>
    <m/>
    <m/>
    <m/>
    <n v="1"/>
    <s v="1"/>
    <s v="1"/>
    <n v="0"/>
    <n v="0"/>
    <n v="1"/>
    <n v="2.9411764705882355"/>
    <n v="0"/>
    <n v="0"/>
    <n v="33"/>
    <n v="97.05882352941177"/>
    <n v="34"/>
  </r>
  <r>
    <s v="pythoncxde"/>
    <s v="o_oweil"/>
    <m/>
    <m/>
    <m/>
    <m/>
    <m/>
    <m/>
    <m/>
    <m/>
    <s v="No"/>
    <n v="164"/>
    <m/>
    <m/>
    <x v="0"/>
    <d v="2019-04-17T00:46:07.000"/>
    <s v="RT @o_oweil: #France_x000a_Un grand yako à la France ! Décidément, la France et Macron vivent une année très difficile. Avec les #GiletsJaunes qu…"/>
    <m/>
    <m/>
    <x v="44"/>
    <m/>
    <s v="http://pbs.twimg.com/profile_images/1111724396119506944/nLHiIkMA_normal.png"/>
    <x v="119"/>
    <s v="https://twitter.com/#!/pythoncxde/status/1118314660720148480"/>
    <m/>
    <m/>
    <s v="1118314660720148480"/>
    <m/>
    <b v="0"/>
    <n v="0"/>
    <s v=""/>
    <b v="0"/>
    <s v="fr"/>
    <m/>
    <s v=""/>
    <b v="0"/>
    <n v="2"/>
    <s v="1118314427852447744"/>
    <s v="SS11"/>
    <b v="0"/>
    <s v="1118314427852447744"/>
    <s v="Tweet"/>
    <n v="0"/>
    <n v="0"/>
    <m/>
    <m/>
    <m/>
    <m/>
    <m/>
    <m/>
    <m/>
    <m/>
    <n v="1"/>
    <s v="10"/>
    <s v="10"/>
    <n v="1"/>
    <n v="4.3478260869565215"/>
    <n v="0"/>
    <n v="0"/>
    <n v="0"/>
    <n v="0"/>
    <n v="22"/>
    <n v="95.65217391304348"/>
    <n v="23"/>
  </r>
  <r>
    <s v="dupouvoirdachat"/>
    <s v="o_oweil"/>
    <m/>
    <m/>
    <m/>
    <m/>
    <m/>
    <m/>
    <m/>
    <m/>
    <s v="No"/>
    <n v="165"/>
    <m/>
    <m/>
    <x v="0"/>
    <d v="2019-04-17T00:46:42.000"/>
    <s v="RT @o_oweil: #France_x000a_Un grand yako à la France ! Décidément, la France et Macron vivent une année très difficile. Avec les #GiletsJaunes qu…"/>
    <m/>
    <m/>
    <x v="44"/>
    <m/>
    <s v="http://pbs.twimg.com/profile_images/1069651828869083136/FW_oMeYV_normal.jpg"/>
    <x v="120"/>
    <s v="https://twitter.com/#!/dupouvoirdachat/status/1118314811098632197"/>
    <m/>
    <m/>
    <s v="1118314811098632197"/>
    <m/>
    <b v="0"/>
    <n v="0"/>
    <s v=""/>
    <b v="0"/>
    <s v="fr"/>
    <m/>
    <s v=""/>
    <b v="0"/>
    <n v="2"/>
    <s v="1118314427852447744"/>
    <s v="Retwitteuse"/>
    <b v="0"/>
    <s v="1118314427852447744"/>
    <s v="Tweet"/>
    <n v="0"/>
    <n v="0"/>
    <m/>
    <m/>
    <m/>
    <m/>
    <m/>
    <m/>
    <m/>
    <m/>
    <n v="1"/>
    <s v="10"/>
    <s v="10"/>
    <n v="1"/>
    <n v="4.3478260869565215"/>
    <n v="0"/>
    <n v="0"/>
    <n v="0"/>
    <n v="0"/>
    <n v="22"/>
    <n v="95.65217391304348"/>
    <n v="23"/>
  </r>
  <r>
    <s v="divalizzous"/>
    <s v="divalizzous"/>
    <m/>
    <m/>
    <m/>
    <m/>
    <m/>
    <m/>
    <m/>
    <m/>
    <s v="No"/>
    <n v="166"/>
    <m/>
    <m/>
    <x v="1"/>
    <d v="2018-11-06T00:02:47.000"/>
    <s v="Me voting in 2016 vs me voting in 2018. If this went over your head then more than likely you're part of the privileged bunch. #Midterms2018 #VoteLikeBlackWomen #BlackVotesMatter #VRA #votersuppression https://t.co/G7ISGAYuFw"/>
    <m/>
    <m/>
    <x v="45"/>
    <s v="https://pbs.twimg.com/media/DrRxWkaUcAAip2X.jpg"/>
    <s v="https://pbs.twimg.com/media/DrRxWkaUcAAip2X.jpg"/>
    <x v="121"/>
    <s v="https://twitter.com/#!/divalizzous/status/1059596922971979781"/>
    <m/>
    <m/>
    <s v="1059596922971979781"/>
    <m/>
    <b v="0"/>
    <n v="6"/>
    <s v=""/>
    <b v="0"/>
    <s v="en"/>
    <m/>
    <s v=""/>
    <b v="0"/>
    <n v="3"/>
    <s v=""/>
    <s v="Twitter Web Client"/>
    <b v="0"/>
    <s v="1059596922971979781"/>
    <s v="Retweet"/>
    <n v="0"/>
    <n v="0"/>
    <m/>
    <m/>
    <m/>
    <m/>
    <m/>
    <m/>
    <m/>
    <m/>
    <n v="1"/>
    <s v="33"/>
    <s v="33"/>
    <n v="1"/>
    <n v="3.3333333333333335"/>
    <n v="0"/>
    <n v="0"/>
    <n v="0"/>
    <n v="0"/>
    <n v="29"/>
    <n v="96.66666666666667"/>
    <n v="30"/>
  </r>
  <r>
    <s v="politicalbeth"/>
    <s v="divalizzous"/>
    <m/>
    <m/>
    <m/>
    <m/>
    <m/>
    <m/>
    <m/>
    <m/>
    <s v="No"/>
    <n v="167"/>
    <m/>
    <m/>
    <x v="0"/>
    <d v="2019-04-17T02:26:58.000"/>
    <s v="RT @Divalizzous: Me voting in 2016 vs me voting in 2018. If this went over your head then more than likely you're part of the privileged bu…"/>
    <m/>
    <m/>
    <x v="13"/>
    <m/>
    <s v="http://pbs.twimg.com/profile_images/1107035832375013377/8WHf7Mqx_normal.png"/>
    <x v="122"/>
    <s v="https://twitter.com/#!/politicalbeth/status/1118340040642453504"/>
    <m/>
    <m/>
    <s v="1118340040642453504"/>
    <m/>
    <b v="0"/>
    <n v="0"/>
    <s v=""/>
    <b v="0"/>
    <s v="en"/>
    <m/>
    <s v=""/>
    <b v="0"/>
    <n v="3"/>
    <s v="1059596922971979781"/>
    <s v="Twitter Web App"/>
    <b v="0"/>
    <s v="1059596922971979781"/>
    <s v="Tweet"/>
    <n v="0"/>
    <n v="0"/>
    <m/>
    <m/>
    <m/>
    <m/>
    <m/>
    <m/>
    <m/>
    <m/>
    <n v="1"/>
    <s v="33"/>
    <s v="33"/>
    <n v="1"/>
    <n v="3.7037037037037037"/>
    <n v="0"/>
    <n v="0"/>
    <n v="0"/>
    <n v="0"/>
    <n v="26"/>
    <n v="96.29629629629629"/>
    <n v="27"/>
  </r>
  <r>
    <s v="msprairierose"/>
    <s v="repmarciafudge"/>
    <m/>
    <m/>
    <m/>
    <m/>
    <m/>
    <m/>
    <m/>
    <m/>
    <s v="No"/>
    <n v="168"/>
    <m/>
    <m/>
    <x v="0"/>
    <d v="2019-04-17T03:55:03.000"/>
    <s v="Today’s testimonies to U.S. Congress Subcommittee on Elections hearing on Tribal Member Voting Rights w/ @RepMarciaFudge _x000a__x000a_#NativeVote #VRA_x000a__x000a_https://t.co/BStqRQEGeQ https://t.co/TOEIdAeAYK"/>
    <s v="https://cha.house.gov/hearing/field-hearing-voting-rights-and-election-administration-dakotas"/>
    <s v="house.gov"/>
    <x v="46"/>
    <s v="https://pbs.twimg.com/media/D4U4f4gWwAAALzg.jpg"/>
    <s v="https://pbs.twimg.com/media/D4U4f4gWwAAALzg.jpg"/>
    <x v="123"/>
    <s v="https://twitter.com/#!/msprairierose/status/1118362209116094465"/>
    <m/>
    <m/>
    <s v="1118362209116094465"/>
    <m/>
    <b v="0"/>
    <n v="7"/>
    <s v=""/>
    <b v="0"/>
    <s v="en"/>
    <m/>
    <s v=""/>
    <b v="0"/>
    <n v="0"/>
    <s v=""/>
    <s v="Twitter for iPhone"/>
    <b v="0"/>
    <s v="1118362209116094465"/>
    <s v="Tweet"/>
    <n v="0"/>
    <n v="0"/>
    <m/>
    <m/>
    <m/>
    <m/>
    <m/>
    <m/>
    <m/>
    <m/>
    <n v="1"/>
    <s v="32"/>
    <s v="32"/>
    <n v="0"/>
    <n v="0"/>
    <n v="0"/>
    <n v="0"/>
    <n v="0"/>
    <n v="0"/>
    <n v="20"/>
    <n v="100"/>
    <n v="20"/>
  </r>
  <r>
    <s v="dugidm"/>
    <s v="magander3"/>
    <m/>
    <m/>
    <m/>
    <m/>
    <m/>
    <m/>
    <m/>
    <m/>
    <s v="No"/>
    <n v="169"/>
    <m/>
    <m/>
    <x v="0"/>
    <d v="2019-04-17T06:41:58.000"/>
    <s v="#vmware #vRA ver. 7.6 ... via @magander3 https://t.co/m9V9D8T841"/>
    <s v="https://twitter.com/magander3/status/1118402834138050560"/>
    <s v="twitter.com"/>
    <x v="27"/>
    <m/>
    <s v="http://pbs.twimg.com/profile_images/900610929439764481/1ICedz3U_normal.jpg"/>
    <x v="124"/>
    <s v="https://twitter.com/#!/dugidm/status/1118404217079783425"/>
    <m/>
    <m/>
    <s v="1118404217079783425"/>
    <m/>
    <b v="0"/>
    <n v="1"/>
    <s v=""/>
    <b v="1"/>
    <s v="und"/>
    <m/>
    <s v="1118402834138050560"/>
    <b v="0"/>
    <n v="0"/>
    <s v=""/>
    <s v="Twitter Web App"/>
    <b v="0"/>
    <s v="1118404217079783425"/>
    <s v="Tweet"/>
    <n v="0"/>
    <n v="0"/>
    <m/>
    <m/>
    <m/>
    <m/>
    <m/>
    <m/>
    <m/>
    <m/>
    <n v="1"/>
    <s v="31"/>
    <s v="31"/>
    <n v="0"/>
    <n v="0"/>
    <n v="0"/>
    <n v="0"/>
    <n v="0"/>
    <n v="0"/>
    <n v="7"/>
    <n v="100"/>
    <n v="7"/>
  </r>
  <r>
    <s v="dugidm"/>
    <s v="dugidm"/>
    <m/>
    <m/>
    <m/>
    <m/>
    <m/>
    <m/>
    <m/>
    <m/>
    <s v="No"/>
    <n v="170"/>
    <m/>
    <m/>
    <x v="1"/>
    <d v="2019-04-12T13:40:03.000"/>
    <s v="What's New in #vmware #vRealize Automation 7.6 #vRA https://t.co/6cwStBUqkY"/>
    <s v="https://dy.si/RXSb9w"/>
    <s v="dy.si"/>
    <x v="47"/>
    <m/>
    <s v="http://pbs.twimg.com/profile_images/900610929439764481/1ICedz3U_normal.jpg"/>
    <x v="125"/>
    <s v="https://twitter.com/#!/dugidm/status/1116697490827304960"/>
    <m/>
    <m/>
    <s v="1116697490827304960"/>
    <m/>
    <b v="0"/>
    <n v="0"/>
    <s v=""/>
    <b v="0"/>
    <s v="en"/>
    <m/>
    <s v=""/>
    <b v="0"/>
    <n v="0"/>
    <s v=""/>
    <s v="Dynamic Signal"/>
    <b v="0"/>
    <s v="1116697490827304960"/>
    <s v="Tweet"/>
    <n v="0"/>
    <n v="0"/>
    <m/>
    <m/>
    <m/>
    <m/>
    <m/>
    <m/>
    <m/>
    <m/>
    <n v="1"/>
    <s v="31"/>
    <s v="31"/>
    <n v="0"/>
    <n v="0"/>
    <n v="0"/>
    <n v="0"/>
    <n v="0"/>
    <n v="0"/>
    <n v="9"/>
    <n v="100"/>
    <n v="9"/>
  </r>
  <r>
    <s v="pramod_rane"/>
    <s v="pramod_rane"/>
    <m/>
    <m/>
    <m/>
    <m/>
    <m/>
    <m/>
    <m/>
    <m/>
    <s v="No"/>
    <n v="171"/>
    <m/>
    <m/>
    <x v="1"/>
    <d v="2019-04-17T04:12:08.000"/>
    <s v="Sweet Day! Deployed #vRA 7.6, #vRO 7.6 with IaaS agent in testing env. New Tenant, Fabric, Business groups &amp;amp; endpoints created. Container tab came online after starting xenon service 😏 https://t.co/BRGihxtWcv"/>
    <m/>
    <m/>
    <x v="30"/>
    <s v="https://pbs.twimg.com/media/D4U8ZeYXkAARENT.jpg"/>
    <s v="https://pbs.twimg.com/media/D4U8ZeYXkAARENT.jpg"/>
    <x v="126"/>
    <s v="https://twitter.com/#!/pramod_rane/status/1118366507208196101"/>
    <m/>
    <m/>
    <s v="1118366507208196101"/>
    <m/>
    <b v="0"/>
    <n v="3"/>
    <s v=""/>
    <b v="0"/>
    <s v="en"/>
    <m/>
    <s v=""/>
    <b v="0"/>
    <n v="1"/>
    <s v=""/>
    <s v="Twitter for iPhone"/>
    <b v="0"/>
    <s v="1118366507208196101"/>
    <s v="Tweet"/>
    <n v="0"/>
    <n v="0"/>
    <m/>
    <m/>
    <m/>
    <m/>
    <m/>
    <m/>
    <m/>
    <m/>
    <n v="1"/>
    <s v="30"/>
    <s v="30"/>
    <n v="1"/>
    <n v="3.225806451612903"/>
    <n v="0"/>
    <n v="0"/>
    <n v="0"/>
    <n v="0"/>
    <n v="30"/>
    <n v="96.7741935483871"/>
    <n v="31"/>
  </r>
  <r>
    <s v="shublively"/>
    <s v="pramod_rane"/>
    <m/>
    <m/>
    <m/>
    <m/>
    <m/>
    <m/>
    <m/>
    <m/>
    <s v="No"/>
    <n v="172"/>
    <m/>
    <m/>
    <x v="0"/>
    <d v="2019-04-17T06:57:42.000"/>
    <s v="RT @Pramod_Rane: Sweet Day! Deployed #vRA 7.6, #vRO 7.6 with IaaS agent in testing env. New Tenant, Fabric, Business groups &amp;amp; endpoints cre…"/>
    <m/>
    <m/>
    <x v="30"/>
    <m/>
    <s v="http://pbs.twimg.com/profile_images/1103862682422206464/Qpj4vZYd_normal.jpg"/>
    <x v="127"/>
    <s v="https://twitter.com/#!/shublively/status/1118408175512764416"/>
    <m/>
    <m/>
    <s v="1118408175512764416"/>
    <m/>
    <b v="0"/>
    <n v="0"/>
    <s v=""/>
    <b v="0"/>
    <s v="en"/>
    <m/>
    <s v=""/>
    <b v="0"/>
    <n v="1"/>
    <s v="1118366507208196101"/>
    <s v="Twitter for iPhone"/>
    <b v="0"/>
    <s v="1118366507208196101"/>
    <s v="Tweet"/>
    <n v="0"/>
    <n v="0"/>
    <m/>
    <m/>
    <m/>
    <m/>
    <m/>
    <m/>
    <m/>
    <m/>
    <n v="1"/>
    <s v="30"/>
    <s v="30"/>
    <n v="1"/>
    <n v="4"/>
    <n v="0"/>
    <n v="0"/>
    <n v="0"/>
    <n v="0"/>
    <n v="24"/>
    <n v="96"/>
    <n v="25"/>
  </r>
  <r>
    <s v="kherriage"/>
    <s v="realwayneroot"/>
    <m/>
    <m/>
    <m/>
    <m/>
    <m/>
    <m/>
    <m/>
    <m/>
    <s v="No"/>
    <n v="173"/>
    <m/>
    <m/>
    <x v="0"/>
    <d v="2019-04-13T03:09:40.000"/>
    <s v="My NewsMax interview tonight with great friend and true American @RealWayneRoot _x000a__x000a_Take a listen! I lay out the case for a global bull market of a lifetime. American renaissance, dead ahead. _x000a__x000a_https://t.co/iVPg9AFy9a_x000a__x000a_#VRA"/>
    <s v="https://soundcloud.com/user-640389393/kip-herriage-live-with-wayne-allyn-root-on-war-now-41219"/>
    <s v="soundcloud.com"/>
    <x v="6"/>
    <m/>
    <s v="http://pbs.twimg.com/profile_images/378800000742943236/e3aecdcfb9ae468a7aa5fdf45582e6a0_normal.jpeg"/>
    <x v="128"/>
    <s v="https://twitter.com/#!/kherriage/status/1116901236597510144"/>
    <m/>
    <m/>
    <s v="1116901236597510144"/>
    <m/>
    <b v="0"/>
    <n v="10"/>
    <s v=""/>
    <b v="0"/>
    <s v="en"/>
    <m/>
    <s v=""/>
    <b v="0"/>
    <n v="6"/>
    <s v=""/>
    <s v="Twitter for iPhone"/>
    <b v="0"/>
    <s v="1116901236597510144"/>
    <s v="Tweet"/>
    <n v="0"/>
    <n v="0"/>
    <m/>
    <m/>
    <m/>
    <m/>
    <m/>
    <m/>
    <m/>
    <m/>
    <n v="2"/>
    <s v="3"/>
    <s v="3"/>
    <n v="2"/>
    <n v="6.25"/>
    <n v="1"/>
    <n v="3.125"/>
    <n v="0"/>
    <n v="0"/>
    <n v="29"/>
    <n v="90.625"/>
    <n v="32"/>
  </r>
  <r>
    <s v="kherriage"/>
    <s v="realwayneroot"/>
    <m/>
    <m/>
    <m/>
    <m/>
    <m/>
    <m/>
    <m/>
    <m/>
    <s v="No"/>
    <n v="174"/>
    <m/>
    <m/>
    <x v="0"/>
    <d v="2019-04-13T13:13:50.000"/>
    <s v="RT @KHerriage: My NewsMax interview tonight with great friend and true American @RealWayneRoot _x000a__x000a_Take a listen! I lay out the case for a gl…"/>
    <m/>
    <m/>
    <x v="13"/>
    <m/>
    <s v="http://pbs.twimg.com/profile_images/378800000742943236/e3aecdcfb9ae468a7aa5fdf45582e6a0_normal.jpeg"/>
    <x v="129"/>
    <s v="https://twitter.com/#!/kherriage/status/1117053280042012672"/>
    <m/>
    <m/>
    <s v="1117053280042012672"/>
    <m/>
    <b v="0"/>
    <n v="0"/>
    <s v=""/>
    <b v="0"/>
    <s v="en"/>
    <m/>
    <s v=""/>
    <b v="0"/>
    <n v="6"/>
    <s v="1116901236597510144"/>
    <s v="Twitter for iPhone"/>
    <b v="0"/>
    <s v="1116901236597510144"/>
    <s v="Tweet"/>
    <n v="0"/>
    <n v="0"/>
    <m/>
    <m/>
    <m/>
    <m/>
    <m/>
    <m/>
    <m/>
    <m/>
    <n v="2"/>
    <s v="3"/>
    <s v="3"/>
    <n v="1"/>
    <n v="4.166666666666667"/>
    <n v="0"/>
    <n v="0"/>
    <n v="0"/>
    <n v="0"/>
    <n v="23"/>
    <n v="95.83333333333333"/>
    <n v="24"/>
  </r>
  <r>
    <s v="trextrip"/>
    <s v="realwayneroot"/>
    <m/>
    <m/>
    <m/>
    <m/>
    <m/>
    <m/>
    <m/>
    <m/>
    <s v="No"/>
    <n v="175"/>
    <m/>
    <m/>
    <x v="0"/>
    <d v="2019-04-13T03:12:52.000"/>
    <s v="RT @KHerriage: My NewsMax interview tonight with great friend and true American @RealWayneRoot _x000a__x000a_Take a listen! I lay out the case for a gl…"/>
    <m/>
    <m/>
    <x v="13"/>
    <m/>
    <s v="http://pbs.twimg.com/profile_images/757413388569849856/i9saTLEB_normal.jpg"/>
    <x v="130"/>
    <s v="https://twitter.com/#!/trextrip/status/1116902042201665537"/>
    <m/>
    <m/>
    <s v="1116902042201665537"/>
    <m/>
    <b v="0"/>
    <n v="0"/>
    <s v=""/>
    <b v="0"/>
    <s v="en"/>
    <m/>
    <s v=""/>
    <b v="0"/>
    <n v="6"/>
    <s v="1116901236597510144"/>
    <s v="Twitter for iPhone"/>
    <b v="0"/>
    <s v="1116901236597510144"/>
    <s v="Tweet"/>
    <n v="0"/>
    <n v="0"/>
    <m/>
    <m/>
    <m/>
    <m/>
    <m/>
    <m/>
    <m/>
    <m/>
    <n v="1"/>
    <s v="3"/>
    <s v="3"/>
    <m/>
    <m/>
    <m/>
    <m/>
    <m/>
    <m/>
    <m/>
    <m/>
    <m/>
  </r>
  <r>
    <s v="kherriage"/>
    <s v="kherriage"/>
    <m/>
    <m/>
    <m/>
    <m/>
    <m/>
    <m/>
    <m/>
    <m/>
    <s v="No"/>
    <n v="176"/>
    <m/>
    <m/>
    <x v="1"/>
    <d v="2019-04-10T14:29:28.000"/>
    <s v="Gold to $1380_x000a_$GDX to $25_x000a__x000a_Then, we can light this candle. It’s coming. _x000a_#VRA"/>
    <m/>
    <m/>
    <x v="6"/>
    <m/>
    <s v="http://pbs.twimg.com/profile_images/378800000742943236/e3aecdcfb9ae468a7aa5fdf45582e6a0_normal.jpeg"/>
    <x v="131"/>
    <s v="https://twitter.com/#!/kherriage/status/1115985152256237569"/>
    <m/>
    <m/>
    <s v="1115985152256237569"/>
    <m/>
    <b v="0"/>
    <n v="7"/>
    <s v=""/>
    <b v="0"/>
    <s v="en"/>
    <m/>
    <s v=""/>
    <b v="0"/>
    <n v="1"/>
    <s v=""/>
    <s v="Twitter for iPhone"/>
    <b v="0"/>
    <s v="1115985152256237569"/>
    <s v="Tweet"/>
    <n v="0"/>
    <n v="0"/>
    <m/>
    <m/>
    <m/>
    <m/>
    <m/>
    <m/>
    <m/>
    <m/>
    <n v="5"/>
    <s v="3"/>
    <s v="3"/>
    <n v="1"/>
    <n v="6.25"/>
    <n v="0"/>
    <n v="0"/>
    <n v="0"/>
    <n v="0"/>
    <n v="15"/>
    <n v="93.75"/>
    <n v="16"/>
  </r>
  <r>
    <s v="kherriage"/>
    <s v="kherriage"/>
    <m/>
    <m/>
    <m/>
    <m/>
    <m/>
    <m/>
    <m/>
    <m/>
    <s v="No"/>
    <n v="177"/>
    <m/>
    <m/>
    <x v="1"/>
    <d v="2019-04-13T02:15:06.000"/>
    <s v="Our work shows that, at minimum, Corp earnings will grow 12-15% in ‘19. _x000a__x000a_Assuming no change in p/e multiples (16 x p/e today), the Dow Jones will reach 30,000 this year. _x000a__x000a_If p/e multiples rise to 20, DJ 33,000 this year is possible. 25% higher from todays 26,400. _x000a_#VRA"/>
    <m/>
    <m/>
    <x v="6"/>
    <m/>
    <s v="http://pbs.twimg.com/profile_images/378800000742943236/e3aecdcfb9ae468a7aa5fdf45582e6a0_normal.jpeg"/>
    <x v="132"/>
    <s v="https://twitter.com/#!/kherriage/status/1116887506157473792"/>
    <m/>
    <m/>
    <s v="1116887506157473792"/>
    <m/>
    <b v="0"/>
    <n v="18"/>
    <s v=""/>
    <b v="0"/>
    <s v="en"/>
    <m/>
    <s v=""/>
    <b v="0"/>
    <n v="5"/>
    <s v=""/>
    <s v="Twitter for iPhone"/>
    <b v="0"/>
    <s v="1116887506157473792"/>
    <s v="Tweet"/>
    <n v="0"/>
    <n v="0"/>
    <m/>
    <m/>
    <m/>
    <m/>
    <m/>
    <m/>
    <m/>
    <m/>
    <n v="5"/>
    <s v="3"/>
    <s v="3"/>
    <n v="1"/>
    <n v="1.7857142857142858"/>
    <n v="0"/>
    <n v="0"/>
    <n v="0"/>
    <n v="0"/>
    <n v="55"/>
    <n v="98.21428571428571"/>
    <n v="56"/>
  </r>
  <r>
    <s v="kherriage"/>
    <s v="kherriage"/>
    <m/>
    <m/>
    <m/>
    <m/>
    <m/>
    <m/>
    <m/>
    <m/>
    <s v="No"/>
    <n v="178"/>
    <m/>
    <m/>
    <x v="1"/>
    <d v="2019-04-13T02:41:30.000"/>
    <s v="Before the election we predicted Trump would win and that the DJ would hit 25,000 in first 2 yrs. _x000a__x000a_Check. _x000a__x000a_We’re also on record predicting DJ 35,000 by end of ‘20 &amp;amp; DJ 50,000 by end of ‘24. _x000a__x000a_Sound crazy? It’s not. The DJ would need to average 20%/yr to get to 50k by then._x000a_#VRA"/>
    <m/>
    <m/>
    <x v="6"/>
    <m/>
    <s v="http://pbs.twimg.com/profile_images/378800000742943236/e3aecdcfb9ae468a7aa5fdf45582e6a0_normal.jpeg"/>
    <x v="133"/>
    <s v="https://twitter.com/#!/kherriage/status/1116894148165083136"/>
    <m/>
    <m/>
    <s v="1116894148165083136"/>
    <m/>
    <b v="0"/>
    <n v="22"/>
    <s v=""/>
    <b v="0"/>
    <s v="en"/>
    <m/>
    <s v=""/>
    <b v="0"/>
    <n v="6"/>
    <s v=""/>
    <s v="Twitter for iPhone"/>
    <b v="0"/>
    <s v="1116894148165083136"/>
    <s v="Tweet"/>
    <n v="0"/>
    <n v="0"/>
    <m/>
    <m/>
    <m/>
    <m/>
    <m/>
    <m/>
    <m/>
    <m/>
    <n v="5"/>
    <s v="3"/>
    <s v="3"/>
    <n v="2"/>
    <n v="3.225806451612903"/>
    <n v="1"/>
    <n v="1.6129032258064515"/>
    <n v="0"/>
    <n v="0"/>
    <n v="59"/>
    <n v="95.16129032258064"/>
    <n v="62"/>
  </r>
  <r>
    <s v="kherriage"/>
    <s v="kherriage"/>
    <m/>
    <m/>
    <m/>
    <m/>
    <m/>
    <m/>
    <m/>
    <m/>
    <s v="No"/>
    <n v="179"/>
    <m/>
    <m/>
    <x v="1"/>
    <d v="2019-04-14T03:40:22.000"/>
    <s v="RT @KHerriage: Before the election we predicted Trump would win and that the DJ would hit 25,000 in first 2 yrs. _x000a__x000a_Check. _x000a__x000a_We’re also on r…"/>
    <m/>
    <m/>
    <x v="13"/>
    <m/>
    <s v="http://pbs.twimg.com/profile_images/378800000742943236/e3aecdcfb9ae468a7aa5fdf45582e6a0_normal.jpeg"/>
    <x v="134"/>
    <s v="https://twitter.com/#!/kherriage/status/1117271348731052032"/>
    <m/>
    <m/>
    <s v="1117271348731052032"/>
    <m/>
    <b v="0"/>
    <n v="0"/>
    <s v=""/>
    <b v="0"/>
    <s v="en"/>
    <m/>
    <s v=""/>
    <b v="0"/>
    <n v="6"/>
    <s v="1116894148165083136"/>
    <s v="Twitter for iPhone"/>
    <b v="0"/>
    <s v="1116894148165083136"/>
    <s v="Tweet"/>
    <n v="0"/>
    <n v="0"/>
    <m/>
    <m/>
    <m/>
    <m/>
    <m/>
    <m/>
    <m/>
    <m/>
    <n v="5"/>
    <s v="3"/>
    <s v="3"/>
    <n v="2"/>
    <n v="7.142857142857143"/>
    <n v="0"/>
    <n v="0"/>
    <n v="0"/>
    <n v="0"/>
    <n v="26"/>
    <n v="92.85714285714286"/>
    <n v="28"/>
  </r>
  <r>
    <s v="kherriage"/>
    <s v="kherriage"/>
    <m/>
    <m/>
    <m/>
    <m/>
    <m/>
    <m/>
    <m/>
    <m/>
    <s v="No"/>
    <n v="180"/>
    <m/>
    <m/>
    <x v="1"/>
    <d v="2019-04-17T11:49:49.000"/>
    <s v="Barron’s making another bearish claim on the US economy. Wrong!_x000a__x000a_Barrons has missed the Trump Economic Miracle in its entirety, from day 1._x000a__x000a_They’ll be wrong on the future of US manufacturing, too_x000a__x000a_I’m just one guy in Texas but beating Barron’s experts has never been easier_x000a_#VRA https://t.co/Ox6IXeQRiR"/>
    <s v="https://twitter.com/barronsonline/status/1118477341318164486"/>
    <s v="twitter.com"/>
    <x v="6"/>
    <m/>
    <s v="http://pbs.twimg.com/profile_images/378800000742943236/e3aecdcfb9ae468a7aa5fdf45582e6a0_normal.jpeg"/>
    <x v="135"/>
    <s v="https://twitter.com/#!/kherriage/status/1118481688777101312"/>
    <m/>
    <m/>
    <s v="1118481688777101312"/>
    <m/>
    <b v="0"/>
    <n v="8"/>
    <s v=""/>
    <b v="1"/>
    <s v="en"/>
    <m/>
    <s v="1118477341318164486"/>
    <b v="0"/>
    <n v="2"/>
    <s v=""/>
    <s v="Twitter for iPhone"/>
    <b v="0"/>
    <s v="1118481688777101312"/>
    <s v="Tweet"/>
    <n v="0"/>
    <n v="0"/>
    <m/>
    <m/>
    <m/>
    <m/>
    <m/>
    <m/>
    <m/>
    <m/>
    <n v="5"/>
    <s v="3"/>
    <s v="3"/>
    <n v="3"/>
    <n v="5.769230769230769"/>
    <n v="4"/>
    <n v="7.6923076923076925"/>
    <n v="0"/>
    <n v="0"/>
    <n v="45"/>
    <n v="86.53846153846153"/>
    <n v="52"/>
  </r>
  <r>
    <s v="trextrip"/>
    <s v="kherriage"/>
    <m/>
    <m/>
    <m/>
    <m/>
    <m/>
    <m/>
    <m/>
    <m/>
    <s v="No"/>
    <n v="182"/>
    <m/>
    <m/>
    <x v="0"/>
    <d v="2019-04-17T11:51:09.000"/>
    <s v="RT @KHerriage: Barron’s making another bearish claim on the US economy. Wrong!_x000a__x000a_Barrons has missed the Trump Economic Miracle in its entire…"/>
    <m/>
    <m/>
    <x v="13"/>
    <m/>
    <s v="http://pbs.twimg.com/profile_images/757413388569849856/i9saTLEB_normal.jpg"/>
    <x v="136"/>
    <s v="https://twitter.com/#!/trextrip/status/1118482024535224322"/>
    <m/>
    <m/>
    <s v="1118482024535224322"/>
    <m/>
    <b v="0"/>
    <n v="0"/>
    <s v=""/>
    <b v="1"/>
    <s v="en"/>
    <m/>
    <s v="1118477341318164486"/>
    <b v="0"/>
    <n v="2"/>
    <s v="1118481688777101312"/>
    <s v="Twitter for iPhone"/>
    <b v="0"/>
    <s v="1118481688777101312"/>
    <s v="Tweet"/>
    <n v="0"/>
    <n v="0"/>
    <m/>
    <m/>
    <m/>
    <m/>
    <m/>
    <m/>
    <m/>
    <m/>
    <n v="2"/>
    <s v="3"/>
    <s v="3"/>
    <n v="2"/>
    <n v="8.695652173913043"/>
    <n v="3"/>
    <n v="13.043478260869565"/>
    <n v="0"/>
    <n v="0"/>
    <n v="18"/>
    <n v="78.26086956521739"/>
    <n v="23"/>
  </r>
  <r>
    <s v="ncpolicywatch"/>
    <s v="ncpolicywatch"/>
    <m/>
    <m/>
    <m/>
    <m/>
    <m/>
    <m/>
    <m/>
    <m/>
    <s v="No"/>
    <n v="183"/>
    <m/>
    <m/>
    <x v="1"/>
    <d v="2019-04-17T14:23:51.000"/>
    <s v="Tomorrow: House members hold hearing on NC voting rights, elections administration | The Progressive Pulse https://t.co/PLeJI2i6tY #ncga #ncpol #votingrights #vra #Halifax"/>
    <s v="http://pulse.ncpolicywatch.org/2019/04/17/tomorrow-house-members-hold-hearing-on-nc-voting-rights-elections-administration/"/>
    <s v="ncpolicywatch.org"/>
    <x v="48"/>
    <m/>
    <s v="http://pbs.twimg.com/profile_images/835555298018529281/vQ6DAfyp_normal.jpg"/>
    <x v="137"/>
    <s v="https://twitter.com/#!/ncpolicywatch/status/1118520451779780609"/>
    <m/>
    <m/>
    <s v="1118520451779780609"/>
    <m/>
    <b v="0"/>
    <n v="0"/>
    <s v=""/>
    <b v="0"/>
    <s v="en"/>
    <m/>
    <s v=""/>
    <b v="0"/>
    <n v="0"/>
    <s v=""/>
    <s v="Twitter Web Client"/>
    <b v="0"/>
    <s v="1118520451779780609"/>
    <s v="Tweet"/>
    <n v="0"/>
    <n v="0"/>
    <m/>
    <m/>
    <m/>
    <m/>
    <m/>
    <m/>
    <m/>
    <m/>
    <n v="1"/>
    <s v="1"/>
    <s v="1"/>
    <n v="1"/>
    <n v="5.2631578947368425"/>
    <n v="0"/>
    <n v="0"/>
    <n v="0"/>
    <n v="0"/>
    <n v="18"/>
    <n v="94.73684210526316"/>
    <n v="19"/>
  </r>
  <r>
    <s v="vixkayla"/>
    <s v="vixkayla"/>
    <m/>
    <m/>
    <m/>
    <m/>
    <m/>
    <m/>
    <m/>
    <m/>
    <s v="No"/>
    <n v="184"/>
    <m/>
    <m/>
    <x v="1"/>
    <d v="2019-04-16T17:32:01.000"/>
    <s v="&quot;If there are 5 ways to vote, don't give Native Americans 3 &amp;amp; then say that we're equal&quot; - OJ Semans Sr., Native voting rights advocate_x000a__x000a_Today, Congress held a hearing on #VotingRightsAct in ND &amp;amp; SD, where there's no early voting for Native communities. We must restore the #VRA. https://t.co/mVV9N0XGCX"/>
    <s v="https://twitter.com/LWV/status/1118169672078245893"/>
    <s v="twitter.com"/>
    <x v="49"/>
    <m/>
    <s v="http://pbs.twimg.com/profile_images/821122003117674496/Kmrdpmvj_normal.jpg"/>
    <x v="138"/>
    <s v="https://twitter.com/#!/vixkayla/status/1118205415727214592"/>
    <m/>
    <m/>
    <s v="1118205415727214592"/>
    <m/>
    <b v="0"/>
    <n v="6"/>
    <s v=""/>
    <b v="1"/>
    <s v="en"/>
    <m/>
    <s v="1118169672078245893"/>
    <b v="0"/>
    <n v="2"/>
    <s v=""/>
    <s v="Twitter Web Client"/>
    <b v="0"/>
    <s v="1118205415727214592"/>
    <s v="Tweet"/>
    <n v="0"/>
    <n v="0"/>
    <m/>
    <m/>
    <m/>
    <m/>
    <m/>
    <m/>
    <m/>
    <m/>
    <n v="1"/>
    <s v="19"/>
    <s v="19"/>
    <n v="1"/>
    <n v="2.0408163265306123"/>
    <n v="0"/>
    <n v="0"/>
    <n v="0"/>
    <n v="0"/>
    <n v="48"/>
    <n v="97.95918367346938"/>
    <n v="49"/>
  </r>
  <r>
    <s v="sethetter"/>
    <s v="vixkayla"/>
    <m/>
    <m/>
    <m/>
    <m/>
    <m/>
    <m/>
    <m/>
    <m/>
    <s v="No"/>
    <n v="185"/>
    <m/>
    <m/>
    <x v="0"/>
    <d v="2019-04-17T14:25:03.000"/>
    <s v="RT @VixKayla: &quot;If there are 5 ways to vote, don't give Native Americans 3 &amp;amp; then say that we're equal&quot; - OJ Semans Sr., Native voting right…"/>
    <m/>
    <m/>
    <x v="13"/>
    <m/>
    <s v="http://pbs.twimg.com/profile_images/859960221086527489/gL0u5oby_normal.jpg"/>
    <x v="139"/>
    <s v="https://twitter.com/#!/sethetter/status/1118520755615088640"/>
    <m/>
    <m/>
    <s v="1118520755615088640"/>
    <m/>
    <b v="0"/>
    <n v="0"/>
    <s v=""/>
    <b v="1"/>
    <s v="en"/>
    <m/>
    <s v="1118169672078245893"/>
    <b v="0"/>
    <n v="2"/>
    <s v="1118205415727214592"/>
    <s v="Twitter for Android"/>
    <b v="0"/>
    <s v="1118205415727214592"/>
    <s v="Tweet"/>
    <n v="0"/>
    <n v="0"/>
    <m/>
    <m/>
    <m/>
    <m/>
    <m/>
    <m/>
    <m/>
    <m/>
    <n v="1"/>
    <s v="19"/>
    <s v="19"/>
    <n v="1"/>
    <n v="3.8461538461538463"/>
    <n v="0"/>
    <n v="0"/>
    <n v="0"/>
    <n v="0"/>
    <n v="25"/>
    <n v="96.15384615384616"/>
    <n v="26"/>
  </r>
  <r>
    <s v="kdnj613"/>
    <s v="corybooker"/>
    <m/>
    <m/>
    <m/>
    <m/>
    <m/>
    <m/>
    <m/>
    <m/>
    <s v="No"/>
    <n v="186"/>
    <m/>
    <m/>
    <x v="0"/>
    <d v="2019-04-17T20:41:10.000"/>
    <s v="Thank you, @CoryBooker. I would hope all the candidates would get behind a new #VRA. https://t.co/beXMJ2Q4Pg"/>
    <s v="https://twitter.com/nytnickc/status/1118605538005327878"/>
    <s v="twitter.com"/>
    <x v="6"/>
    <m/>
    <s v="http://pbs.twimg.com/profile_images/1093685410637758466/IEW509S3_normal.jpg"/>
    <x v="140"/>
    <s v="https://twitter.com/#!/kdnj613/status/1118615406124707841"/>
    <m/>
    <m/>
    <s v="1118615406124707841"/>
    <m/>
    <b v="0"/>
    <n v="0"/>
    <s v=""/>
    <b v="1"/>
    <s v="en"/>
    <m/>
    <s v="1118605538005327878"/>
    <b v="0"/>
    <n v="0"/>
    <s v=""/>
    <s v="Twitter for iPhone"/>
    <b v="0"/>
    <s v="1118615406124707841"/>
    <s v="Tweet"/>
    <n v="0"/>
    <n v="0"/>
    <m/>
    <m/>
    <m/>
    <m/>
    <m/>
    <m/>
    <m/>
    <m/>
    <n v="1"/>
    <s v="29"/>
    <s v="29"/>
    <n v="1"/>
    <n v="6.666666666666667"/>
    <n v="0"/>
    <n v="0"/>
    <n v="0"/>
    <n v="0"/>
    <n v="14"/>
    <n v="93.33333333333333"/>
    <n v="15"/>
  </r>
  <r>
    <s v="above_boonville"/>
    <s v="above_boonville"/>
    <m/>
    <m/>
    <m/>
    <m/>
    <m/>
    <m/>
    <m/>
    <m/>
    <s v="No"/>
    <n v="187"/>
    <m/>
    <m/>
    <x v="1"/>
    <d v="2019-04-10T16:04:14.000"/>
    <s v="#SWG370 : #YQB (Quebec City, Quebec) to #VRA (Varadero). 5.6 mi away @ 34000 ft and 49.1° frm hrzn, heading SW @ 498.3mi/h 12:03:02 icao:C02F75. #UpInTheClouds #MovingQuickly #AboveBoonville #ADSB https://t.co/xm9Pkz3QmX"/>
    <m/>
    <m/>
    <x v="50"/>
    <s v="https://pbs.twimg.com/media/D3zcRUaWsAAcSBj.png"/>
    <s v="https://pbs.twimg.com/media/D3zcRUaWsAAcSBj.png"/>
    <x v="141"/>
    <s v="https://twitter.com/#!/above_boonville/status/1116008999294574599"/>
    <m/>
    <m/>
    <s v="1116008999294574599"/>
    <m/>
    <b v="0"/>
    <n v="0"/>
    <s v=""/>
    <b v="0"/>
    <s v="en"/>
    <m/>
    <s v=""/>
    <b v="0"/>
    <n v="0"/>
    <s v=""/>
    <s v="AboveBoonvilleBot"/>
    <b v="0"/>
    <s v="1116008999294574599"/>
    <s v="Tweet"/>
    <n v="0"/>
    <n v="0"/>
    <m/>
    <m/>
    <m/>
    <m/>
    <m/>
    <m/>
    <m/>
    <m/>
    <n v="2"/>
    <s v="1"/>
    <s v="1"/>
    <n v="0"/>
    <n v="0"/>
    <n v="0"/>
    <n v="0"/>
    <n v="0"/>
    <n v="0"/>
    <n v="33"/>
    <n v="100"/>
    <n v="33"/>
  </r>
  <r>
    <s v="above_boonville"/>
    <s v="above_boonville"/>
    <m/>
    <m/>
    <m/>
    <m/>
    <m/>
    <m/>
    <m/>
    <m/>
    <s v="No"/>
    <n v="188"/>
    <m/>
    <m/>
    <x v="1"/>
    <d v="2019-04-17T23:39:47.000"/>
    <s v="#SWG371 : #VRA (Varadero) to #YQB (Quebec City, Quebec). 5.0 mi away @ 34975 ft and 52.9° frm hrzn, heading NE @ 524.8mi/h 19:39:00 icao:C01F1E. #UpInTheClouds #FastMover #AboveBoonville #ADSB https://t.co/Q8DwHH5muH"/>
    <m/>
    <m/>
    <x v="51"/>
    <s v="https://pbs.twimg.com/media/D4ZHqqAXkAEjA0s.png"/>
    <s v="https://pbs.twimg.com/media/D4ZHqqAXkAEjA0s.png"/>
    <x v="142"/>
    <s v="https://twitter.com/#!/above_boonville/status/1118660356862353409"/>
    <m/>
    <m/>
    <s v="1118660356862353409"/>
    <m/>
    <b v="0"/>
    <n v="0"/>
    <s v=""/>
    <b v="0"/>
    <s v="und"/>
    <m/>
    <s v=""/>
    <b v="0"/>
    <n v="0"/>
    <s v=""/>
    <s v="AboveBoonvilleBot"/>
    <b v="0"/>
    <s v="1118660356862353409"/>
    <s v="Tweet"/>
    <n v="0"/>
    <n v="0"/>
    <m/>
    <m/>
    <m/>
    <m/>
    <m/>
    <m/>
    <m/>
    <m/>
    <n v="2"/>
    <s v="1"/>
    <s v="1"/>
    <n v="0"/>
    <n v="0"/>
    <n v="0"/>
    <n v="0"/>
    <n v="0"/>
    <n v="0"/>
    <n v="33"/>
    <n v="100"/>
    <n v="33"/>
  </r>
  <r>
    <s v="mdavid59"/>
    <s v="mdavid59"/>
    <m/>
    <m/>
    <m/>
    <m/>
    <m/>
    <m/>
    <m/>
    <m/>
    <s v="No"/>
    <n v="189"/>
    <m/>
    <m/>
    <x v="1"/>
    <d v="2019-04-18T01:22:58.000"/>
    <s v="Restore the #VRA https://t.co/VnACUbS9C1"/>
    <s v="https://twitter.com/RevDrBarber/status/1118648394006913024"/>
    <s v="twitter.com"/>
    <x v="6"/>
    <m/>
    <s v="http://pbs.twimg.com/profile_images/863776895179124737/dloPKNb7_normal.jpg"/>
    <x v="143"/>
    <s v="https://twitter.com/#!/mdavid59/status/1118686326029787136"/>
    <m/>
    <m/>
    <s v="1118686326029787136"/>
    <m/>
    <b v="0"/>
    <n v="0"/>
    <s v=""/>
    <b v="1"/>
    <s v="en"/>
    <m/>
    <s v="1118648394006913024"/>
    <b v="0"/>
    <n v="0"/>
    <s v=""/>
    <s v="Twitter for Android"/>
    <b v="0"/>
    <s v="1118686326029787136"/>
    <s v="Tweet"/>
    <n v="0"/>
    <n v="0"/>
    <m/>
    <m/>
    <m/>
    <m/>
    <m/>
    <m/>
    <m/>
    <m/>
    <n v="1"/>
    <s v="1"/>
    <s v="1"/>
    <n v="0"/>
    <n v="0"/>
    <n v="0"/>
    <n v="0"/>
    <n v="0"/>
    <n v="0"/>
    <n v="3"/>
    <n v="100"/>
    <n v="3"/>
  </r>
  <r>
    <s v="vrauk"/>
    <s v="vrauk"/>
    <m/>
    <m/>
    <m/>
    <m/>
    <m/>
    <m/>
    <m/>
    <m/>
    <s v="No"/>
    <n v="190"/>
    <m/>
    <m/>
    <x v="1"/>
    <d v="2019-04-16T08:15:03.000"/>
    <s v="The next VRA Member Meeting: May 15 @ 10:00 am - 1:00 pm_x000a_1, Tony Wilson Place, First Street, Manchester M15 4FN Contact us for more information https://t.co/dXtKVVEsKU #event #carindustry #motors #automotive #VRA"/>
    <s v="https://thevra.co.uk/events/"/>
    <s v="co.uk"/>
    <x v="52"/>
    <m/>
    <s v="http://pbs.twimg.com/profile_images/1118064046295666688/AyuWMW5K_normal.png"/>
    <x v="144"/>
    <s v="https://twitter.com/#!/vrauk/status/1118065253298974720"/>
    <m/>
    <m/>
    <s v="1118065253298974720"/>
    <m/>
    <b v="0"/>
    <n v="0"/>
    <s v=""/>
    <b v="0"/>
    <s v="en"/>
    <m/>
    <s v=""/>
    <b v="0"/>
    <n v="0"/>
    <s v=""/>
    <s v="Hootsuite Inc."/>
    <b v="0"/>
    <s v="1118065253298974720"/>
    <s v="Tweet"/>
    <n v="0"/>
    <n v="0"/>
    <m/>
    <m/>
    <m/>
    <m/>
    <m/>
    <m/>
    <m/>
    <m/>
    <n v="2"/>
    <s v="28"/>
    <s v="28"/>
    <n v="0"/>
    <n v="0"/>
    <n v="0"/>
    <n v="0"/>
    <n v="0"/>
    <n v="0"/>
    <n v="32"/>
    <n v="100"/>
    <n v="32"/>
  </r>
  <r>
    <s v="vrauk"/>
    <s v="vrauk"/>
    <m/>
    <m/>
    <m/>
    <m/>
    <m/>
    <m/>
    <m/>
    <m/>
    <s v="No"/>
    <n v="191"/>
    <m/>
    <m/>
    <x v="1"/>
    <d v="2019-04-17T14:10:06.000"/>
    <s v="Sub-standard repair work is causing used car headache, says VRA https://t.co/ydy9ja4vph #vra #remarketing #leasing"/>
    <s v="https://www.am-online.com/news/used-cars/2019/04/17/sub-standard-repair-work-is-causing-used-car-headache-says-vra"/>
    <s v="am-online.com"/>
    <x v="53"/>
    <m/>
    <s v="http://pbs.twimg.com/profile_images/1118064046295666688/AyuWMW5K_normal.png"/>
    <x v="145"/>
    <s v="https://twitter.com/#!/vrauk/status/1118516991290216449"/>
    <m/>
    <m/>
    <s v="1118516991290216449"/>
    <m/>
    <b v="0"/>
    <n v="0"/>
    <s v=""/>
    <b v="0"/>
    <s v="en"/>
    <m/>
    <s v=""/>
    <b v="0"/>
    <n v="0"/>
    <s v=""/>
    <s v="Hootsuite Inc."/>
    <b v="0"/>
    <s v="1118516991290216449"/>
    <s v="Tweet"/>
    <n v="0"/>
    <n v="0"/>
    <m/>
    <m/>
    <m/>
    <m/>
    <m/>
    <m/>
    <m/>
    <m/>
    <n v="2"/>
    <s v="28"/>
    <s v="28"/>
    <n v="1"/>
    <n v="7.142857142857143"/>
    <n v="1"/>
    <n v="7.142857142857143"/>
    <n v="0"/>
    <n v="0"/>
    <n v="12"/>
    <n v="85.71428571428571"/>
    <n v="14"/>
  </r>
  <r>
    <s v="coxautolovescv"/>
    <s v="vrauk"/>
    <m/>
    <m/>
    <m/>
    <m/>
    <m/>
    <m/>
    <m/>
    <m/>
    <s v="No"/>
    <n v="192"/>
    <m/>
    <m/>
    <x v="0"/>
    <d v="2019-04-18T07:59:35.000"/>
    <s v="RT @VRAUK: Sub-standard repair work is causing used car headache, says VRA https://t.co/ydy9ja4vph #vra #remarketing #leasing"/>
    <s v="https://www.am-online.com/news/used-cars/2019/04/17/sub-standard-repair-work-is-causing-used-car-headache-says-vra"/>
    <s v="am-online.com"/>
    <x v="53"/>
    <m/>
    <s v="http://pbs.twimg.com/profile_images/1050271114319069184/qaCPR_0y_normal.jpg"/>
    <x v="146"/>
    <s v="https://twitter.com/#!/coxautolovescv/status/1118786135055114240"/>
    <m/>
    <m/>
    <s v="1118786135055114240"/>
    <m/>
    <b v="0"/>
    <n v="0"/>
    <s v=""/>
    <b v="0"/>
    <s v="en"/>
    <m/>
    <s v=""/>
    <b v="0"/>
    <n v="1"/>
    <s v="1118516991290216449"/>
    <s v="Twitter for iPhone"/>
    <b v="0"/>
    <s v="1118516991290216449"/>
    <s v="Tweet"/>
    <n v="0"/>
    <n v="0"/>
    <m/>
    <m/>
    <m/>
    <m/>
    <m/>
    <m/>
    <m/>
    <m/>
    <n v="1"/>
    <s v="28"/>
    <s v="28"/>
    <n v="1"/>
    <n v="6.25"/>
    <n v="1"/>
    <n v="6.25"/>
    <n v="0"/>
    <n v="0"/>
    <n v="14"/>
    <n v="87.5"/>
    <n v="16"/>
  </r>
  <r>
    <s v="bipulsinha"/>
    <s v="vmware"/>
    <m/>
    <m/>
    <m/>
    <m/>
    <m/>
    <m/>
    <m/>
    <m/>
    <s v="No"/>
    <n v="193"/>
    <m/>
    <m/>
    <x v="0"/>
    <d v="2019-04-18T13:35:28.000"/>
    <s v="RT @rubrikInc: Manage data at scale. Watch on-demand how Rubrik works with @VMware's #vSphere, #vRA, #vCD, and #vSAN to deliver next-gen da…"/>
    <m/>
    <m/>
    <x v="54"/>
    <m/>
    <s v="http://pbs.twimg.com/profile_images/952569279840370688/1cD0Xds4_normal.jpg"/>
    <x v="147"/>
    <s v="https://twitter.com/#!/bipulsinha/status/1118870662477565953"/>
    <m/>
    <m/>
    <s v="1118870662477565953"/>
    <m/>
    <b v="0"/>
    <n v="0"/>
    <s v=""/>
    <b v="0"/>
    <s v="en"/>
    <m/>
    <s v=""/>
    <b v="0"/>
    <n v="2"/>
    <s v="1118861787955441664"/>
    <s v="Twitter Web Client"/>
    <b v="0"/>
    <s v="1118861787955441664"/>
    <s v="Tweet"/>
    <n v="0"/>
    <n v="0"/>
    <m/>
    <m/>
    <m/>
    <m/>
    <m/>
    <m/>
    <m/>
    <m/>
    <n v="1"/>
    <s v="5"/>
    <s v="5"/>
    <m/>
    <m/>
    <m/>
    <m/>
    <m/>
    <m/>
    <m/>
    <m/>
    <m/>
  </r>
  <r>
    <s v="myindmax"/>
    <s v="vmware"/>
    <m/>
    <m/>
    <m/>
    <m/>
    <m/>
    <m/>
    <m/>
    <m/>
    <s v="No"/>
    <n v="195"/>
    <m/>
    <m/>
    <x v="0"/>
    <d v="2019-04-18T13:57:43.000"/>
    <s v="RT @rubrikInc: Manage data at scale. Watch on-demand how Rubrik works with @VMware's #vSphere, #vRA, #vCD, and #vSAN to deliver next-gen da…"/>
    <m/>
    <m/>
    <x v="54"/>
    <m/>
    <s v="http://pbs.twimg.com/profile_images/947805637978726400/WZBYe5Ti_normal.jpg"/>
    <x v="148"/>
    <s v="https://twitter.com/#!/myindmax/status/1118876264037675008"/>
    <m/>
    <m/>
    <s v="1118876264037675008"/>
    <m/>
    <b v="0"/>
    <n v="0"/>
    <s v=""/>
    <b v="0"/>
    <s v="en"/>
    <m/>
    <s v=""/>
    <b v="0"/>
    <n v="2"/>
    <s v="1118861787955441664"/>
    <s v="Twitter Web Client"/>
    <b v="0"/>
    <s v="1118861787955441664"/>
    <s v="Tweet"/>
    <n v="0"/>
    <n v="0"/>
    <m/>
    <m/>
    <m/>
    <m/>
    <m/>
    <m/>
    <m/>
    <m/>
    <n v="1"/>
    <s v="5"/>
    <s v="5"/>
    <m/>
    <m/>
    <m/>
    <m/>
    <m/>
    <m/>
    <m/>
    <m/>
    <m/>
  </r>
  <r>
    <s v="sunny_dua"/>
    <s v="vrealizeops"/>
    <m/>
    <m/>
    <m/>
    <m/>
    <m/>
    <m/>
    <m/>
    <m/>
    <s v="No"/>
    <n v="197"/>
    <m/>
    <m/>
    <x v="0"/>
    <d v="2019-04-13T03:22:07.000"/>
    <s v="The best way to adopt a #SelfDrivingDatacenter powered by @VMware Cloud Management Platform with @vRealizeOps and @vRealizeAuto #vROps #vRA #SDDC on steroids. https://t.co/X0uFlRaaUq"/>
    <s v="https://twitter.com/jhuntervmware/status/1116417340885876737"/>
    <s v="twitter.com"/>
    <x v="55"/>
    <m/>
    <s v="http://pbs.twimg.com/profile_images/1035419262423195650/eesd1HmX_normal.jpg"/>
    <x v="149"/>
    <s v="https://twitter.com/#!/sunny_dua/status/1116904370530996224"/>
    <m/>
    <m/>
    <s v="1116904370530996224"/>
    <m/>
    <b v="0"/>
    <n v="3"/>
    <s v=""/>
    <b v="1"/>
    <s v="en"/>
    <m/>
    <s v="1116417340885876737"/>
    <b v="0"/>
    <n v="1"/>
    <s v=""/>
    <s v="Twitter for iPhone"/>
    <b v="0"/>
    <s v="1116904370530996224"/>
    <s v="Tweet"/>
    <n v="0"/>
    <n v="0"/>
    <s v="-122.091151,37.285786 _x000a_-121.995595,37.285786 _x000a_-121.995595,37.3403795 _x000a_-122.091151,37.3403795"/>
    <s v="United States"/>
    <s v="US"/>
    <s v="Cupertino, CA"/>
    <s v="36237ab3643ff2be"/>
    <s v="Cupertino"/>
    <s v="city"/>
    <s v="https://api.twitter.com/1.1/geo/id/36237ab3643ff2be.json"/>
    <n v="1"/>
    <s v="5"/>
    <s v="5"/>
    <n v="1"/>
    <n v="4.545454545454546"/>
    <n v="1"/>
    <n v="4.545454545454546"/>
    <n v="0"/>
    <n v="0"/>
    <n v="20"/>
    <n v="90.9090909090909"/>
    <n v="22"/>
  </r>
  <r>
    <s v="sdxacademy"/>
    <s v="vrealizeops"/>
    <m/>
    <m/>
    <m/>
    <m/>
    <m/>
    <m/>
    <m/>
    <m/>
    <s v="No"/>
    <n v="198"/>
    <m/>
    <m/>
    <x v="0"/>
    <d v="2019-04-13T03:40:06.000"/>
    <s v="RT @Sunny_Dua: The best way to adopt a #SelfDrivingDatacenter powered by @VMware Cloud Management Platform with @vRealizeOps and @vRealizeA…"/>
    <m/>
    <m/>
    <x v="56"/>
    <m/>
    <s v="http://pbs.twimg.com/profile_images/641885177061314560/R5lKqKc6_normal.png"/>
    <x v="150"/>
    <s v="https://twitter.com/#!/sdxacademy/status/1116908893656027136"/>
    <m/>
    <m/>
    <s v="1116908893656027136"/>
    <m/>
    <b v="0"/>
    <n v="0"/>
    <s v=""/>
    <b v="1"/>
    <s v="en"/>
    <m/>
    <s v="1116417340885876737"/>
    <b v="0"/>
    <n v="1"/>
    <s v="1116904370530996224"/>
    <s v="sdxacademy_assistant"/>
    <b v="0"/>
    <s v="1116904370530996224"/>
    <s v="Tweet"/>
    <n v="0"/>
    <n v="0"/>
    <m/>
    <m/>
    <m/>
    <m/>
    <m/>
    <m/>
    <m/>
    <m/>
    <n v="1"/>
    <s v="5"/>
    <s v="5"/>
    <m/>
    <m/>
    <m/>
    <m/>
    <m/>
    <m/>
    <m/>
    <m/>
    <m/>
  </r>
  <r>
    <s v="m_gonullu"/>
    <s v="vmware"/>
    <m/>
    <m/>
    <m/>
    <m/>
    <m/>
    <m/>
    <m/>
    <m/>
    <s v="No"/>
    <n v="202"/>
    <m/>
    <m/>
    <x v="0"/>
    <d v="2019-04-18T15:50:33.000"/>
    <s v="Manage data at scale. Watch on-demand how Rubrik works with @VMware's #vSphere, #vRA, #vCD, and #vSAN to deliver next-gen data management to your hybrid cloud https://t.co/gfSFf5wDIR https://t.co/U3Ii7qciWK"/>
    <s v="https://pages.rubrik.com/20181220-NAM-VMUGManagingDataatScale-Webiner-ODReg.html?utm_source=twitter&amp;utm_medium=organic-social-media https://lnkd.in/fQGyje8"/>
    <s v="rubrik.com lnkd.in"/>
    <x v="54"/>
    <m/>
    <s v="http://pbs.twimg.com/profile_images/3272237853/7998b85c80a031d67beab596fcce488d_normal.jpeg"/>
    <x v="151"/>
    <s v="https://twitter.com/#!/m_gonullu/status/1118904657823375361"/>
    <m/>
    <m/>
    <s v="1118904657823375361"/>
    <m/>
    <b v="0"/>
    <n v="0"/>
    <s v=""/>
    <b v="0"/>
    <s v="en"/>
    <m/>
    <s v=""/>
    <b v="0"/>
    <n v="1"/>
    <s v=""/>
    <s v="LinkedIn"/>
    <b v="0"/>
    <s v="1118904657823375361"/>
    <s v="Tweet"/>
    <n v="0"/>
    <n v="0"/>
    <m/>
    <m/>
    <m/>
    <m/>
    <m/>
    <m/>
    <m/>
    <m/>
    <n v="1"/>
    <s v="5"/>
    <s v="5"/>
    <n v="1"/>
    <n v="3.7037037037037037"/>
    <n v="1"/>
    <n v="3.7037037037037037"/>
    <n v="0"/>
    <n v="0"/>
    <n v="25"/>
    <n v="92.5925925925926"/>
    <n v="27"/>
  </r>
  <r>
    <s v="sdxacademy"/>
    <s v="m_gonullu"/>
    <m/>
    <m/>
    <m/>
    <m/>
    <m/>
    <m/>
    <m/>
    <m/>
    <s v="No"/>
    <n v="203"/>
    <m/>
    <m/>
    <x v="0"/>
    <d v="2019-04-18T15:52:56.000"/>
    <s v="RT @m_gonullu: Manage data at scale. Watch on-demand how Rubrik works with @VMware's #vSphere, #vRA, #vCD, and #vSAN to deliver next-gen da…"/>
    <m/>
    <m/>
    <x v="54"/>
    <m/>
    <s v="http://pbs.twimg.com/profile_images/641885177061314560/R5lKqKc6_normal.png"/>
    <x v="152"/>
    <s v="https://twitter.com/#!/sdxacademy/status/1118905256635785216"/>
    <m/>
    <m/>
    <s v="1118905256635785216"/>
    <m/>
    <b v="0"/>
    <n v="0"/>
    <s v=""/>
    <b v="0"/>
    <s v="en"/>
    <m/>
    <s v=""/>
    <b v="0"/>
    <n v="1"/>
    <s v="1118904657823375361"/>
    <s v="sdxacademy_assistant"/>
    <b v="0"/>
    <s v="1118904657823375361"/>
    <s v="Tweet"/>
    <n v="0"/>
    <n v="0"/>
    <m/>
    <m/>
    <m/>
    <m/>
    <m/>
    <m/>
    <m/>
    <m/>
    <n v="1"/>
    <s v="5"/>
    <s v="5"/>
    <n v="1"/>
    <n v="4.166666666666667"/>
    <n v="0"/>
    <n v="0"/>
    <n v="0"/>
    <n v="0"/>
    <n v="23"/>
    <n v="95.83333333333333"/>
    <n v="24"/>
  </r>
  <r>
    <s v="o_oweil"/>
    <s v="m_koulibaly"/>
    <m/>
    <m/>
    <m/>
    <m/>
    <m/>
    <m/>
    <m/>
    <m/>
    <s v="No"/>
    <n v="206"/>
    <m/>
    <m/>
    <x v="0"/>
    <d v="2019-04-17T06:02:24.000"/>
    <s v="#Medias_x000a_Souvent ns entendons, celui-ci est spécialiste sur les questions au Soudan, au Mali ..... Messieurs les journalistes, BM, FMI.., @M_Koulibaly est professeur d'économie et spécialiste des questions d'Economie Africaine. Vous parlez d'Economie en Afrique? _x000a_#VRA #REZOPANACOM https://t.co/X3QOC9pNGQ"/>
    <m/>
    <m/>
    <x v="57"/>
    <s v="https://pbs.twimg.com/media/D4VVpnDWAAAVRMC.jpg"/>
    <s v="https://pbs.twimg.com/media/D4VVpnDWAAAVRMC.jpg"/>
    <x v="153"/>
    <s v="https://twitter.com/#!/o_oweil/status/1118394258468278272"/>
    <m/>
    <m/>
    <s v="1118394258468278272"/>
    <m/>
    <b v="0"/>
    <n v="1"/>
    <s v=""/>
    <b v="0"/>
    <s v="fr"/>
    <m/>
    <s v=""/>
    <b v="0"/>
    <n v="0"/>
    <s v=""/>
    <s v="Twitter for Android"/>
    <b v="0"/>
    <s v="1118394258468278272"/>
    <s v="Tweet"/>
    <n v="0"/>
    <n v="0"/>
    <m/>
    <m/>
    <m/>
    <m/>
    <m/>
    <m/>
    <m/>
    <m/>
    <n v="1"/>
    <s v="10"/>
    <s v="10"/>
    <n v="0"/>
    <n v="0"/>
    <n v="0"/>
    <n v="0"/>
    <n v="0"/>
    <n v="0"/>
    <n v="37"/>
    <n v="100"/>
    <n v="37"/>
  </r>
  <r>
    <s v="o_oweil"/>
    <s v="aouattara_prci"/>
    <m/>
    <m/>
    <m/>
    <m/>
    <m/>
    <m/>
    <m/>
    <m/>
    <s v="No"/>
    <n v="207"/>
    <m/>
    <m/>
    <x v="0"/>
    <d v="2019-04-10T11:51:34.000"/>
    <s v="#CIV225_x000a_OUATTARA, LOI D'AMNISTIE ET ONG!_x000a_Refusant de laisser juger ses partisans criminels, @AOuattara_PRCI a décidé de libérer certains prisonniers politiques pour faire un bon pas vers la réconciliation. Les ivoiriens ont jubilé pour xa. K veulent dc les ONG?_x000a_#VRA #REZOPANACOM"/>
    <m/>
    <m/>
    <x v="58"/>
    <m/>
    <s v="http://pbs.twimg.com/profile_images/794187300439728128/Q-zBc7pB_normal.jpg"/>
    <x v="154"/>
    <s v="https://twitter.com/#!/o_oweil/status/1115945413549481984"/>
    <m/>
    <m/>
    <s v="1115945413549481984"/>
    <m/>
    <b v="0"/>
    <n v="1"/>
    <s v=""/>
    <b v="0"/>
    <s v="fr"/>
    <m/>
    <s v=""/>
    <b v="0"/>
    <n v="0"/>
    <s v=""/>
    <s v="Twitter for Android"/>
    <b v="0"/>
    <s v="1115945413549481984"/>
    <s v="Tweet"/>
    <n v="0"/>
    <n v="0"/>
    <m/>
    <m/>
    <m/>
    <m/>
    <m/>
    <m/>
    <m/>
    <m/>
    <n v="2"/>
    <s v="10"/>
    <s v="10"/>
    <n v="0"/>
    <n v="0"/>
    <n v="1"/>
    <n v="2.380952380952381"/>
    <n v="0"/>
    <n v="0"/>
    <n v="41"/>
    <n v="97.61904761904762"/>
    <n v="42"/>
  </r>
  <r>
    <s v="o_oweil"/>
    <s v="aouattara_prci"/>
    <m/>
    <m/>
    <m/>
    <m/>
    <m/>
    <m/>
    <m/>
    <m/>
    <s v="No"/>
    <n v="208"/>
    <m/>
    <m/>
    <x v="0"/>
    <d v="2019-04-17T06:19:54.000"/>
    <s v="#CIV225_x000a_DRAMANE OUATTARA ET SA CHUTE PROBABLE!_x000a_@AOuattara_PRCI a suivi les signes et enfin la chute de Abdelaziz Bouteflika ; mais il restera dans la peau du gangstérisme du pourvoir jusqu'à son humiliation.... Ces dirigeants africains ne pas de bons apprenants._x000a_#VRA #REZOPANACOM https://t.co/wPbbXIEsFC"/>
    <m/>
    <m/>
    <x v="58"/>
    <s v="https://pbs.twimg.com/media/D4VZp1PXkAIJIgK.jpg"/>
    <s v="https://pbs.twimg.com/media/D4VZp1PXkAIJIgK.jpg"/>
    <x v="155"/>
    <s v="https://twitter.com/#!/o_oweil/status/1118398660386205697"/>
    <m/>
    <m/>
    <s v="1118398660386205697"/>
    <m/>
    <b v="0"/>
    <n v="1"/>
    <s v=""/>
    <b v="0"/>
    <s v="fr"/>
    <m/>
    <s v=""/>
    <b v="0"/>
    <n v="0"/>
    <s v=""/>
    <s v="Twitter for Android"/>
    <b v="0"/>
    <s v="1118398660386205697"/>
    <s v="Tweet"/>
    <n v="0"/>
    <n v="0"/>
    <m/>
    <m/>
    <m/>
    <m/>
    <m/>
    <m/>
    <m/>
    <m/>
    <n v="2"/>
    <s v="10"/>
    <s v="10"/>
    <n v="0"/>
    <n v="0"/>
    <n v="1"/>
    <n v="2.380952380952381"/>
    <n v="0"/>
    <n v="0"/>
    <n v="41"/>
    <n v="97.61904761904762"/>
    <n v="42"/>
  </r>
  <r>
    <s v="o_oweil"/>
    <s v="o_oweil"/>
    <m/>
    <m/>
    <m/>
    <m/>
    <m/>
    <m/>
    <m/>
    <m/>
    <s v="No"/>
    <n v="209"/>
    <m/>
    <m/>
    <x v="1"/>
    <d v="2019-04-09T07:07:45.000"/>
    <s v="#VRA_x000a_#UneKestionA_x000a_Une nouvelle émission voit le jour à la radio VRA. Dénommée &quot;UNE KESTION A&quot;, elle  a pour objectif de poser une question d'actualités aux personnalités politiques, Hommes de Médias, Blogueurs, Cybers Activistes, Hommes.. https://t.co/7peyOHRtRO_x000a_#VRA #REZOPANACOM https://t.co/4pltF8fYyS"/>
    <s v="https://www.facebook.com/274030672611447/posts/2627953513885806/"/>
    <s v="facebook.com"/>
    <x v="59"/>
    <s v="https://pbs.twimg.com/media/D3sX4mrX4AAH6dL.jpg"/>
    <s v="https://pbs.twimg.com/media/D3sX4mrX4AAH6dL.jpg"/>
    <x v="156"/>
    <s v="https://twitter.com/#!/o_oweil/status/1115511601979957248"/>
    <m/>
    <m/>
    <s v="1115511601979957248"/>
    <m/>
    <b v="0"/>
    <n v="1"/>
    <s v=""/>
    <b v="0"/>
    <s v="fr"/>
    <m/>
    <s v=""/>
    <b v="0"/>
    <n v="0"/>
    <s v=""/>
    <s v="Twitter for Android"/>
    <b v="0"/>
    <s v="1115511601979957248"/>
    <s v="Tweet"/>
    <n v="0"/>
    <n v="0"/>
    <m/>
    <m/>
    <m/>
    <m/>
    <m/>
    <m/>
    <m/>
    <m/>
    <n v="8"/>
    <s v="10"/>
    <s v="10"/>
    <n v="0"/>
    <n v="0"/>
    <n v="0"/>
    <n v="0"/>
    <n v="0"/>
    <n v="0"/>
    <n v="37"/>
    <n v="100"/>
    <n v="37"/>
  </r>
  <r>
    <s v="o_oweil"/>
    <s v="o_oweil"/>
    <m/>
    <m/>
    <m/>
    <m/>
    <m/>
    <m/>
    <m/>
    <m/>
    <s v="No"/>
    <n v="210"/>
    <m/>
    <m/>
    <x v="1"/>
    <d v="2019-04-10T07:50:51.000"/>
    <s v="#CIV225_x000a_11 AVRIL 2011 - 11 AVRIL 2019:IL Y A 8 ANS QUE LA FRANCE ASSASSINAIT LA DEMOCRATIE!_x000a_Il y a 8ans que Sarkozy assassinait de nbreux ivoiriens avec des bombes ds la résidence du chef de l'état GBAGBO. La Diaspora africaine commémore ce 11 AVRIL à Trocadéro._x000a_#VRA #REZOPANACOM https://t.co/VNeUeoHJPP"/>
    <m/>
    <m/>
    <x v="58"/>
    <s v="https://pbs.twimg.com/media/D3xrViOXkAEj7mK.jpg"/>
    <s v="https://pbs.twimg.com/media/D3xrViOXkAEj7mK.jpg"/>
    <x v="157"/>
    <s v="https://twitter.com/#!/o_oweil/status/1115884834864422917"/>
    <m/>
    <m/>
    <s v="1115884834864422917"/>
    <m/>
    <b v="0"/>
    <n v="1"/>
    <s v=""/>
    <b v="0"/>
    <s v="fr"/>
    <m/>
    <s v=""/>
    <b v="0"/>
    <n v="0"/>
    <s v=""/>
    <s v="Twitter for Android"/>
    <b v="0"/>
    <s v="1115884834864422917"/>
    <s v="Tweet"/>
    <n v="0"/>
    <n v="0"/>
    <m/>
    <m/>
    <m/>
    <m/>
    <m/>
    <m/>
    <m/>
    <m/>
    <n v="8"/>
    <s v="10"/>
    <s v="10"/>
    <n v="0"/>
    <n v="0"/>
    <n v="0"/>
    <n v="0"/>
    <n v="0"/>
    <n v="0"/>
    <n v="50"/>
    <n v="100"/>
    <n v="50"/>
  </r>
  <r>
    <s v="o_oweil"/>
    <s v="o_oweil"/>
    <m/>
    <m/>
    <m/>
    <m/>
    <m/>
    <m/>
    <m/>
    <m/>
    <s v="No"/>
    <n v="211"/>
    <m/>
    <m/>
    <x v="1"/>
    <d v="2019-04-11T07:17:41.000"/>
    <s v="RT @o_oweil: #CIV225_x000a_11 AVRIL 2011 - 11 AVRIL 2019:IL Y A 8 ANS QUE LA FRANCE ASSASSINAIT LA DEMOCRATIE!_x000a_Il y a 8ans que Sarkozy assassinai…"/>
    <m/>
    <m/>
    <x v="60"/>
    <m/>
    <s v="http://pbs.twimg.com/profile_images/794187300439728128/Q-zBc7pB_normal.jpg"/>
    <x v="158"/>
    <s v="https://twitter.com/#!/o_oweil/status/1116238876572618752"/>
    <m/>
    <m/>
    <s v="1116238876572618752"/>
    <m/>
    <b v="0"/>
    <n v="0"/>
    <s v=""/>
    <b v="0"/>
    <s v="fr"/>
    <m/>
    <s v=""/>
    <b v="0"/>
    <n v="1"/>
    <s v="1115884834864422917"/>
    <s v="Twitter for Android"/>
    <b v="0"/>
    <s v="1115884834864422917"/>
    <s v="Tweet"/>
    <n v="0"/>
    <n v="0"/>
    <m/>
    <m/>
    <m/>
    <m/>
    <m/>
    <m/>
    <m/>
    <m/>
    <n v="8"/>
    <s v="10"/>
    <s v="10"/>
    <n v="0"/>
    <n v="0"/>
    <n v="0"/>
    <n v="0"/>
    <n v="0"/>
    <n v="0"/>
    <n v="27"/>
    <n v="100"/>
    <n v="27"/>
  </r>
  <r>
    <s v="o_oweil"/>
    <s v="o_oweil"/>
    <m/>
    <m/>
    <m/>
    <m/>
    <m/>
    <m/>
    <m/>
    <m/>
    <s v="No"/>
    <n v="212"/>
    <m/>
    <m/>
    <x v="1"/>
    <d v="2019-04-13T08:08:30.000"/>
    <s v="#Intronisation_x000a_GUET OMER sera intronisé le samedi #16Nov prochain en région parisienne à #Asnières 92600._x000a_La TEAM GO prévoit de grandes surprises pour ses invités._x000a_En Novembre prochain, ce sera la fête du prince du rocher. Tous invités!_x000a_#Infoline: 06 60 78 84 56_x000a_#VRA #REZOPANACOM https://t.co/XSN7y5UZqe"/>
    <m/>
    <m/>
    <x v="61"/>
    <s v="https://pbs.twimg.com/media/D4BMJh5XsAArgiD.jpg"/>
    <s v="https://pbs.twimg.com/media/D4BMJh5XsAArgiD.jpg"/>
    <x v="159"/>
    <s v="https://twitter.com/#!/o_oweil/status/1116976441697157120"/>
    <m/>
    <m/>
    <s v="1116976441697157120"/>
    <m/>
    <b v="0"/>
    <n v="1"/>
    <s v=""/>
    <b v="0"/>
    <s v="fr"/>
    <m/>
    <s v=""/>
    <b v="0"/>
    <n v="0"/>
    <s v=""/>
    <s v="Twitter for Android"/>
    <b v="0"/>
    <s v="1116976441697157120"/>
    <s v="Tweet"/>
    <n v="0"/>
    <n v="0"/>
    <m/>
    <m/>
    <m/>
    <m/>
    <m/>
    <m/>
    <m/>
    <m/>
    <n v="8"/>
    <s v="10"/>
    <s v="10"/>
    <n v="0"/>
    <n v="0"/>
    <n v="0"/>
    <n v="0"/>
    <n v="0"/>
    <n v="0"/>
    <n v="46"/>
    <n v="100"/>
    <n v="46"/>
  </r>
  <r>
    <s v="o_oweil"/>
    <s v="o_oweil"/>
    <m/>
    <m/>
    <m/>
    <m/>
    <m/>
    <m/>
    <m/>
    <m/>
    <s v="No"/>
    <n v="213"/>
    <m/>
    <m/>
    <x v="1"/>
    <d v="2019-04-15T07:17:26.000"/>
    <s v="#FPI #France_x000a_LA SECTION ABOUDRAMANE SANGARE LEVALLOIS EST NEE AVEC IRENE GOUHOUROU!_x000a__x000a_Le parti de LAURENT GBAGBO s'agrandit ! _x000a_Le week-end dernier, la grande panafricaine IRENE GOHOUROU PREGNON a été élue SG de la nouvelle section ABOUDRAMANE SANGARE LEVALLOIS._x000a_#VRA #REZOPANACOM https://t.co/kR5f4GMowZ"/>
    <m/>
    <m/>
    <x v="62"/>
    <s v="https://pbs.twimg.com/media/D4LTo_GX4AEFwxq.jpg"/>
    <s v="https://pbs.twimg.com/media/D4LTo_GX4AEFwxq.jpg"/>
    <x v="160"/>
    <s v="https://twitter.com/#!/o_oweil/status/1117688364780662784"/>
    <m/>
    <m/>
    <s v="1117688364780662784"/>
    <m/>
    <b v="0"/>
    <n v="1"/>
    <s v=""/>
    <b v="0"/>
    <s v="fr"/>
    <m/>
    <s v=""/>
    <b v="0"/>
    <n v="0"/>
    <s v=""/>
    <s v="Twitter for Android"/>
    <b v="0"/>
    <s v="1117688364780662784"/>
    <s v="Tweet"/>
    <n v="0"/>
    <n v="0"/>
    <m/>
    <m/>
    <m/>
    <m/>
    <m/>
    <m/>
    <m/>
    <m/>
    <n v="8"/>
    <s v="10"/>
    <s v="10"/>
    <n v="0"/>
    <n v="0"/>
    <n v="0"/>
    <n v="0"/>
    <n v="0"/>
    <n v="0"/>
    <n v="41"/>
    <n v="100"/>
    <n v="41"/>
  </r>
  <r>
    <s v="o_oweil"/>
    <s v="o_oweil"/>
    <m/>
    <m/>
    <m/>
    <m/>
    <m/>
    <m/>
    <m/>
    <m/>
    <s v="No"/>
    <n v="214"/>
    <m/>
    <m/>
    <x v="1"/>
    <d v="2019-04-15T07:50:52.000"/>
    <s v="#VRA_x000a_#UneKestionA_x000a__x000a_#Radio_VRA: _x000a_Bonjour GEORGETTE NEKALO DJABOUH. Vous êtes la première personnalité que nous recevons dans cette nouvelle rubrique de la radio VRA dénommée &quot;UNE KESTION A&quot;. .._x000a_https://t.co/MTz03nxVJU_x000a_#VRA #REZOPANACOM https://t.co/yQEoRrIaLU"/>
    <s v="https://www.facebook.com/274030672611447/posts/2638108402870317/"/>
    <s v="facebook.com"/>
    <x v="63"/>
    <s v="https://pbs.twimg.com/media/D4LbSjoWwAA42Uh.jpg"/>
    <s v="https://pbs.twimg.com/media/D4LbSjoWwAA42Uh.jpg"/>
    <x v="161"/>
    <s v="https://twitter.com/#!/o_oweil/status/1117696778944618501"/>
    <m/>
    <m/>
    <s v="1117696778944618501"/>
    <m/>
    <b v="0"/>
    <n v="1"/>
    <s v=""/>
    <b v="0"/>
    <s v="fr"/>
    <m/>
    <s v=""/>
    <b v="0"/>
    <n v="0"/>
    <s v=""/>
    <s v="Twitter for Android"/>
    <b v="0"/>
    <s v="1117696778944618501"/>
    <s v="Tweet"/>
    <n v="0"/>
    <n v="0"/>
    <m/>
    <m/>
    <m/>
    <m/>
    <m/>
    <m/>
    <m/>
    <m/>
    <n v="8"/>
    <s v="10"/>
    <s v="10"/>
    <n v="0"/>
    <n v="0"/>
    <n v="0"/>
    <n v="0"/>
    <n v="0"/>
    <n v="0"/>
    <n v="29"/>
    <n v="100"/>
    <n v="29"/>
  </r>
  <r>
    <s v="o_oweil"/>
    <s v="o_oweil"/>
    <m/>
    <m/>
    <m/>
    <m/>
    <m/>
    <m/>
    <m/>
    <m/>
    <s v="No"/>
    <n v="215"/>
    <m/>
    <m/>
    <x v="1"/>
    <d v="2019-04-17T00:45:11.000"/>
    <s v="#France_x000a_Un grand yako à la France ! Décidément, la France et Macron vivent une année très difficile. Avec les #GiletsJaunes qui n'ont pas fini de tout casser, c'est le temple le +visité au monde qui s'écroule sous des flammes d'un feu inconnu._x000a_#NotreDame _x000a_#VRA #REZOPANACOM https://t.co/QPnXgIijjK"/>
    <m/>
    <m/>
    <x v="64"/>
    <s v="https://pbs.twimg.com/media/D4UNCdTWsAMQub3.jpg"/>
    <s v="https://pbs.twimg.com/media/D4UNCdTWsAMQub3.jpg"/>
    <x v="162"/>
    <s v="https://twitter.com/#!/o_oweil/status/1118314427852447744"/>
    <m/>
    <m/>
    <s v="1118314427852447744"/>
    <m/>
    <b v="0"/>
    <n v="1"/>
    <s v=""/>
    <b v="0"/>
    <s v="fr"/>
    <m/>
    <s v=""/>
    <b v="0"/>
    <n v="2"/>
    <s v=""/>
    <s v="Twitter for Android"/>
    <b v="0"/>
    <s v="1118314427852447744"/>
    <s v="Tweet"/>
    <n v="0"/>
    <n v="0"/>
    <m/>
    <m/>
    <m/>
    <m/>
    <m/>
    <m/>
    <m/>
    <m/>
    <n v="8"/>
    <s v="10"/>
    <s v="10"/>
    <n v="1"/>
    <n v="2.2222222222222223"/>
    <n v="1"/>
    <n v="2.2222222222222223"/>
    <n v="0"/>
    <n v="0"/>
    <n v="43"/>
    <n v="95.55555555555556"/>
    <n v="45"/>
  </r>
  <r>
    <s v="o_oweil"/>
    <s v="o_oweil"/>
    <m/>
    <m/>
    <m/>
    <m/>
    <m/>
    <m/>
    <m/>
    <m/>
    <s v="No"/>
    <n v="216"/>
    <m/>
    <m/>
    <x v="1"/>
    <d v="2019-04-18T22:16:37.000"/>
    <s v="#NotreDame_x000a_HORRIBLE LIEU SAINT!_x000a_Ces images proviennent-elles de ce lieu dit SAINT: NOTRE DAME DE PARIS, où les flammes sont passées?_x000a_Ce sont donc les raisons de son 1er rang mondial des lieux les plus visités au monde?_x000a_La France fait peur avec ses lieux &quot;Saints&quot;_x000a_#VRA #REZOPANACOM https://t.co/WHbCcl8Lxq"/>
    <m/>
    <m/>
    <x v="65"/>
    <s v="https://pbs.twimg.com/media/D4d-N3kXoAAwPDz.jpg"/>
    <s v="https://pbs.twimg.com/media/D4d-N3kXoAAwPDz.jpg"/>
    <x v="163"/>
    <s v="https://twitter.com/#!/o_oweil/status/1119001814320521221"/>
    <m/>
    <m/>
    <s v="1119001814320521221"/>
    <m/>
    <b v="0"/>
    <n v="3"/>
    <s v=""/>
    <b v="0"/>
    <s v="fr"/>
    <m/>
    <s v=""/>
    <b v="0"/>
    <n v="0"/>
    <s v=""/>
    <s v="Twitter for Android"/>
    <b v="0"/>
    <s v="1119001814320521221"/>
    <s v="Tweet"/>
    <n v="0"/>
    <n v="0"/>
    <m/>
    <m/>
    <m/>
    <m/>
    <m/>
    <m/>
    <m/>
    <m/>
    <n v="8"/>
    <s v="10"/>
    <s v="10"/>
    <n v="2"/>
    <n v="4.081632653061225"/>
    <n v="1"/>
    <n v="2.0408163265306123"/>
    <n v="0"/>
    <n v="0"/>
    <n v="46"/>
    <n v="93.87755102040816"/>
    <n v="49"/>
  </r>
  <r>
    <s v="virtualjad"/>
    <s v="virtualjad"/>
    <m/>
    <m/>
    <m/>
    <m/>
    <m/>
    <m/>
    <m/>
    <m/>
    <s v="No"/>
    <n v="217"/>
    <m/>
    <m/>
    <x v="1"/>
    <d v="2019-04-10T17:07:50.000"/>
    <s v="Upgrading to #vRA 7.6* in VAMI couldn't be easier. A couple clicks and the entire stack is upgraded. The new visuals and details are a plus._x000a__x000a_(*7.6 is not yet GA, stay tuned!) https://t.co/CfvhfRA4aH"/>
    <m/>
    <m/>
    <x v="6"/>
    <s v="https://pbs.twimg.com/media/D3zpvJRW0AAQfhL.jpg"/>
    <s v="https://pbs.twimg.com/media/D3zpvJRW0AAQfhL.jpg"/>
    <x v="164"/>
    <s v="https://twitter.com/#!/virtualjad/status/1116025004871835649"/>
    <m/>
    <m/>
    <s v="1116025004871835649"/>
    <m/>
    <b v="0"/>
    <n v="33"/>
    <s v=""/>
    <b v="0"/>
    <s v="en"/>
    <m/>
    <s v=""/>
    <b v="0"/>
    <n v="11"/>
    <s v=""/>
    <s v="Twitter Web Client"/>
    <b v="0"/>
    <s v="1116025004871835649"/>
    <s v="Tweet"/>
    <n v="0"/>
    <n v="0"/>
    <s v="-77.393246,38.90861 _x000a_-77.304868,38.90861 _x000a_-77.304868,39.002993 _x000a_-77.393246,39.002993"/>
    <s v="United States"/>
    <s v="US"/>
    <s v="Reston, VA"/>
    <s v="ec212eb1116b92e2"/>
    <s v="Reston"/>
    <s v="city"/>
    <s v="https://api.twitter.com/1.1/geo/id/ec212eb1116b92e2.json"/>
    <n v="1"/>
    <s v="2"/>
    <s v="2"/>
    <n v="2"/>
    <n v="5.714285714285714"/>
    <n v="0"/>
    <n v="0"/>
    <n v="0"/>
    <n v="0"/>
    <n v="33"/>
    <n v="94.28571428571429"/>
    <n v="35"/>
  </r>
  <r>
    <s v="vrealizeauto"/>
    <s v="virtualjad"/>
    <m/>
    <m/>
    <m/>
    <m/>
    <m/>
    <m/>
    <m/>
    <m/>
    <s v="No"/>
    <n v="218"/>
    <m/>
    <m/>
    <x v="0"/>
    <d v="2019-04-10T21:28:04.000"/>
    <s v="RT @virtualjad: Upgrading to #vRA 7.6* in VAMI couldn't be easier. A couple clicks and the entire stack is upgraded. The new visuals and de…"/>
    <m/>
    <m/>
    <x v="6"/>
    <m/>
    <s v="http://pbs.twimg.com/profile_images/884672543780519937/V1A9oV4E_normal.jpg"/>
    <x v="165"/>
    <s v="https://twitter.com/#!/vrealizeauto/status/1116090492775649286"/>
    <m/>
    <m/>
    <s v="1116090492775649286"/>
    <m/>
    <b v="0"/>
    <n v="0"/>
    <s v=""/>
    <b v="0"/>
    <s v="en"/>
    <m/>
    <s v=""/>
    <b v="0"/>
    <n v="11"/>
    <s v="1116025004871835649"/>
    <s v="Twitter Web Client"/>
    <b v="0"/>
    <s v="1116025004871835649"/>
    <s v="Tweet"/>
    <n v="0"/>
    <n v="0"/>
    <m/>
    <m/>
    <m/>
    <m/>
    <m/>
    <m/>
    <m/>
    <m/>
    <n v="1"/>
    <s v="2"/>
    <s v="2"/>
    <n v="2"/>
    <n v="7.6923076923076925"/>
    <n v="0"/>
    <n v="0"/>
    <n v="0"/>
    <n v="0"/>
    <n v="24"/>
    <n v="92.3076923076923"/>
    <n v="26"/>
  </r>
  <r>
    <s v="liadofek"/>
    <s v="vrealizeauto"/>
    <m/>
    <m/>
    <m/>
    <m/>
    <m/>
    <m/>
    <m/>
    <m/>
    <s v="No"/>
    <n v="219"/>
    <m/>
    <m/>
    <x v="0"/>
    <d v="2019-04-19T17:02:11.000"/>
    <s v="RT @vRealizeAuto: We're better together! The NEW #Google Cloud plugin now enables integration with #vRA. _x000a__x000a_Read more: https://t.co/7ug9otlm…"/>
    <m/>
    <m/>
    <x v="66"/>
    <m/>
    <s v="http://pbs.twimg.com/profile_images/623245115578920960/p4IAEu4r_normal.jpg"/>
    <x v="166"/>
    <s v="https://twitter.com/#!/liadofek/status/1119285074262802432"/>
    <m/>
    <m/>
    <s v="1119285074262802432"/>
    <m/>
    <b v="0"/>
    <n v="0"/>
    <s v=""/>
    <b v="0"/>
    <s v="en"/>
    <m/>
    <s v=""/>
    <b v="0"/>
    <n v="6"/>
    <s v="1119277010222821378"/>
    <s v="Twitter for iPhone"/>
    <b v="0"/>
    <s v="1119277010222821378"/>
    <s v="Tweet"/>
    <n v="0"/>
    <n v="0"/>
    <m/>
    <m/>
    <m/>
    <m/>
    <m/>
    <m/>
    <m/>
    <m/>
    <n v="1"/>
    <s v="2"/>
    <s v="2"/>
    <n v="1"/>
    <n v="5.882352941176471"/>
    <n v="1"/>
    <n v="5.882352941176471"/>
    <n v="0"/>
    <n v="0"/>
    <n v="15"/>
    <n v="88.23529411764706"/>
    <n v="17"/>
  </r>
  <r>
    <s v="jboogiebrown"/>
    <s v="ericboehlert"/>
    <m/>
    <m/>
    <m/>
    <m/>
    <m/>
    <m/>
    <m/>
    <m/>
    <s v="No"/>
    <n v="220"/>
    <m/>
    <m/>
    <x v="2"/>
    <d v="2019-04-19T17:48:34.000"/>
    <s v="@EricBoehlert Everybody knows that all the drama would disappear, if #SCOTUS, wasn't packed full if #RightWing, #Ideologues, who feel #Conservatives, know best, how to run government? #ButTheyNeverDo? They F*¢k everything up but #PeopleMakeMoney, so #NoFoul? No #VRA! #NoJustice? #NoEquality!🤬 https://t.co/n9bpCk46vT"/>
    <m/>
    <m/>
    <x v="67"/>
    <s v="https://pbs.twimg.com/tweet_video_thumb/D4iKcwgWkAI-Lzf.jpg"/>
    <s v="https://pbs.twimg.com/tweet_video_thumb/D4iKcwgWkAI-Lzf.jpg"/>
    <x v="167"/>
    <s v="https://twitter.com/#!/jboogiebrown/status/1119296745899536384"/>
    <m/>
    <m/>
    <s v="1119296745899536384"/>
    <s v="1118951138274041861"/>
    <b v="0"/>
    <n v="0"/>
    <s v="34643610"/>
    <b v="0"/>
    <s v="en"/>
    <m/>
    <s v=""/>
    <b v="0"/>
    <n v="0"/>
    <s v=""/>
    <s v="Twitter for Android"/>
    <b v="0"/>
    <s v="1118951138274041861"/>
    <s v="Tweet"/>
    <n v="0"/>
    <n v="0"/>
    <m/>
    <m/>
    <m/>
    <m/>
    <m/>
    <m/>
    <m/>
    <m/>
    <n v="1"/>
    <s v="27"/>
    <s v="27"/>
    <n v="1"/>
    <n v="2.5"/>
    <n v="0"/>
    <n v="0"/>
    <n v="0"/>
    <n v="0"/>
    <n v="39"/>
    <n v="97.5"/>
    <n v="40"/>
  </r>
  <r>
    <s v="m_dobrowolski_"/>
    <s v="vrealizeauto"/>
    <m/>
    <m/>
    <m/>
    <m/>
    <m/>
    <m/>
    <m/>
    <m/>
    <s v="No"/>
    <n v="221"/>
    <m/>
    <m/>
    <x v="0"/>
    <d v="2019-04-19T18:01:43.000"/>
    <s v="RT @vRealizeAuto: We're better together! The NEW #Google Cloud plugin now enables integration with #vRA. _x000a__x000a_Read more: https://t.co/7ug9otlm…"/>
    <m/>
    <m/>
    <x v="66"/>
    <m/>
    <s v="http://abs.twimg.com/sticky/default_profile_images/default_profile_normal.png"/>
    <x v="168"/>
    <s v="https://twitter.com/#!/m_dobrowolski_/status/1119300054630707205"/>
    <m/>
    <m/>
    <s v="1119300054630707205"/>
    <m/>
    <b v="0"/>
    <n v="0"/>
    <s v=""/>
    <b v="0"/>
    <s v="en"/>
    <m/>
    <s v=""/>
    <b v="0"/>
    <n v="6"/>
    <s v="1119277010222821378"/>
    <s v="Twitter for Android"/>
    <b v="0"/>
    <s v="1119277010222821378"/>
    <s v="Tweet"/>
    <n v="0"/>
    <n v="0"/>
    <m/>
    <m/>
    <m/>
    <m/>
    <m/>
    <m/>
    <m/>
    <m/>
    <n v="1"/>
    <s v="2"/>
    <s v="2"/>
    <n v="1"/>
    <n v="5.882352941176471"/>
    <n v="1"/>
    <n v="5.882352941176471"/>
    <n v="0"/>
    <n v="0"/>
    <n v="15"/>
    <n v="88.23529411764706"/>
    <n v="17"/>
  </r>
  <r>
    <s v="batuhandemirdal"/>
    <s v="vrealizeauto"/>
    <m/>
    <m/>
    <m/>
    <m/>
    <m/>
    <m/>
    <m/>
    <m/>
    <s v="No"/>
    <n v="222"/>
    <m/>
    <m/>
    <x v="0"/>
    <d v="2019-04-19T18:51:12.000"/>
    <s v="RT @vRealizeAuto: We're better together! The NEW #Google Cloud plugin now enables integration with #vRA. _x000a__x000a_Read more: https://t.co/7ug9otlm…"/>
    <m/>
    <m/>
    <x v="66"/>
    <m/>
    <s v="http://pbs.twimg.com/profile_images/917987072186769409/VqrDPH9w_normal.jpg"/>
    <x v="169"/>
    <s v="https://twitter.com/#!/batuhandemirdal/status/1119312507439648768"/>
    <m/>
    <m/>
    <s v="1119312507439648768"/>
    <m/>
    <b v="0"/>
    <n v="0"/>
    <s v=""/>
    <b v="0"/>
    <s v="en"/>
    <m/>
    <s v=""/>
    <b v="0"/>
    <n v="6"/>
    <s v="1119277010222821378"/>
    <s v="Twitter for Android"/>
    <b v="0"/>
    <s v="1119277010222821378"/>
    <s v="Tweet"/>
    <n v="0"/>
    <n v="0"/>
    <m/>
    <m/>
    <m/>
    <m/>
    <m/>
    <m/>
    <m/>
    <m/>
    <n v="1"/>
    <s v="2"/>
    <s v="2"/>
    <n v="1"/>
    <n v="5.882352941176471"/>
    <n v="1"/>
    <n v="5.882352941176471"/>
    <n v="0"/>
    <n v="0"/>
    <n v="15"/>
    <n v="88.23529411764706"/>
    <n v="17"/>
  </r>
  <r>
    <s v="cityofeagan"/>
    <s v="eaganpolice"/>
    <m/>
    <m/>
    <m/>
    <m/>
    <m/>
    <m/>
    <m/>
    <m/>
    <s v="No"/>
    <n v="223"/>
    <m/>
    <m/>
    <x v="0"/>
    <d v="2019-04-19T19:21:59.000"/>
    <s v="RT @EaganPolice: Happy Friday Eagan! Officer Boekhoff starting my shift and the Virtual Ride Along #VRA now."/>
    <m/>
    <m/>
    <x v="6"/>
    <m/>
    <s v="http://pbs.twimg.com/profile_images/916315719515611137/basgRW8I_normal.jpg"/>
    <x v="170"/>
    <s v="https://twitter.com/#!/cityofeagan/status/1119320256655372288"/>
    <m/>
    <m/>
    <s v="1119320256655372288"/>
    <m/>
    <b v="0"/>
    <n v="0"/>
    <s v=""/>
    <b v="0"/>
    <s v="en"/>
    <m/>
    <s v=""/>
    <b v="0"/>
    <n v="2"/>
    <s v="1119314924554149888"/>
    <s v="TweetDeck"/>
    <b v="0"/>
    <s v="1119314924554149888"/>
    <s v="Tweet"/>
    <n v="0"/>
    <n v="0"/>
    <m/>
    <m/>
    <m/>
    <m/>
    <m/>
    <m/>
    <m/>
    <m/>
    <n v="1"/>
    <s v="11"/>
    <s v="11"/>
    <n v="1"/>
    <n v="5.882352941176471"/>
    <n v="0"/>
    <n v="0"/>
    <n v="0"/>
    <n v="0"/>
    <n v="16"/>
    <n v="94.11764705882354"/>
    <n v="17"/>
  </r>
  <r>
    <s v="jensellsjax"/>
    <s v="jensellsjax"/>
    <m/>
    <m/>
    <m/>
    <m/>
    <m/>
    <m/>
    <m/>
    <m/>
    <s v="No"/>
    <n v="224"/>
    <m/>
    <m/>
    <x v="1"/>
    <d v="2019-04-19T19:48:12.000"/>
    <s v="3 bedrooms, office AND a retreat just listed in Greenleaf Village of Nocatee. Walking distance to VALLEY RIDGE ACADEMY #VRA  in St. Johns County!  Schedule your showing today 📲904-697-8152 #nocatee #justlisted #jensellsjaxhomes https://t.co/RhK4BQF0Dc"/>
    <s v="https://69howlanddr.auto.remax.com/index.html?rmxaid=100105174"/>
    <s v="remax.com"/>
    <x v="68"/>
    <m/>
    <s v="http://pbs.twimg.com/profile_images/1105847334477418497/Y48Rc20R_normal.jpg"/>
    <x v="171"/>
    <s v="https://twitter.com/#!/jensellsjax/status/1119326854337441800"/>
    <m/>
    <m/>
    <s v="1119326854337441800"/>
    <m/>
    <b v="0"/>
    <n v="0"/>
    <s v=""/>
    <b v="0"/>
    <s v="en"/>
    <m/>
    <s v=""/>
    <b v="0"/>
    <n v="0"/>
    <s v=""/>
    <s v="Twitter for iPhone"/>
    <b v="0"/>
    <s v="1119326854337441800"/>
    <s v="Tweet"/>
    <n v="0"/>
    <n v="0"/>
    <m/>
    <m/>
    <m/>
    <m/>
    <m/>
    <m/>
    <m/>
    <m/>
    <n v="1"/>
    <s v="1"/>
    <s v="1"/>
    <n v="0"/>
    <n v="0"/>
    <n v="1"/>
    <n v="2.9411764705882355"/>
    <n v="0"/>
    <n v="0"/>
    <n v="33"/>
    <n v="97.05882352941177"/>
    <n v="34"/>
  </r>
  <r>
    <s v="dakotacountymn"/>
    <s v="eaganpolice"/>
    <m/>
    <m/>
    <m/>
    <m/>
    <m/>
    <m/>
    <m/>
    <m/>
    <s v="No"/>
    <n v="225"/>
    <m/>
    <m/>
    <x v="0"/>
    <d v="2019-04-19T20:14:40.000"/>
    <s v="RT @EaganPolice: Happy Friday Eagan! Officer Boekhoff starting my shift and the Virtual Ride Along #VRA now."/>
    <m/>
    <m/>
    <x v="6"/>
    <m/>
    <s v="http://pbs.twimg.com/profile_images/884797683445125120/OVzqnCTq_normal.jpg"/>
    <x v="172"/>
    <s v="https://twitter.com/#!/dakotacountymn/status/1119333512916676611"/>
    <m/>
    <m/>
    <s v="1119333512916676611"/>
    <m/>
    <b v="0"/>
    <n v="0"/>
    <s v=""/>
    <b v="0"/>
    <s v="en"/>
    <m/>
    <s v=""/>
    <b v="0"/>
    <n v="2"/>
    <s v="1119314924554149888"/>
    <s v="Twitter Web Client"/>
    <b v="0"/>
    <s v="1119314924554149888"/>
    <s v="Tweet"/>
    <n v="0"/>
    <n v="0"/>
    <m/>
    <m/>
    <m/>
    <m/>
    <m/>
    <m/>
    <m/>
    <m/>
    <n v="1"/>
    <s v="11"/>
    <s v="11"/>
    <n v="1"/>
    <n v="5.882352941176471"/>
    <n v="0"/>
    <n v="0"/>
    <n v="0"/>
    <n v="0"/>
    <n v="16"/>
    <n v="94.11764705882354"/>
    <n v="17"/>
  </r>
  <r>
    <s v="visresassn"/>
    <s v="vrafound"/>
    <m/>
    <m/>
    <m/>
    <m/>
    <m/>
    <m/>
    <m/>
    <m/>
    <s v="No"/>
    <n v="226"/>
    <m/>
    <m/>
    <x v="0"/>
    <d v="2019-04-20T00:00:32.000"/>
    <s v="Shopping on #Amazon? Make a difference by using @amazonsmile to support #VRA! Follow the link for more information: https://t.co/UVP9sXdu69 Don't shop on @amazon, make a direct donation to the @VRAFound! https://t.co/8yQYiPnOC6 #nonprofit #professionals #funding https://t.co/iiAcVJtsJH"/>
    <s v="http://vrafoundation.org.s119319.gridserver.com/index.php/support_the_vraf/amazonsmile/?platform=hootsuite https://vrafoundation.com/donate/"/>
    <s v="gridserver.com vrafoundation.com"/>
    <x v="69"/>
    <s v="https://pbs.twimg.com/media/D4jfmHwWkAIpjwv.jpg"/>
    <s v="https://pbs.twimg.com/media/D4jfmHwWkAIpjwv.jpg"/>
    <x v="173"/>
    <s v="https://twitter.com/#!/visresassn/status/1119390355051438080"/>
    <m/>
    <m/>
    <s v="1119390355051438080"/>
    <m/>
    <b v="0"/>
    <n v="0"/>
    <s v=""/>
    <b v="0"/>
    <s v="en"/>
    <m/>
    <s v=""/>
    <b v="0"/>
    <n v="0"/>
    <s v=""/>
    <s v="Hootsuite Inc."/>
    <b v="0"/>
    <s v="1119390355051438080"/>
    <s v="Tweet"/>
    <n v="0"/>
    <n v="0"/>
    <m/>
    <m/>
    <m/>
    <m/>
    <m/>
    <m/>
    <m/>
    <m/>
    <n v="1"/>
    <s v="16"/>
    <s v="16"/>
    <m/>
    <m/>
    <m/>
    <m/>
    <m/>
    <m/>
    <m/>
    <m/>
    <m/>
  </r>
  <r>
    <s v="caseyemcg"/>
    <s v="breenewsome"/>
    <m/>
    <m/>
    <m/>
    <m/>
    <m/>
    <m/>
    <m/>
    <m/>
    <s v="No"/>
    <n v="229"/>
    <m/>
    <m/>
    <x v="2"/>
    <d v="2019-04-19T20:19:33.000"/>
    <s v="@BreeNewsome Bringing back the #VRA is the very least that should be done."/>
    <m/>
    <m/>
    <x v="6"/>
    <m/>
    <s v="http://pbs.twimg.com/profile_images/1103507087286517762/yrv290LG_normal.jpg"/>
    <x v="174"/>
    <s v="https://twitter.com/#!/caseyemcg/status/1119334740560052231"/>
    <m/>
    <m/>
    <s v="1119334740560052231"/>
    <s v="1119024988303110144"/>
    <b v="0"/>
    <n v="1"/>
    <s v="110326494"/>
    <b v="0"/>
    <s v="en"/>
    <m/>
    <s v=""/>
    <b v="0"/>
    <n v="0"/>
    <s v=""/>
    <s v="Twitter for Android"/>
    <b v="0"/>
    <s v="1119024988303110144"/>
    <s v="Tweet"/>
    <n v="0"/>
    <n v="0"/>
    <m/>
    <m/>
    <m/>
    <m/>
    <m/>
    <m/>
    <m/>
    <m/>
    <n v="1"/>
    <s v="26"/>
    <s v="26"/>
    <n v="0"/>
    <n v="0"/>
    <n v="0"/>
    <n v="0"/>
    <n v="0"/>
    <n v="0"/>
    <n v="13"/>
    <n v="100"/>
    <n v="13"/>
  </r>
  <r>
    <s v="caseyemcg"/>
    <s v="caseyemcg"/>
    <m/>
    <m/>
    <m/>
    <m/>
    <m/>
    <m/>
    <m/>
    <m/>
    <s v="No"/>
    <n v="230"/>
    <m/>
    <m/>
    <x v="1"/>
    <d v="2019-04-20T03:27:15.000"/>
    <s v="I don't understand how we can expect to vote someone out when we don't have the #VRA, and election fraud, gerrymandering, and suppression are still very much the probability in 2020."/>
    <m/>
    <m/>
    <x v="6"/>
    <m/>
    <s v="http://pbs.twimg.com/profile_images/1103507087286517762/yrv290LG_normal.jpg"/>
    <x v="175"/>
    <s v="https://twitter.com/#!/caseyemcg/status/1119442376077004801"/>
    <m/>
    <m/>
    <s v="1119442376077004801"/>
    <m/>
    <b v="0"/>
    <n v="4"/>
    <s v=""/>
    <b v="0"/>
    <s v="en"/>
    <m/>
    <s v=""/>
    <b v="0"/>
    <n v="2"/>
    <s v=""/>
    <s v="Twitter for Android"/>
    <b v="0"/>
    <s v="1119442376077004801"/>
    <s v="Tweet"/>
    <n v="0"/>
    <n v="0"/>
    <m/>
    <m/>
    <m/>
    <m/>
    <m/>
    <m/>
    <m/>
    <m/>
    <n v="1"/>
    <s v="26"/>
    <s v="26"/>
    <n v="0"/>
    <n v="0"/>
    <n v="2"/>
    <n v="6.451612903225806"/>
    <n v="0"/>
    <n v="0"/>
    <n v="29"/>
    <n v="93.54838709677419"/>
    <n v="31"/>
  </r>
  <r>
    <s v="andyashby1"/>
    <s v="eaganpolice"/>
    <m/>
    <m/>
    <m/>
    <m/>
    <m/>
    <m/>
    <m/>
    <m/>
    <s v="No"/>
    <n v="231"/>
    <m/>
    <m/>
    <x v="0"/>
    <d v="2019-04-20T04:32:49.000"/>
    <s v="RT @EaganPolice: I was approached by a female who witnessed a male “hitting on” teenage girls in a parking lot making them feel uncomfortab…"/>
    <m/>
    <m/>
    <x v="13"/>
    <m/>
    <s v="http://pbs.twimg.com/profile_images/804110202190565376/QEb_awp2_normal.jpg"/>
    <x v="176"/>
    <s v="https://twitter.com/#!/andyashby1/status/1119458878599651328"/>
    <m/>
    <m/>
    <s v="1119458878599651328"/>
    <m/>
    <b v="0"/>
    <n v="0"/>
    <s v=""/>
    <b v="0"/>
    <s v="en"/>
    <m/>
    <s v=""/>
    <b v="0"/>
    <n v="3"/>
    <s v="1119439514408300545"/>
    <s v="Twitter Web App"/>
    <b v="0"/>
    <s v="1119439514408300545"/>
    <s v="Tweet"/>
    <n v="0"/>
    <n v="0"/>
    <m/>
    <m/>
    <m/>
    <m/>
    <m/>
    <m/>
    <m/>
    <m/>
    <n v="3"/>
    <s v="11"/>
    <s v="11"/>
    <n v="0"/>
    <n v="0"/>
    <n v="0"/>
    <n v="0"/>
    <n v="0"/>
    <n v="0"/>
    <n v="24"/>
    <n v="100"/>
    <n v="24"/>
  </r>
  <r>
    <s v="andyashby1"/>
    <s v="eaganpolice"/>
    <m/>
    <m/>
    <m/>
    <m/>
    <m/>
    <m/>
    <m/>
    <m/>
    <s v="No"/>
    <n v="232"/>
    <m/>
    <m/>
    <x v="0"/>
    <d v="2019-04-20T04:33:40.000"/>
    <s v="RT @EaganPolice: Traffic stop on Hwy 13 for driving with no lights on. The driver said it was a rental and he thought they came on automati…"/>
    <m/>
    <m/>
    <x v="13"/>
    <m/>
    <s v="http://pbs.twimg.com/profile_images/804110202190565376/QEb_awp2_normal.jpg"/>
    <x v="177"/>
    <s v="https://twitter.com/#!/andyashby1/status/1119459092857262080"/>
    <m/>
    <m/>
    <s v="1119459092857262080"/>
    <m/>
    <b v="0"/>
    <n v="0"/>
    <s v=""/>
    <b v="0"/>
    <s v="en"/>
    <m/>
    <s v=""/>
    <b v="0"/>
    <n v="1"/>
    <s v="1119444007095029760"/>
    <s v="Twitter Web App"/>
    <b v="0"/>
    <s v="1119444007095029760"/>
    <s v="Tweet"/>
    <n v="0"/>
    <n v="0"/>
    <m/>
    <m/>
    <m/>
    <m/>
    <m/>
    <m/>
    <m/>
    <m/>
    <n v="3"/>
    <s v="11"/>
    <s v="11"/>
    <n v="0"/>
    <n v="0"/>
    <n v="0"/>
    <n v="0"/>
    <n v="0"/>
    <n v="0"/>
    <n v="27"/>
    <n v="100"/>
    <n v="27"/>
  </r>
  <r>
    <s v="andyashby1"/>
    <s v="eaganpolice"/>
    <m/>
    <m/>
    <m/>
    <m/>
    <m/>
    <m/>
    <m/>
    <m/>
    <s v="No"/>
    <n v="233"/>
    <m/>
    <m/>
    <x v="0"/>
    <d v="2019-04-20T04:34:26.000"/>
    <s v="RT @EaganPolice: Just responded to a gas station where an intoxicated male was yelling at staff and demanding they call him a cab. A sober…"/>
    <m/>
    <m/>
    <x v="13"/>
    <m/>
    <s v="http://pbs.twimg.com/profile_images/804110202190565376/QEb_awp2_normal.jpg"/>
    <x v="178"/>
    <s v="https://twitter.com/#!/andyashby1/status/1119459284222398464"/>
    <m/>
    <m/>
    <s v="1119459284222398464"/>
    <m/>
    <b v="0"/>
    <n v="0"/>
    <s v=""/>
    <b v="0"/>
    <s v="en"/>
    <m/>
    <s v=""/>
    <b v="0"/>
    <n v="1"/>
    <s v="1119434200678117378"/>
    <s v="Twitter Web App"/>
    <b v="0"/>
    <s v="1119434200678117378"/>
    <s v="Tweet"/>
    <n v="0"/>
    <n v="0"/>
    <m/>
    <m/>
    <m/>
    <m/>
    <m/>
    <m/>
    <m/>
    <m/>
    <n v="3"/>
    <s v="11"/>
    <s v="11"/>
    <n v="0"/>
    <n v="0"/>
    <n v="1"/>
    <n v="4"/>
    <n v="0"/>
    <n v="0"/>
    <n v="24"/>
    <n v="96"/>
    <n v="25"/>
  </r>
  <r>
    <s v="luciafrolova"/>
    <s v="eaganpolice"/>
    <m/>
    <m/>
    <m/>
    <m/>
    <m/>
    <m/>
    <m/>
    <m/>
    <s v="No"/>
    <n v="234"/>
    <m/>
    <m/>
    <x v="0"/>
    <d v="2019-04-20T05:14:42.000"/>
    <s v="RT @EaganPolice: I made contact with a couple suspicious vehicles in Thomas Lake Park after park closing hours. One juvenile male was cited…"/>
    <m/>
    <m/>
    <x v="13"/>
    <m/>
    <s v="http://pbs.twimg.com/profile_images/1096627506931814400/C3fNAP6c_normal.jpg"/>
    <x v="179"/>
    <s v="https://twitter.com/#!/luciafrolova/status/1119469416511619072"/>
    <m/>
    <m/>
    <s v="1119469416511619072"/>
    <m/>
    <b v="0"/>
    <n v="0"/>
    <s v=""/>
    <b v="0"/>
    <s v="en"/>
    <m/>
    <s v=""/>
    <b v="0"/>
    <n v="1"/>
    <s v="1119469169467174912"/>
    <s v="Twitter for iPhone"/>
    <b v="0"/>
    <s v="1119469169467174912"/>
    <s v="Tweet"/>
    <n v="0"/>
    <n v="0"/>
    <m/>
    <m/>
    <m/>
    <m/>
    <m/>
    <m/>
    <m/>
    <m/>
    <n v="1"/>
    <s v="11"/>
    <s v="11"/>
    <n v="0"/>
    <n v="0"/>
    <n v="1"/>
    <n v="4.3478260869565215"/>
    <n v="0"/>
    <n v="0"/>
    <n v="22"/>
    <n v="95.65217391304348"/>
    <n v="23"/>
  </r>
  <r>
    <s v="eaganpolice"/>
    <s v="eaganpolice"/>
    <m/>
    <m/>
    <m/>
    <m/>
    <m/>
    <m/>
    <m/>
    <m/>
    <s v="No"/>
    <n v="235"/>
    <m/>
    <m/>
    <x v="1"/>
    <d v="2019-04-19T19:00:48.000"/>
    <s v="Happy Friday Eagan! Officer Boekhoff starting my shift and the Virtual Ride Along #VRA now."/>
    <m/>
    <m/>
    <x v="6"/>
    <m/>
    <s v="http://pbs.twimg.com/profile_images/1047130102243385345/m_sV6S7e_normal.jpg"/>
    <x v="180"/>
    <s v="https://twitter.com/#!/eaganpolice/status/1119314924554149888"/>
    <m/>
    <m/>
    <s v="1119314924554149888"/>
    <m/>
    <b v="0"/>
    <n v="28"/>
    <s v=""/>
    <b v="0"/>
    <s v="en"/>
    <m/>
    <s v=""/>
    <b v="0"/>
    <n v="2"/>
    <s v=""/>
    <s v="Twitter for iPhone"/>
    <b v="0"/>
    <s v="1119314924554149888"/>
    <s v="Tweet"/>
    <n v="0"/>
    <n v="0"/>
    <m/>
    <m/>
    <m/>
    <m/>
    <m/>
    <m/>
    <m/>
    <m/>
    <n v="12"/>
    <s v="11"/>
    <s v="11"/>
    <n v="1"/>
    <n v="6.666666666666667"/>
    <n v="0"/>
    <n v="0"/>
    <n v="0"/>
    <n v="0"/>
    <n v="14"/>
    <n v="93.33333333333333"/>
    <n v="15"/>
  </r>
  <r>
    <s v="eaganpolice"/>
    <s v="eaganpolice"/>
    <m/>
    <m/>
    <m/>
    <m/>
    <m/>
    <m/>
    <m/>
    <m/>
    <s v="No"/>
    <n v="236"/>
    <m/>
    <m/>
    <x v="1"/>
    <d v="2019-04-19T19:23:40.000"/>
    <s v="First call of the day was a medical. Responded to assist Health East paramedics who transported a light headed chemo patient to the hospital. #VRA"/>
    <m/>
    <m/>
    <x v="6"/>
    <m/>
    <s v="http://pbs.twimg.com/profile_images/1047130102243385345/m_sV6S7e_normal.jpg"/>
    <x v="181"/>
    <s v="https://twitter.com/#!/eaganpolice/status/1119320679613177857"/>
    <m/>
    <m/>
    <s v="1119320679613177857"/>
    <m/>
    <b v="0"/>
    <n v="19"/>
    <s v=""/>
    <b v="0"/>
    <s v="en"/>
    <m/>
    <s v=""/>
    <b v="0"/>
    <n v="0"/>
    <s v=""/>
    <s v="Twitter for iPhone"/>
    <b v="0"/>
    <s v="1119320679613177857"/>
    <s v="Tweet"/>
    <n v="0"/>
    <n v="0"/>
    <m/>
    <m/>
    <m/>
    <m/>
    <m/>
    <m/>
    <m/>
    <m/>
    <n v="12"/>
    <s v="11"/>
    <s v="11"/>
    <n v="1"/>
    <n v="4"/>
    <n v="0"/>
    <n v="0"/>
    <n v="0"/>
    <n v="0"/>
    <n v="24"/>
    <n v="96"/>
    <n v="25"/>
  </r>
  <r>
    <s v="eaganpolice"/>
    <s v="eaganpolice"/>
    <m/>
    <m/>
    <m/>
    <m/>
    <m/>
    <m/>
    <m/>
    <m/>
    <s v="No"/>
    <n v="237"/>
    <m/>
    <m/>
    <x v="1"/>
    <d v="2019-04-19T20:17:54.000"/>
    <s v="Just cleared a call where we assisted officers on searching a house for an unwelcome visitor. She left before we got there &amp;amp; other officers will continue to assist with follow up. #VRA"/>
    <m/>
    <m/>
    <x v="6"/>
    <m/>
    <s v="http://pbs.twimg.com/profile_images/1047130102243385345/m_sV6S7e_normal.jpg"/>
    <x v="182"/>
    <s v="https://twitter.com/#!/eaganpolice/status/1119334326263582721"/>
    <m/>
    <m/>
    <s v="1119334326263582721"/>
    <m/>
    <b v="0"/>
    <n v="12"/>
    <s v=""/>
    <b v="0"/>
    <s v="en"/>
    <m/>
    <s v=""/>
    <b v="0"/>
    <n v="0"/>
    <s v=""/>
    <s v="Twitter for iPhone"/>
    <b v="0"/>
    <s v="1119334326263582721"/>
    <s v="Tweet"/>
    <n v="0"/>
    <n v="0"/>
    <m/>
    <m/>
    <m/>
    <m/>
    <m/>
    <m/>
    <m/>
    <m/>
    <n v="12"/>
    <s v="11"/>
    <s v="11"/>
    <n v="1"/>
    <n v="3.0303030303030303"/>
    <n v="1"/>
    <n v="3.0303030303030303"/>
    <n v="0"/>
    <n v="0"/>
    <n v="31"/>
    <n v="93.93939393939394"/>
    <n v="33"/>
  </r>
  <r>
    <s v="eaganpolice"/>
    <s v="eaganpolice"/>
    <m/>
    <m/>
    <m/>
    <m/>
    <m/>
    <m/>
    <m/>
    <m/>
    <s v="No"/>
    <n v="238"/>
    <m/>
    <m/>
    <x v="1"/>
    <d v="2019-04-19T20:40:11.000"/>
    <s v="VRA Takeover: Officer Goodling here. Officer Boekhoff is about to do his Rifle Qualification. Wish him good luck! #VRA https://t.co/Nsf2Js1hxB"/>
    <m/>
    <m/>
    <x v="6"/>
    <s v="https://pbs.twimg.com/ext_tw_video_thumb/1119339446330175488/pu/img/X1ef2T5GeXKv9G_i.jpg"/>
    <s v="https://pbs.twimg.com/ext_tw_video_thumb/1119339446330175488/pu/img/X1ef2T5GeXKv9G_i.jpg"/>
    <x v="183"/>
    <s v="https://twitter.com/#!/eaganpolice/status/1119339936120020992"/>
    <m/>
    <m/>
    <s v="1119339936120020992"/>
    <m/>
    <b v="0"/>
    <n v="21"/>
    <s v=""/>
    <b v="0"/>
    <s v="en"/>
    <m/>
    <s v=""/>
    <b v="0"/>
    <n v="0"/>
    <s v=""/>
    <s v="Twitter for iPhone"/>
    <b v="0"/>
    <s v="1119339936120020992"/>
    <s v="Tweet"/>
    <n v="0"/>
    <n v="0"/>
    <m/>
    <m/>
    <m/>
    <m/>
    <m/>
    <m/>
    <m/>
    <m/>
    <n v="12"/>
    <s v="11"/>
    <s v="11"/>
    <n v="2"/>
    <n v="10.526315789473685"/>
    <n v="0"/>
    <n v="0"/>
    <n v="0"/>
    <n v="0"/>
    <n v="17"/>
    <n v="89.47368421052632"/>
    <n v="19"/>
  </r>
  <r>
    <s v="eaganpolice"/>
    <s v="eaganpolice"/>
    <m/>
    <m/>
    <m/>
    <m/>
    <m/>
    <m/>
    <m/>
    <m/>
    <s v="No"/>
    <n v="239"/>
    <m/>
    <m/>
    <x v="1"/>
    <d v="2019-04-19T21:03:47.000"/>
    <s v="Well I passed my qualification. Big thanks to our Firearms Instructors who are training all Officers as we transition to our new rifles. #VRA https://t.co/ieDFuKL9FK"/>
    <m/>
    <m/>
    <x v="6"/>
    <s v="https://pbs.twimg.com/media/D4i3IQdW0AEhQtj.jpg"/>
    <s v="https://pbs.twimg.com/media/D4i3IQdW0AEhQtj.jpg"/>
    <x v="184"/>
    <s v="https://twitter.com/#!/eaganpolice/status/1119345875896229890"/>
    <m/>
    <m/>
    <s v="1119345875896229890"/>
    <m/>
    <b v="0"/>
    <n v="53"/>
    <s v=""/>
    <b v="0"/>
    <s v="en"/>
    <m/>
    <s v=""/>
    <b v="0"/>
    <n v="0"/>
    <s v=""/>
    <s v="Twitter for iPhone"/>
    <b v="0"/>
    <s v="1119345875896229890"/>
    <s v="Tweet"/>
    <n v="0"/>
    <n v="0"/>
    <m/>
    <m/>
    <m/>
    <m/>
    <m/>
    <m/>
    <m/>
    <m/>
    <n v="12"/>
    <s v="11"/>
    <s v="11"/>
    <n v="1"/>
    <n v="4.166666666666667"/>
    <n v="0"/>
    <n v="0"/>
    <n v="0"/>
    <n v="0"/>
    <n v="23"/>
    <n v="95.83333333333333"/>
    <n v="24"/>
  </r>
  <r>
    <s v="eaganpolice"/>
    <s v="eaganpolice"/>
    <m/>
    <m/>
    <m/>
    <m/>
    <m/>
    <m/>
    <m/>
    <m/>
    <s v="No"/>
    <n v="240"/>
    <m/>
    <m/>
    <x v="1"/>
    <d v="2019-04-19T21:48:24.000"/>
    <s v="At the scene of a one vehicle crash on Cliff Lake Rd. The driver of an SUV swerved off the road to avoid being struck by another vehicle. Unfortunately he hit this sign instead. #VRA https://t.co/PciEOiaflW"/>
    <m/>
    <m/>
    <x v="6"/>
    <s v="https://pbs.twimg.com/media/D4jBWP2XkAEinSR.jpg"/>
    <s v="https://pbs.twimg.com/media/D4jBWP2XkAEinSR.jpg"/>
    <x v="185"/>
    <s v="https://twitter.com/#!/eaganpolice/status/1119357102848397315"/>
    <m/>
    <m/>
    <s v="1119357102848397315"/>
    <m/>
    <b v="0"/>
    <n v="10"/>
    <s v=""/>
    <b v="0"/>
    <s v="en"/>
    <m/>
    <s v=""/>
    <b v="0"/>
    <n v="0"/>
    <s v=""/>
    <s v="Twitter for iPhone"/>
    <b v="0"/>
    <s v="1119357102848397315"/>
    <s v="Tweet"/>
    <n v="0"/>
    <n v="0"/>
    <m/>
    <m/>
    <m/>
    <m/>
    <m/>
    <m/>
    <m/>
    <m/>
    <n v="12"/>
    <s v="11"/>
    <s v="11"/>
    <n v="0"/>
    <n v="0"/>
    <n v="3"/>
    <n v="8.571428571428571"/>
    <n v="0"/>
    <n v="0"/>
    <n v="32"/>
    <n v="91.42857142857143"/>
    <n v="35"/>
  </r>
  <r>
    <s v="eaganpolice"/>
    <s v="eaganpolice"/>
    <m/>
    <m/>
    <m/>
    <m/>
    <m/>
    <m/>
    <m/>
    <m/>
    <s v="No"/>
    <n v="241"/>
    <m/>
    <m/>
    <x v="1"/>
    <d v="2019-04-20T00:11:18.000"/>
    <s v="Just responded to 911 hang-up from a cell phone in the area of a restaurant off of Cliff Rd. Everything was fine in the restaurant and message was left with the caller to call again if there is an emergency. #VRA"/>
    <m/>
    <m/>
    <x v="6"/>
    <m/>
    <s v="http://pbs.twimg.com/profile_images/1047130102243385345/m_sV6S7e_normal.jpg"/>
    <x v="186"/>
    <s v="https://twitter.com/#!/eaganpolice/status/1119393065146429442"/>
    <m/>
    <m/>
    <s v="1119393065146429442"/>
    <m/>
    <b v="0"/>
    <n v="14"/>
    <s v=""/>
    <b v="0"/>
    <s v="en"/>
    <m/>
    <s v=""/>
    <b v="0"/>
    <n v="0"/>
    <s v=""/>
    <s v="Twitter for iPhone"/>
    <b v="0"/>
    <s v="1119393065146429442"/>
    <s v="Tweet"/>
    <n v="0"/>
    <n v="0"/>
    <m/>
    <m/>
    <m/>
    <m/>
    <m/>
    <m/>
    <m/>
    <m/>
    <n v="12"/>
    <s v="11"/>
    <s v="11"/>
    <n v="1"/>
    <n v="2.380952380952381"/>
    <n v="2"/>
    <n v="4.761904761904762"/>
    <n v="0"/>
    <n v="0"/>
    <n v="39"/>
    <n v="92.85714285714286"/>
    <n v="42"/>
  </r>
  <r>
    <s v="eaganpolice"/>
    <s v="eaganpolice"/>
    <m/>
    <m/>
    <m/>
    <m/>
    <m/>
    <m/>
    <m/>
    <m/>
    <s v="No"/>
    <n v="242"/>
    <m/>
    <m/>
    <x v="1"/>
    <d v="2019-04-20T02:54:46.000"/>
    <s v="Just responded to a gas station where an intoxicated male was yelling at staff and demanding they call him a cab. A sober friend picked him up instead. #VRA"/>
    <m/>
    <m/>
    <x v="6"/>
    <m/>
    <s v="http://pbs.twimg.com/profile_images/1047130102243385345/m_sV6S7e_normal.jpg"/>
    <x v="187"/>
    <s v="https://twitter.com/#!/eaganpolice/status/1119434200678117378"/>
    <m/>
    <m/>
    <s v="1119434200678117378"/>
    <m/>
    <b v="0"/>
    <n v="30"/>
    <s v=""/>
    <b v="0"/>
    <s v="en"/>
    <m/>
    <s v=""/>
    <b v="0"/>
    <n v="1"/>
    <s v=""/>
    <s v="Twitter for iPhone"/>
    <b v="0"/>
    <s v="1119434200678117378"/>
    <s v="Tweet"/>
    <n v="0"/>
    <n v="0"/>
    <m/>
    <m/>
    <m/>
    <m/>
    <m/>
    <m/>
    <m/>
    <m/>
    <n v="12"/>
    <s v="11"/>
    <s v="11"/>
    <n v="0"/>
    <n v="0"/>
    <n v="1"/>
    <n v="3.4482758620689653"/>
    <n v="0"/>
    <n v="0"/>
    <n v="28"/>
    <n v="96.55172413793103"/>
    <n v="29"/>
  </r>
  <r>
    <s v="eaganpolice"/>
    <s v="eaganpolice"/>
    <m/>
    <m/>
    <m/>
    <m/>
    <m/>
    <m/>
    <m/>
    <m/>
    <s v="No"/>
    <n v="243"/>
    <m/>
    <m/>
    <x v="1"/>
    <d v="2019-04-20T03:15:53.000"/>
    <s v="I was approached by a female who witnessed a male “hitting on” teenage girls in a parking lot making them feel uncomfortable. The male left alone prior to me getting there. #VRA"/>
    <m/>
    <m/>
    <x v="6"/>
    <m/>
    <s v="http://pbs.twimg.com/profile_images/1047130102243385345/m_sV6S7e_normal.jpg"/>
    <x v="188"/>
    <s v="https://twitter.com/#!/eaganpolice/status/1119439514408300545"/>
    <m/>
    <m/>
    <s v="1119439514408300545"/>
    <m/>
    <b v="0"/>
    <n v="14"/>
    <s v=""/>
    <b v="0"/>
    <s v="en"/>
    <m/>
    <s v=""/>
    <b v="0"/>
    <n v="3"/>
    <s v=""/>
    <s v="Twitter for iPhone"/>
    <b v="0"/>
    <s v="1119439514408300545"/>
    <s v="Tweet"/>
    <n v="0"/>
    <n v="0"/>
    <m/>
    <m/>
    <m/>
    <m/>
    <m/>
    <m/>
    <m/>
    <m/>
    <n v="12"/>
    <s v="11"/>
    <s v="11"/>
    <n v="0"/>
    <n v="0"/>
    <n v="1"/>
    <n v="3.125"/>
    <n v="0"/>
    <n v="0"/>
    <n v="31"/>
    <n v="96.875"/>
    <n v="32"/>
  </r>
  <r>
    <s v="eaganpolice"/>
    <s v="eaganpolice"/>
    <m/>
    <m/>
    <m/>
    <m/>
    <m/>
    <m/>
    <m/>
    <m/>
    <s v="No"/>
    <n v="244"/>
    <m/>
    <m/>
    <x v="1"/>
    <d v="2019-04-20T03:33:44.000"/>
    <s v="Traffic stop on Hwy 13 for driving with no lights on. The driver said it was a rental and he thought they came on automatically. I gave him a warning. #VRA"/>
    <m/>
    <m/>
    <x v="6"/>
    <m/>
    <s v="http://pbs.twimg.com/profile_images/1047130102243385345/m_sV6S7e_normal.jpg"/>
    <x v="189"/>
    <s v="https://twitter.com/#!/eaganpolice/status/1119444007095029760"/>
    <m/>
    <m/>
    <s v="1119444007095029760"/>
    <m/>
    <b v="0"/>
    <n v="21"/>
    <s v=""/>
    <b v="0"/>
    <s v="en"/>
    <m/>
    <s v=""/>
    <b v="0"/>
    <n v="1"/>
    <s v=""/>
    <s v="Twitter for iPhone"/>
    <b v="0"/>
    <s v="1119444007095029760"/>
    <s v="Tweet"/>
    <n v="0"/>
    <n v="0"/>
    <m/>
    <m/>
    <m/>
    <m/>
    <m/>
    <m/>
    <m/>
    <m/>
    <n v="12"/>
    <s v="11"/>
    <s v="11"/>
    <n v="0"/>
    <n v="0"/>
    <n v="1"/>
    <n v="3.225806451612903"/>
    <n v="0"/>
    <n v="0"/>
    <n v="30"/>
    <n v="96.7741935483871"/>
    <n v="31"/>
  </r>
  <r>
    <s v="eaganpolice"/>
    <s v="eaganpolice"/>
    <m/>
    <m/>
    <m/>
    <m/>
    <m/>
    <m/>
    <m/>
    <m/>
    <s v="No"/>
    <n v="245"/>
    <m/>
    <m/>
    <x v="1"/>
    <d v="2019-04-20T05:13:43.000"/>
    <s v="I made contact with a couple suspicious vehicles in Thomas Lake Park after park closing hours. One juvenile male was cited for marijuana. A runaway female from IGH was returned to her parents. #VRA"/>
    <m/>
    <m/>
    <x v="6"/>
    <m/>
    <s v="http://pbs.twimg.com/profile_images/1047130102243385345/m_sV6S7e_normal.jpg"/>
    <x v="190"/>
    <s v="https://twitter.com/#!/eaganpolice/status/1119469169467174912"/>
    <m/>
    <m/>
    <s v="1119469169467174912"/>
    <m/>
    <b v="0"/>
    <n v="30"/>
    <s v=""/>
    <b v="0"/>
    <s v="en"/>
    <m/>
    <s v=""/>
    <b v="0"/>
    <n v="1"/>
    <s v=""/>
    <s v="Twitter for iPhone"/>
    <b v="0"/>
    <s v="1119469169467174912"/>
    <s v="Tweet"/>
    <n v="0"/>
    <n v="0"/>
    <m/>
    <m/>
    <m/>
    <m/>
    <m/>
    <m/>
    <m/>
    <m/>
    <n v="12"/>
    <s v="11"/>
    <s v="11"/>
    <n v="0"/>
    <n v="0"/>
    <n v="2"/>
    <n v="5.882352941176471"/>
    <n v="0"/>
    <n v="0"/>
    <n v="32"/>
    <n v="94.11764705882354"/>
    <n v="34"/>
  </r>
  <r>
    <s v="eaganpolice"/>
    <s v="eaganpolice"/>
    <m/>
    <m/>
    <m/>
    <m/>
    <m/>
    <m/>
    <m/>
    <m/>
    <s v="No"/>
    <n v="246"/>
    <m/>
    <m/>
    <x v="1"/>
    <d v="2019-04-20T05:21:11.000"/>
    <s v="That’s it for me tonight. Thanks for following along, have a great weekend everyone! Officer Boekhoff 10-7 #VRA"/>
    <m/>
    <m/>
    <x v="6"/>
    <m/>
    <s v="http://pbs.twimg.com/profile_images/1047130102243385345/m_sV6S7e_normal.jpg"/>
    <x v="191"/>
    <s v="https://twitter.com/#!/eaganpolice/status/1119471050406944768"/>
    <m/>
    <m/>
    <s v="1119471050406944768"/>
    <m/>
    <b v="0"/>
    <n v="19"/>
    <s v=""/>
    <b v="0"/>
    <s v="en"/>
    <m/>
    <s v=""/>
    <b v="0"/>
    <n v="0"/>
    <s v=""/>
    <s v="Twitter for iPhone"/>
    <b v="0"/>
    <s v="1119471050406944768"/>
    <s v="Tweet"/>
    <n v="0"/>
    <n v="0"/>
    <m/>
    <m/>
    <m/>
    <m/>
    <m/>
    <m/>
    <m/>
    <m/>
    <n v="12"/>
    <s v="11"/>
    <s v="11"/>
    <n v="1"/>
    <n v="5"/>
    <n v="0"/>
    <n v="0"/>
    <n v="0"/>
    <n v="0"/>
    <n v="19"/>
    <n v="95"/>
    <n v="20"/>
  </r>
  <r>
    <s v="vrealizeauto"/>
    <s v="vrealizeauto"/>
    <m/>
    <m/>
    <m/>
    <m/>
    <m/>
    <m/>
    <m/>
    <m/>
    <s v="No"/>
    <n v="247"/>
    <m/>
    <m/>
    <x v="1"/>
    <d v="2019-04-05T14:30:08.000"/>
    <s v="What does the NEW Google #Cloud Plug-in provide for #vRA customers? Consistent management across vSphere-based on-premises environments + Google Cloud-based public cloud environments. Check it out: https://t.co/VoOhqX1hgb"/>
    <s v="http://r.socialstudio.radian6.com/11de54c4-3ffc-4f26-9467-49a9d707827a"/>
    <s v="radian6.com"/>
    <x v="8"/>
    <m/>
    <s v="http://pbs.twimg.com/profile_images/884672543780519937/V1A9oV4E_normal.jpg"/>
    <x v="192"/>
    <s v="https://twitter.com/#!/vrealizeauto/status/1114173379920191489"/>
    <m/>
    <m/>
    <s v="1114173379920191489"/>
    <m/>
    <b v="0"/>
    <n v="9"/>
    <s v=""/>
    <b v="0"/>
    <s v="en"/>
    <m/>
    <s v=""/>
    <b v="0"/>
    <n v="6"/>
    <s v=""/>
    <s v="Salesforce - Social Studio"/>
    <b v="0"/>
    <s v="1114173379920191489"/>
    <s v="Retweet"/>
    <n v="0"/>
    <n v="0"/>
    <m/>
    <m/>
    <m/>
    <m/>
    <m/>
    <m/>
    <m/>
    <m/>
    <n v="2"/>
    <s v="2"/>
    <s v="2"/>
    <n v="1"/>
    <n v="3.4482758620689653"/>
    <n v="3"/>
    <n v="10.344827586206897"/>
    <n v="0"/>
    <n v="0"/>
    <n v="25"/>
    <n v="86.20689655172414"/>
    <n v="29"/>
  </r>
  <r>
    <s v="vrealizeauto"/>
    <s v="vrealizeauto"/>
    <m/>
    <m/>
    <m/>
    <m/>
    <m/>
    <m/>
    <m/>
    <m/>
    <s v="No"/>
    <n v="248"/>
    <m/>
    <m/>
    <x v="1"/>
    <d v="2019-04-19T16:30:09.000"/>
    <s v="We're better together! The NEW #Google Cloud plugin now enables integration with #vRA. _x000a__x000a_Read more: https://t.co/7ug9otlmpd https://t.co/jdIHi4LLyS"/>
    <s v="http://r.socialstudio.radian6.com/34aef54c-f312-40d2-9ca3-43cbeb131d76"/>
    <s v="radian6.com"/>
    <x v="66"/>
    <s v="https://pbs.twimg.com/media/D4h4gXfWsAIeOPE.jpg"/>
    <s v="https://pbs.twimg.com/media/D4h4gXfWsAIeOPE.jpg"/>
    <x v="193"/>
    <s v="https://twitter.com/#!/vrealizeauto/status/1119277010222821378"/>
    <m/>
    <m/>
    <s v="1119277010222821378"/>
    <m/>
    <b v="0"/>
    <n v="7"/>
    <s v=""/>
    <b v="0"/>
    <s v="en"/>
    <m/>
    <s v=""/>
    <b v="0"/>
    <n v="6"/>
    <s v=""/>
    <s v="Salesforce - Social Studio"/>
    <b v="0"/>
    <s v="1119277010222821378"/>
    <s v="Tweet"/>
    <n v="0"/>
    <n v="0"/>
    <m/>
    <m/>
    <m/>
    <m/>
    <m/>
    <m/>
    <m/>
    <m/>
    <n v="2"/>
    <s v="2"/>
    <s v="2"/>
    <n v="1"/>
    <n v="6.666666666666667"/>
    <n v="1"/>
    <n v="6.666666666666667"/>
    <n v="0"/>
    <n v="0"/>
    <n v="13"/>
    <n v="86.66666666666667"/>
    <n v="15"/>
  </r>
  <r>
    <s v="ekrejci"/>
    <s v="vrealizeauto"/>
    <m/>
    <m/>
    <m/>
    <m/>
    <m/>
    <m/>
    <m/>
    <m/>
    <s v="No"/>
    <n v="249"/>
    <m/>
    <m/>
    <x v="0"/>
    <d v="2019-04-20T07:40:53.000"/>
    <s v="RT @vRealizeAuto: We're better together! The NEW #Google Cloud plugin now enables integration with #vRA. _x000a__x000a_Read more: https://t.co/7ug9otlm…"/>
    <m/>
    <m/>
    <x v="66"/>
    <m/>
    <s v="http://pbs.twimg.com/profile_images/1600036415/avatarpic-l_normal.png"/>
    <x v="194"/>
    <s v="https://twitter.com/#!/ekrejci/status/1119506205444136961"/>
    <m/>
    <m/>
    <s v="1119506205444136961"/>
    <m/>
    <b v="0"/>
    <n v="0"/>
    <s v=""/>
    <b v="0"/>
    <s v="en"/>
    <m/>
    <s v=""/>
    <b v="0"/>
    <n v="6"/>
    <s v="1119277010222821378"/>
    <s v="Twitter for Android"/>
    <b v="0"/>
    <s v="1119277010222821378"/>
    <s v="Tweet"/>
    <n v="0"/>
    <n v="0"/>
    <m/>
    <m/>
    <m/>
    <m/>
    <m/>
    <m/>
    <m/>
    <m/>
    <n v="1"/>
    <s v="2"/>
    <s v="2"/>
    <n v="1"/>
    <n v="5.882352941176471"/>
    <n v="1"/>
    <n v="5.882352941176471"/>
    <n v="0"/>
    <n v="0"/>
    <n v="15"/>
    <n v="88.23529411764706"/>
    <n v="17"/>
  </r>
  <r>
    <s v="ekrejci"/>
    <s v="ekrejci"/>
    <m/>
    <m/>
    <m/>
    <m/>
    <m/>
    <m/>
    <m/>
    <m/>
    <s v="No"/>
    <n v="250"/>
    <m/>
    <m/>
    <x v="1"/>
    <d v="2019-04-12T19:20:21.000"/>
    <s v="just updated a manually deployed #vROPS 7.0 -&amp;gt; 7.5 and #vRLI 4.7.1 -&amp;gt; 4.8 using #vRealizeLifecycleManager 2.1. _x000a_great improvement and integration. Bravo. _x000a_next step #vra 7.6 &amp;amp; #vrbc 7.6"/>
    <m/>
    <m/>
    <x v="70"/>
    <m/>
    <s v="http://pbs.twimg.com/profile_images/1600036415/avatarpic-l_normal.png"/>
    <x v="195"/>
    <s v="https://twitter.com/#!/ekrejci/status/1116783130638192640"/>
    <m/>
    <m/>
    <s v="1116783130638192640"/>
    <m/>
    <b v="0"/>
    <n v="2"/>
    <s v=""/>
    <b v="0"/>
    <s v="en"/>
    <m/>
    <s v=""/>
    <b v="0"/>
    <n v="0"/>
    <s v=""/>
    <s v="Twitter for Android"/>
    <b v="0"/>
    <s v="1116783130638192640"/>
    <s v="Tweet"/>
    <n v="0"/>
    <n v="0"/>
    <m/>
    <m/>
    <m/>
    <m/>
    <m/>
    <m/>
    <m/>
    <m/>
    <n v="1"/>
    <s v="2"/>
    <s v="2"/>
    <n v="3"/>
    <n v="8.108108108108109"/>
    <n v="0"/>
    <n v="0"/>
    <n v="0"/>
    <n v="0"/>
    <n v="34"/>
    <n v="91.89189189189189"/>
    <n v="37"/>
  </r>
  <r>
    <s v="ladylyrical"/>
    <s v="ladylyrical"/>
    <m/>
    <m/>
    <m/>
    <m/>
    <m/>
    <m/>
    <m/>
    <m/>
    <s v="No"/>
    <n v="251"/>
    <m/>
    <m/>
    <x v="1"/>
    <d v="2019-04-09T13:55:40.000"/>
    <s v="#canada 🇨🇦 #vra Live streaming"/>
    <m/>
    <m/>
    <x v="71"/>
    <m/>
    <s v="http://pbs.twimg.com/profile_images/835440569195315202/CMtS9XNV_normal.jpg"/>
    <x v="196"/>
    <s v="https://twitter.com/#!/ladylyrical/status/1115614257494753281"/>
    <m/>
    <m/>
    <s v="1115614257494753281"/>
    <m/>
    <b v="0"/>
    <n v="0"/>
    <s v=""/>
    <b v="0"/>
    <s v="en"/>
    <m/>
    <s v=""/>
    <b v="0"/>
    <n v="0"/>
    <s v=""/>
    <s v="Facebook"/>
    <b v="0"/>
    <s v="1115614257494753281"/>
    <s v="Tweet"/>
    <n v="0"/>
    <n v="0"/>
    <m/>
    <m/>
    <m/>
    <m/>
    <m/>
    <m/>
    <m/>
    <m/>
    <n v="3"/>
    <s v="1"/>
    <s v="1"/>
    <n v="0"/>
    <n v="0"/>
    <n v="0"/>
    <n v="0"/>
    <n v="0"/>
    <n v="0"/>
    <n v="4"/>
    <n v="100"/>
    <n v="4"/>
  </r>
  <r>
    <s v="ladylyrical"/>
    <s v="ladylyrical"/>
    <m/>
    <m/>
    <m/>
    <m/>
    <m/>
    <m/>
    <m/>
    <m/>
    <s v="No"/>
    <n v="252"/>
    <m/>
    <m/>
    <x v="1"/>
    <d v="2019-04-18T07:19:45.000"/>
    <s v="Promotors! Do your flyers get this much reach? #VRA 24 Hours. Book us to promote your event!!! https://t.co/FVpVzfAQsH"/>
    <s v="https://www.facebook.com/lady.lyrical/posts/10161727597955581"/>
    <s v="facebook.com"/>
    <x v="6"/>
    <m/>
    <s v="http://pbs.twimg.com/profile_images/835440569195315202/CMtS9XNV_normal.jpg"/>
    <x v="197"/>
    <s v="https://twitter.com/#!/ladylyrical/status/1118776112052604928"/>
    <m/>
    <m/>
    <s v="1118776112052604928"/>
    <m/>
    <b v="0"/>
    <n v="0"/>
    <s v=""/>
    <b v="0"/>
    <s v="en"/>
    <m/>
    <s v=""/>
    <b v="0"/>
    <n v="0"/>
    <s v=""/>
    <s v="Facebook"/>
    <b v="0"/>
    <s v="1118776112052604928"/>
    <s v="Tweet"/>
    <n v="0"/>
    <n v="0"/>
    <m/>
    <m/>
    <m/>
    <m/>
    <m/>
    <m/>
    <m/>
    <m/>
    <n v="3"/>
    <s v="1"/>
    <s v="1"/>
    <n v="0"/>
    <n v="0"/>
    <n v="0"/>
    <n v="0"/>
    <n v="0"/>
    <n v="0"/>
    <n v="17"/>
    <n v="100"/>
    <n v="17"/>
  </r>
  <r>
    <s v="ladylyrical"/>
    <s v="ladylyrical"/>
    <m/>
    <m/>
    <m/>
    <m/>
    <m/>
    <m/>
    <m/>
    <m/>
    <s v="No"/>
    <n v="253"/>
    <m/>
    <m/>
    <x v="1"/>
    <d v="2019-04-20T08:51:20.000"/>
    <s v="#VRA Tampa, FL comes alive once again Wednesday July 3rd inside Banquet Hall bringing you the year to year event “Town &amp;amp; Country” featuring the original “Dye Dye” artiste Macka Diamond, Supa Pudgie,... https://t.co/3LMvIibFIM"/>
    <s v="https://www.facebook.com/story.php?story_fbid=10161735338450581&amp;id=714845580"/>
    <s v="facebook.com"/>
    <x v="6"/>
    <m/>
    <s v="http://pbs.twimg.com/profile_images/835440569195315202/CMtS9XNV_normal.jpg"/>
    <x v="198"/>
    <s v="https://twitter.com/#!/ladylyrical/status/1119523933185806337"/>
    <m/>
    <m/>
    <s v="1119523933185806337"/>
    <m/>
    <b v="0"/>
    <n v="0"/>
    <s v=""/>
    <b v="0"/>
    <s v="en"/>
    <m/>
    <s v=""/>
    <b v="0"/>
    <n v="0"/>
    <s v=""/>
    <s v="Facebook"/>
    <b v="0"/>
    <s v="1119523933185806337"/>
    <s v="Tweet"/>
    <n v="0"/>
    <n v="0"/>
    <m/>
    <m/>
    <m/>
    <m/>
    <m/>
    <m/>
    <m/>
    <m/>
    <n v="3"/>
    <s v="1"/>
    <s v="1"/>
    <n v="0"/>
    <n v="0"/>
    <n v="0"/>
    <n v="0"/>
    <n v="0"/>
    <n v="0"/>
    <n v="33"/>
    <n v="100"/>
    <n v="33"/>
  </r>
  <r>
    <s v="coversuregroup"/>
    <s v="coversuregroup"/>
    <m/>
    <m/>
    <m/>
    <m/>
    <m/>
    <m/>
    <m/>
    <m/>
    <s v="No"/>
    <n v="254"/>
    <m/>
    <m/>
    <x v="1"/>
    <d v="2019-04-19T15:45:09.000"/>
    <s v="#Previouspoorrepairs are on the rise. 1.5 million used #vehicles are being presented in this condition every year says the #VRA . #Poorrepairs are a real problem when it comes to a sale. They affect the value and the time it takes to sell the car.https://t.co/B03zyr6uvM"/>
    <s v="https://www.fleetnews.co.uk/news/car-industry-news/2019/04/18/poor-repairs-on-used-cars-a-problem-says-vra"/>
    <s v="co.uk"/>
    <x v="72"/>
    <m/>
    <s v="http://pbs.twimg.com/profile_images/702438993196089344/ujZEJfG7_normal.jpg"/>
    <x v="199"/>
    <s v="https://twitter.com/#!/coversuregroup/status/1119265687757840384"/>
    <m/>
    <m/>
    <s v="1119265687757840384"/>
    <m/>
    <b v="0"/>
    <n v="0"/>
    <s v=""/>
    <b v="0"/>
    <s v="en"/>
    <m/>
    <s v=""/>
    <b v="0"/>
    <n v="0"/>
    <s v=""/>
    <s v="Sprout Social"/>
    <b v="0"/>
    <s v="1119265687757840384"/>
    <s v="Tweet"/>
    <n v="0"/>
    <n v="0"/>
    <m/>
    <m/>
    <m/>
    <m/>
    <m/>
    <m/>
    <m/>
    <m/>
    <n v="1"/>
    <s v="25"/>
    <s v="25"/>
    <n v="0"/>
    <n v="0"/>
    <n v="1"/>
    <n v="2.0408163265306123"/>
    <n v="0"/>
    <n v="0"/>
    <n v="48"/>
    <n v="97.95918367346938"/>
    <n v="49"/>
  </r>
  <r>
    <s v="coversurekidd"/>
    <s v="coversuregroup"/>
    <m/>
    <m/>
    <m/>
    <m/>
    <m/>
    <m/>
    <m/>
    <m/>
    <s v="No"/>
    <n v="255"/>
    <m/>
    <m/>
    <x v="0"/>
    <d v="2019-04-20T09:26:43.000"/>
    <s v="RT @coversuregroup: #Previouspoorrepairs are on the rise. 1.5 million used #vehicles are being presented in this condition every year says…"/>
    <m/>
    <m/>
    <x v="73"/>
    <m/>
    <s v="http://pbs.twimg.com/profile_images/419534994265341952/fmiaaboM_normal.jpeg"/>
    <x v="200"/>
    <s v="https://twitter.com/#!/coversurekidd/status/1119532841392537600"/>
    <m/>
    <m/>
    <s v="1119532841392537600"/>
    <m/>
    <b v="0"/>
    <n v="0"/>
    <s v=""/>
    <b v="0"/>
    <s v="en"/>
    <m/>
    <s v=""/>
    <b v="0"/>
    <n v="1"/>
    <s v="1119265687757840384"/>
    <s v="Twitter for iPhone"/>
    <b v="0"/>
    <s v="1119265687757840384"/>
    <s v="Tweet"/>
    <n v="0"/>
    <n v="0"/>
    <m/>
    <m/>
    <m/>
    <m/>
    <m/>
    <m/>
    <m/>
    <m/>
    <n v="1"/>
    <s v="25"/>
    <s v="25"/>
    <n v="0"/>
    <n v="0"/>
    <n v="0"/>
    <n v="0"/>
    <n v="0"/>
    <n v="0"/>
    <n v="21"/>
    <n v="100"/>
    <n v="21"/>
  </r>
  <r>
    <s v="rubrikinc"/>
    <s v="vmware"/>
    <m/>
    <m/>
    <m/>
    <m/>
    <m/>
    <m/>
    <m/>
    <m/>
    <s v="No"/>
    <n v="256"/>
    <m/>
    <m/>
    <x v="0"/>
    <d v="2019-04-18T13:00:12.000"/>
    <s v="Manage data at scale. Watch on-demand how Rubrik works with @VMware's #vSphere, #vRA, #vCD, and #vSAN to deliver next-gen data management to your hybrid cloud https://t.co/y9EpsCHKkD https://t.co/klfgM6hbAL"/>
    <s v="https://pages.rubrik.com/20181220-NAM-VMUGManagingDataatScale-Webiner-ODReg.html?utm_source=twitter&amp;utm_medium=organic-social-media"/>
    <s v="rubrik.com"/>
    <x v="54"/>
    <s v="https://pbs.twimg.com/media/D4b-3cpW4AMZRd9.jpg"/>
    <s v="https://pbs.twimg.com/media/D4b-3cpW4AMZRd9.jpg"/>
    <x v="201"/>
    <s v="https://twitter.com/#!/rubrikinc/status/1118861787955441664"/>
    <m/>
    <m/>
    <s v="1118861787955441664"/>
    <m/>
    <b v="0"/>
    <n v="4"/>
    <s v=""/>
    <b v="0"/>
    <s v="en"/>
    <m/>
    <s v=""/>
    <b v="0"/>
    <n v="2"/>
    <s v=""/>
    <s v="Sprout Social"/>
    <b v="0"/>
    <s v="1118861787955441664"/>
    <s v="Tweet"/>
    <n v="0"/>
    <n v="0"/>
    <m/>
    <m/>
    <m/>
    <m/>
    <m/>
    <m/>
    <m/>
    <m/>
    <n v="1"/>
    <s v="5"/>
    <s v="5"/>
    <n v="1"/>
    <n v="3.7037037037037037"/>
    <n v="1"/>
    <n v="3.7037037037037037"/>
    <n v="0"/>
    <n v="0"/>
    <n v="25"/>
    <n v="92.5925925925926"/>
    <n v="27"/>
  </r>
  <r>
    <s v="edwardpoll"/>
    <s v="rubrikinc"/>
    <m/>
    <m/>
    <m/>
    <m/>
    <m/>
    <m/>
    <m/>
    <m/>
    <s v="No"/>
    <n v="257"/>
    <m/>
    <m/>
    <x v="0"/>
    <d v="2019-04-20T11:17:00.000"/>
    <s v="RT @rubrikInc: Manage data at scale. Watch on-demand how Rubrik works with @VMware's #vSphere, #vRA, #vCD, and #vSAN to deliver next-gen data management to your hybrid cloud https://t.co/ujQTeDrbjP https://t.co/95hOFEqZSr"/>
    <s v="https://pages.rubrik.com/20181220-NAM-VMUGManagingDataatScale-Webiner-ODReg.html?utm_source=twitter&amp;utm_medium=organic-social-media https://twitter.com/rubrikInc/status/1118861787955441664/photo/1"/>
    <s v="rubrik.com twitter.com"/>
    <x v="54"/>
    <m/>
    <s v="http://pbs.twimg.com/profile_images/266815071/S1030105_normal.JPG"/>
    <x v="202"/>
    <s v="https://twitter.com/#!/edwardpoll/status/1119560593495740416"/>
    <m/>
    <m/>
    <s v="1119560593495740416"/>
    <m/>
    <b v="0"/>
    <n v="0"/>
    <s v=""/>
    <b v="0"/>
    <s v="en"/>
    <m/>
    <s v=""/>
    <b v="0"/>
    <n v="0"/>
    <s v=""/>
    <s v="Buffer"/>
    <b v="0"/>
    <s v="1119560593495740416"/>
    <s v="Tweet"/>
    <n v="0"/>
    <n v="0"/>
    <m/>
    <m/>
    <m/>
    <m/>
    <m/>
    <m/>
    <m/>
    <m/>
    <n v="1"/>
    <s v="5"/>
    <s v="5"/>
    <m/>
    <m/>
    <m/>
    <m/>
    <m/>
    <m/>
    <m/>
    <m/>
    <m/>
  </r>
  <r>
    <s v="twbfarms"/>
    <s v="twbfarms"/>
    <m/>
    <m/>
    <m/>
    <m/>
    <m/>
    <m/>
    <m/>
    <m/>
    <s v="No"/>
    <n v="259"/>
    <m/>
    <m/>
    <x v="1"/>
    <d v="2019-03-29T17:28:13.000"/>
    <s v="Finally today I get away from my computer and in a field - #zerotill spring oats are going in near perfectly #VRA last job for our #pimpmydrill #750a before it goes up for sale https://t.co/hyxTZOuEof"/>
    <m/>
    <m/>
    <x v="74"/>
    <s v="https://pbs.twimg.com/media/D218Z3mWsAE-4NV.jpg"/>
    <s v="https://pbs.twimg.com/media/D218Z3mWsAE-4NV.jpg"/>
    <x v="203"/>
    <s v="https://twitter.com/#!/twbfarms/status/1111681480894435328"/>
    <m/>
    <m/>
    <s v="1111681480894435328"/>
    <m/>
    <b v="0"/>
    <n v="11"/>
    <s v=""/>
    <b v="0"/>
    <s v="en"/>
    <m/>
    <s v=""/>
    <b v="0"/>
    <n v="2"/>
    <s v=""/>
    <s v="Twitter for iPhone"/>
    <b v="0"/>
    <s v="1111681480894435328"/>
    <s v="Retweet"/>
    <n v="0"/>
    <n v="0"/>
    <m/>
    <m/>
    <m/>
    <m/>
    <m/>
    <m/>
    <m/>
    <m/>
    <n v="1"/>
    <s v="24"/>
    <s v="24"/>
    <n v="1"/>
    <n v="3.0303030303030303"/>
    <n v="0"/>
    <n v="0"/>
    <n v="0"/>
    <n v="0"/>
    <n v="32"/>
    <n v="96.96969696969697"/>
    <n v="33"/>
  </r>
  <r>
    <s v="jd750a"/>
    <s v="twbfarms"/>
    <m/>
    <m/>
    <m/>
    <m/>
    <m/>
    <m/>
    <m/>
    <m/>
    <s v="No"/>
    <n v="260"/>
    <m/>
    <m/>
    <x v="0"/>
    <d v="2019-04-20T14:30:12.000"/>
    <s v="RT @TWBFarms: Finally today I get away from my computer and in a field - #zerotill spring oats are going in near perfectly #VRA last job fo…"/>
    <m/>
    <m/>
    <x v="75"/>
    <m/>
    <s v="http://pbs.twimg.com/profile_images/988790199235895296/bFKtI7G5_normal.jpg"/>
    <x v="204"/>
    <s v="https://twitter.com/#!/jd750a/status/1119609215264403456"/>
    <m/>
    <m/>
    <s v="1119609215264403456"/>
    <m/>
    <b v="0"/>
    <n v="0"/>
    <s v=""/>
    <b v="0"/>
    <s v="en"/>
    <m/>
    <s v=""/>
    <b v="0"/>
    <n v="2"/>
    <s v="1111681480894435328"/>
    <s v="Twitter for Android"/>
    <b v="0"/>
    <s v="1111681480894435328"/>
    <s v="Tweet"/>
    <n v="0"/>
    <n v="0"/>
    <m/>
    <m/>
    <m/>
    <m/>
    <m/>
    <m/>
    <m/>
    <m/>
    <n v="1"/>
    <s v="24"/>
    <s v="24"/>
    <n v="1"/>
    <n v="3.8461538461538463"/>
    <n v="0"/>
    <n v="0"/>
    <n v="0"/>
    <n v="0"/>
    <n v="25"/>
    <n v="96.15384615384616"/>
    <n v="26"/>
  </r>
  <r>
    <s v="jothrop"/>
    <s v="ukvra"/>
    <m/>
    <m/>
    <m/>
    <m/>
    <m/>
    <m/>
    <m/>
    <m/>
    <s v="No"/>
    <n v="261"/>
    <m/>
    <m/>
    <x v="0"/>
    <d v="2019-04-20T16:18:47.000"/>
    <s v="This is interesting &amp;amp; is even more shocking when someone has the ability to return to work or the potential to retrain, but has little or no access to specialist vocational rehab services or Neuro OT. Such a vast amount wasted potential. #vocrehabuk #valueofot #vra @UKVRA https://t.co/bMQ2WB6dLF"/>
    <s v="https://twitter.com/strokeeurope/status/1119249041265655809"/>
    <s v="twitter.com"/>
    <x v="76"/>
    <m/>
    <s v="http://pbs.twimg.com/profile_images/1118943685960437760/6FLeBX9m_normal.jpg"/>
    <x v="205"/>
    <s v="https://twitter.com/#!/jothrop/status/1119636539720572929"/>
    <m/>
    <m/>
    <s v="1119636539720572929"/>
    <m/>
    <b v="0"/>
    <n v="1"/>
    <s v=""/>
    <b v="1"/>
    <s v="en"/>
    <m/>
    <s v="1119249041265655809"/>
    <b v="0"/>
    <n v="1"/>
    <s v=""/>
    <s v="Twitter for iPhone"/>
    <b v="0"/>
    <s v="1119636539720572929"/>
    <s v="Tweet"/>
    <n v="0"/>
    <n v="0"/>
    <m/>
    <m/>
    <m/>
    <m/>
    <m/>
    <m/>
    <m/>
    <m/>
    <n v="1"/>
    <s v="18"/>
    <s v="18"/>
    <n v="2"/>
    <n v="4.3478260869565215"/>
    <n v="2"/>
    <n v="4.3478260869565215"/>
    <n v="0"/>
    <n v="0"/>
    <n v="42"/>
    <n v="91.30434782608695"/>
    <n v="46"/>
  </r>
  <r>
    <s v="giles_hudson"/>
    <s v="jothrop"/>
    <m/>
    <m/>
    <m/>
    <m/>
    <m/>
    <m/>
    <m/>
    <m/>
    <s v="No"/>
    <n v="262"/>
    <m/>
    <m/>
    <x v="0"/>
    <d v="2019-04-20T17:48:06.000"/>
    <s v="RT @JoThrop: This is interesting &amp;amp; is even more shocking when someone has the ability to return to work or the potential to retrain, but ha…"/>
    <m/>
    <m/>
    <x v="13"/>
    <m/>
    <s v="http://pbs.twimg.com/profile_images/457927600564740096/dfa-rpYc_normal.png"/>
    <x v="206"/>
    <s v="https://twitter.com/#!/giles_hudson/status/1119659016051933187"/>
    <m/>
    <m/>
    <s v="1119659016051933187"/>
    <m/>
    <b v="0"/>
    <n v="0"/>
    <s v=""/>
    <b v="1"/>
    <s v="en"/>
    <m/>
    <s v="1119249041265655809"/>
    <b v="0"/>
    <n v="1"/>
    <s v="1119636539720572929"/>
    <s v="Twitter for Android"/>
    <b v="0"/>
    <s v="1119636539720572929"/>
    <s v="Tweet"/>
    <n v="0"/>
    <n v="0"/>
    <m/>
    <m/>
    <m/>
    <m/>
    <m/>
    <m/>
    <m/>
    <m/>
    <n v="1"/>
    <s v="18"/>
    <s v="18"/>
    <n v="2"/>
    <n v="7.6923076923076925"/>
    <n v="1"/>
    <n v="3.8461538461538463"/>
    <n v="0"/>
    <n v="0"/>
    <n v="23"/>
    <n v="88.46153846153847"/>
    <n v="26"/>
  </r>
  <r>
    <s v="arquette_paul"/>
    <s v="arquette_paul"/>
    <m/>
    <m/>
    <m/>
    <m/>
    <m/>
    <m/>
    <m/>
    <m/>
    <s v="No"/>
    <n v="263"/>
    <m/>
    <m/>
    <x v="1"/>
    <d v="2019-04-20T21:35:39.000"/>
    <s v="Grilled Turkey Burgers came out well.  Also working on some #vra stuff this weekend.  Hoping to flip the switch on #vrealizeautomation soon!"/>
    <m/>
    <m/>
    <x v="77"/>
    <m/>
    <s v="http://pbs.twimg.com/profile_images/1081437797528072193/0WWOhGc9_normal.jpg"/>
    <x v="207"/>
    <s v="https://twitter.com/#!/arquette_paul/status/1119716282599919617"/>
    <m/>
    <m/>
    <s v="1119716282599919617"/>
    <m/>
    <b v="0"/>
    <n v="0"/>
    <s v=""/>
    <b v="0"/>
    <s v="en"/>
    <m/>
    <s v=""/>
    <b v="0"/>
    <n v="0"/>
    <s v=""/>
    <s v="Twitter for iPhone"/>
    <b v="0"/>
    <s v="1119716282599919617"/>
    <s v="Tweet"/>
    <n v="0"/>
    <n v="0"/>
    <s v="-83.126332,42.475983 _x000a_-83.084518,42.475983 _x000a_-83.084518,42.5348261 _x000a_-83.126332,42.5348261"/>
    <s v="United States"/>
    <s v="US"/>
    <s v="Madison Heights, MI"/>
    <s v="e67427d9b4126602"/>
    <s v="Madison Heights"/>
    <s v="city"/>
    <s v="https://api.twitter.com/1.1/geo/id/e67427d9b4126602.json"/>
    <n v="1"/>
    <s v="1"/>
    <s v="1"/>
    <n v="1"/>
    <n v="4.545454545454546"/>
    <n v="0"/>
    <n v="0"/>
    <n v="0"/>
    <n v="0"/>
    <n v="21"/>
    <n v="95.45454545454545"/>
    <n v="22"/>
  </r>
  <r>
    <s v="josephmontione"/>
    <s v="raytheon"/>
    <m/>
    <m/>
    <m/>
    <m/>
    <m/>
    <m/>
    <m/>
    <m/>
    <s v="No"/>
    <n v="264"/>
    <m/>
    <m/>
    <x v="0"/>
    <d v="2019-04-21T01:55:44.000"/>
    <s v="@vmwarecloud #VRA #Automating #Kup ..:: #DevSecOps ;) #RFederal @RaytheonCyber @Raytheon"/>
    <m/>
    <m/>
    <x v="78"/>
    <m/>
    <s v="http://pbs.twimg.com/profile_images/2248759266/Montione_Joseph_normal.jpg"/>
    <x v="208"/>
    <s v="https://twitter.com/#!/josephmontione/status/1119781731966619648"/>
    <m/>
    <m/>
    <s v="1119781731966619648"/>
    <s v="1113928433900249088"/>
    <b v="0"/>
    <n v="0"/>
    <s v="17890282"/>
    <b v="0"/>
    <s v="und"/>
    <m/>
    <s v=""/>
    <b v="0"/>
    <n v="0"/>
    <s v=""/>
    <s v="Twitter for iPhone"/>
    <b v="0"/>
    <s v="1113928433900249088"/>
    <s v="Tweet"/>
    <n v="0"/>
    <n v="0"/>
    <m/>
    <m/>
    <m/>
    <m/>
    <m/>
    <m/>
    <m/>
    <m/>
    <n v="1"/>
    <s v="15"/>
    <s v="15"/>
    <m/>
    <m/>
    <m/>
    <m/>
    <m/>
    <m/>
    <m/>
    <m/>
    <m/>
  </r>
  <r>
    <s v="readheadruler"/>
    <s v="xeni"/>
    <m/>
    <m/>
    <m/>
    <m/>
    <m/>
    <m/>
    <m/>
    <m/>
    <s v="No"/>
    <n v="267"/>
    <m/>
    <m/>
    <x v="2"/>
    <d v="2019-04-09T01:44:52.000"/>
    <s v="@xeni DC? Your state capitals. Local rep offices, constant livstreaming. . Hello? Media outlets? Getting arrested for a cause isn't that bad. It's a helluvalot better than playing dead like our current #Democratic #Servants #Selma #VRA #MSM #Ferguson Just do it."/>
    <m/>
    <m/>
    <x v="79"/>
    <m/>
    <s v="http://pbs.twimg.com/profile_images/1052621169638166528/KFcTcWcn_normal.jpg"/>
    <x v="209"/>
    <s v="https://twitter.com/#!/readheadruler/status/1115430345506160641"/>
    <m/>
    <m/>
    <s v="1115430345506160641"/>
    <s v="1115263515487391744"/>
    <b v="0"/>
    <n v="0"/>
    <s v="767"/>
    <b v="0"/>
    <s v="en"/>
    <m/>
    <s v=""/>
    <b v="0"/>
    <n v="0"/>
    <s v=""/>
    <s v="Twitter for Android"/>
    <b v="0"/>
    <s v="1115263515487391744"/>
    <s v="Tweet"/>
    <n v="0"/>
    <n v="0"/>
    <m/>
    <m/>
    <m/>
    <m/>
    <m/>
    <m/>
    <m/>
    <m/>
    <n v="1"/>
    <s v="23"/>
    <s v="23"/>
    <n v="2"/>
    <n v="5"/>
    <n v="2"/>
    <n v="5"/>
    <n v="0"/>
    <n v="0"/>
    <n v="36"/>
    <n v="90"/>
    <n v="40"/>
  </r>
  <r>
    <s v="readheadruler"/>
    <s v="readheadruler"/>
    <m/>
    <m/>
    <m/>
    <m/>
    <m/>
    <m/>
    <m/>
    <m/>
    <s v="No"/>
    <n v="268"/>
    <m/>
    <m/>
    <x v="1"/>
    <d v="2019-04-21T04:14:50.000"/>
    <s v="#VRA https://t.co/kHODcniOtU"/>
    <s v="https://twitter.com/massagestream/status/1119685058535677952"/>
    <s v="twitter.com"/>
    <x v="6"/>
    <m/>
    <s v="http://pbs.twimg.com/profile_images/1052621169638166528/KFcTcWcn_normal.jpg"/>
    <x v="210"/>
    <s v="https://twitter.com/#!/readheadruler/status/1119816739880079366"/>
    <m/>
    <m/>
    <s v="1119816739880079366"/>
    <m/>
    <b v="0"/>
    <n v="0"/>
    <s v=""/>
    <b v="1"/>
    <s v="und"/>
    <m/>
    <s v="1119685058535677952"/>
    <b v="0"/>
    <n v="0"/>
    <s v=""/>
    <s v="Twitter for Android"/>
    <b v="0"/>
    <s v="1119816739880079366"/>
    <s v="Tweet"/>
    <n v="0"/>
    <n v="0"/>
    <m/>
    <m/>
    <m/>
    <m/>
    <m/>
    <m/>
    <m/>
    <m/>
    <n v="1"/>
    <s v="23"/>
    <s v="23"/>
    <n v="0"/>
    <n v="0"/>
    <n v="0"/>
    <n v="0"/>
    <n v="0"/>
    <n v="0"/>
    <n v="1"/>
    <n v="100"/>
    <n v="1"/>
  </r>
  <r>
    <s v="ivirtualex"/>
    <s v="vmware"/>
    <m/>
    <m/>
    <m/>
    <m/>
    <m/>
    <m/>
    <m/>
    <m/>
    <s v="No"/>
    <n v="269"/>
    <m/>
    <m/>
    <x v="0"/>
    <d v="2019-04-21T14:39:25.000"/>
    <s v="hey @VMware, not sure if this is available or not, but is there some formal documentation that advises as to which of our solution appliances (#vRA, #vROPs, etc.) support compatability upgrades?  I've seen an upgrade brick an appliance in the past.  #VMware #vExpert #vCommunity"/>
    <m/>
    <m/>
    <x v="80"/>
    <m/>
    <s v="http://pbs.twimg.com/profile_images/1034492652622893056/3T8U5_E9_normal.jpg"/>
    <x v="211"/>
    <s v="https://twitter.com/#!/ivirtualex/status/1119973921384742913"/>
    <m/>
    <m/>
    <s v="1119973921384742913"/>
    <m/>
    <b v="0"/>
    <n v="0"/>
    <s v=""/>
    <b v="0"/>
    <s v="en"/>
    <m/>
    <s v=""/>
    <b v="0"/>
    <n v="0"/>
    <s v=""/>
    <s v="TweetDeck"/>
    <b v="0"/>
    <s v="1119973921384742913"/>
    <s v="Tweet"/>
    <n v="0"/>
    <n v="0"/>
    <m/>
    <m/>
    <m/>
    <m/>
    <m/>
    <m/>
    <m/>
    <m/>
    <n v="1"/>
    <s v="5"/>
    <s v="5"/>
    <n v="2"/>
    <n v="4.545454545454546"/>
    <n v="0"/>
    <n v="0"/>
    <n v="0"/>
    <n v="0"/>
    <n v="42"/>
    <n v="95.45454545454545"/>
    <n v="44"/>
  </r>
  <r>
    <s v="abbiekamin"/>
    <s v="sarihorwitz"/>
    <m/>
    <m/>
    <m/>
    <m/>
    <m/>
    <m/>
    <m/>
    <m/>
    <s v="No"/>
    <n v="270"/>
    <m/>
    <m/>
    <x v="0"/>
    <d v="2019-04-21T16:20:54.000"/>
    <s v=".@GeneforTexas @ChronFalkenberg  watch how hard it really is. Here’s a documentary short I did w/ @CampaignLegal when we were challenging the TX #VoterID law: https://t.co/VWY3TTgUID @HoustonChron covered it too. @washingtonpost @SariHorwitz #votingrights #VRA https://t.co/XBJ9uqwXvC"/>
    <s v="http://www.washingtonpost.com/video/national/this-lawyer-is-trying-to-help-people-without-photo-id-get-registered-to-vote/2016/05/23/46b8b1ec-2136-11e6-b944-52f7b1793dae_video.html https://twitter.com/genefortexas/status/1119668584177917958"/>
    <s v="washingtonpost.com twitter.com"/>
    <x v="81"/>
    <m/>
    <s v="http://pbs.twimg.com/profile_images/1094248085318905856/jvmfgQZV_normal.jpg"/>
    <x v="212"/>
    <s v="https://twitter.com/#!/abbiekamin/status/1119999461344841728"/>
    <m/>
    <m/>
    <s v="1119999461344841728"/>
    <m/>
    <b v="0"/>
    <n v="5"/>
    <s v=""/>
    <b v="1"/>
    <s v="en"/>
    <m/>
    <s v="1119668584177917958"/>
    <b v="0"/>
    <n v="1"/>
    <s v=""/>
    <s v="Twitter for iPhone"/>
    <b v="0"/>
    <s v="1119999461344841728"/>
    <s v="Tweet"/>
    <n v="0"/>
    <n v="0"/>
    <m/>
    <m/>
    <m/>
    <m/>
    <m/>
    <m/>
    <m/>
    <m/>
    <n v="1"/>
    <s v="9"/>
    <s v="9"/>
    <m/>
    <m/>
    <m/>
    <m/>
    <m/>
    <m/>
    <m/>
    <m/>
    <m/>
  </r>
  <r>
    <s v="naheitzeg"/>
    <s v="naheitzeg"/>
    <m/>
    <m/>
    <m/>
    <m/>
    <m/>
    <m/>
    <m/>
    <m/>
    <s v="No"/>
    <n v="273"/>
    <m/>
    <m/>
    <x v="1"/>
    <d v="2019-04-21T20:44:30.000"/>
    <s v="The Chief review: John Roberts and the decline of American democracy https://t.co/6f1APHRq1y #SCOTUS #CitizensUnited #VRA"/>
    <s v="https://www.theguardian.com/law/2019/apr/21/the-chief-john-roberts-supreme-court-justice-joan-biskupic?CMP=share_btn_tw"/>
    <s v="theguardian.com"/>
    <x v="82"/>
    <m/>
    <s v="http://pbs.twimg.com/profile_images/2854624909/76bab38b651a81379b1e037318c99c00_normal.jpeg"/>
    <x v="213"/>
    <s v="https://twitter.com/#!/naheitzeg/status/1120065798784073731"/>
    <m/>
    <m/>
    <s v="1120065798784073731"/>
    <m/>
    <b v="0"/>
    <n v="1"/>
    <s v=""/>
    <b v="0"/>
    <s v="en"/>
    <m/>
    <s v=""/>
    <b v="0"/>
    <n v="0"/>
    <s v=""/>
    <s v="Twitter Web Client"/>
    <b v="0"/>
    <s v="1120065798784073731"/>
    <s v="Tweet"/>
    <n v="0"/>
    <n v="0"/>
    <m/>
    <m/>
    <m/>
    <m/>
    <m/>
    <m/>
    <m/>
    <m/>
    <n v="1"/>
    <s v="1"/>
    <s v="1"/>
    <n v="0"/>
    <n v="0"/>
    <n v="1"/>
    <n v="7.142857142857143"/>
    <n v="0"/>
    <n v="0"/>
    <n v="13"/>
    <n v="92.85714285714286"/>
    <n v="14"/>
  </r>
  <r>
    <s v="bdgolf1"/>
    <s v="bdgolf1"/>
    <m/>
    <m/>
    <m/>
    <m/>
    <m/>
    <m/>
    <m/>
    <m/>
    <s v="No"/>
    <n v="274"/>
    <m/>
    <m/>
    <x v="1"/>
    <d v="2019-04-16T10:33:08.000"/>
    <s v="valeroyalabbey1 Members. Who is up for our 1st Pro’s Away Days in 2019. The fantastic Stockport GC on Sunday 9th June. Reply or DM me to put your name down.... #stockport #vra #awayday… https://t.co/jfBJ0xc2AZ"/>
    <s v="https://www.instagram.com/p/BwUC38PFK23/?utm_source=ig_twitter_share&amp;igshid=zjm22mqbxs3y"/>
    <s v="instagram.com"/>
    <x v="83"/>
    <m/>
    <s v="http://pbs.twimg.com/profile_images/847360672316837888/TfMRn8Rf_normal.jpg"/>
    <x v="214"/>
    <s v="https://twitter.com/#!/bdgolf1/status/1118100003367550978"/>
    <n v="53.26019"/>
    <n v="-2.51092"/>
    <s v="1118100003367550978"/>
    <m/>
    <b v="0"/>
    <n v="0"/>
    <s v=""/>
    <b v="0"/>
    <s v="en"/>
    <m/>
    <s v=""/>
    <b v="0"/>
    <n v="0"/>
    <s v=""/>
    <s v="Instagram"/>
    <b v="0"/>
    <s v="1118100003367550978"/>
    <s v="Tweet"/>
    <n v="0"/>
    <n v="0"/>
    <s v="-2.570863,53.2364774 _x000a_-2.47076,53.2364774 _x000a_-2.47076,53.281203 _x000a_-2.570863,53.281203"/>
    <s v="United Kingdom"/>
    <s v="GB"/>
    <s v="Northwich, England"/>
    <s v="700261a746f3cd96"/>
    <s v="Northwich"/>
    <s v="city"/>
    <s v="https://api.twitter.com/1.1/geo/id/700261a746f3cd96.json"/>
    <n v="2"/>
    <s v="1"/>
    <s v="1"/>
    <n v="1"/>
    <n v="2.9411764705882355"/>
    <n v="0"/>
    <n v="0"/>
    <n v="0"/>
    <n v="0"/>
    <n v="33"/>
    <n v="97.05882352941177"/>
    <n v="34"/>
  </r>
  <r>
    <s v="bdgolf1"/>
    <s v="bdgolf1"/>
    <m/>
    <m/>
    <m/>
    <m/>
    <m/>
    <m/>
    <m/>
    <m/>
    <s v="No"/>
    <n v="275"/>
    <m/>
    <m/>
    <x v="1"/>
    <d v="2019-04-22T06:42:59.000"/>
    <s v="#9holesbefore9am #nofilter #7thhole #vra @ Northwich https://t.co/3SSR2llu1B"/>
    <s v="https://www.instagram.com/p/BwjFTf7ltj4/?utm_source=ig_twitter_share&amp;igshid=id5ifrcfobu7"/>
    <s v="instagram.com"/>
    <x v="84"/>
    <m/>
    <s v="http://pbs.twimg.com/profile_images/847360672316837888/TfMRn8Rf_normal.jpg"/>
    <x v="215"/>
    <s v="https://twitter.com/#!/bdgolf1/status/1120216408791638017"/>
    <n v="53.26019"/>
    <n v="-2.51092"/>
    <s v="1120216408791638017"/>
    <m/>
    <b v="0"/>
    <n v="0"/>
    <s v=""/>
    <b v="0"/>
    <s v="et"/>
    <m/>
    <s v=""/>
    <b v="0"/>
    <n v="0"/>
    <s v=""/>
    <s v="Instagram"/>
    <b v="0"/>
    <s v="1120216408791638017"/>
    <s v="Tweet"/>
    <n v="0"/>
    <n v="0"/>
    <s v="-2.570863,53.2364774 _x000a_-2.47076,53.2364774 _x000a_-2.47076,53.281203 _x000a_-2.570863,53.281203"/>
    <s v="United Kingdom"/>
    <s v="GB"/>
    <s v="Northwich, England"/>
    <s v="700261a746f3cd96"/>
    <s v="Northwich"/>
    <s v="city"/>
    <s v="https://api.twitter.com/1.1/geo/id/700261a746f3cd96.json"/>
    <n v="2"/>
    <s v="1"/>
    <s v="1"/>
    <n v="0"/>
    <n v="0"/>
    <n v="0"/>
    <n v="0"/>
    <n v="0"/>
    <n v="0"/>
    <n v="5"/>
    <n v="100"/>
    <n v="5"/>
  </r>
  <r>
    <s v="vra2005"/>
    <s v="vra2005"/>
    <m/>
    <m/>
    <m/>
    <m/>
    <m/>
    <m/>
    <m/>
    <m/>
    <s v="No"/>
    <n v="276"/>
    <m/>
    <m/>
    <x v="1"/>
    <d v="2019-04-18T18:32:01.000"/>
    <s v="#VRA Tampa, FL comes alive once again Wednesday July 3rd inside Banquet Hall bringing you the year to year event “Town &amp;amp; Country” featuring the original “Dye Dye” artiste Macka Diamond,… https://t.co/muUFkr9RBW"/>
    <s v="https://www.instagram.com/p/BwaDQ0MlGAW/?utm_source=ig_twitter_share&amp;igshid=1f8op6397k7kq"/>
    <s v="instagram.com"/>
    <x v="6"/>
    <m/>
    <s v="http://pbs.twimg.com/profile_images/749728015567818752/P-INh1UN_normal.jpg"/>
    <x v="216"/>
    <s v="https://twitter.com/#!/vra2005/status/1118945291393282049"/>
    <m/>
    <m/>
    <s v="1118945291393282049"/>
    <m/>
    <b v="0"/>
    <n v="0"/>
    <s v=""/>
    <b v="0"/>
    <s v="en"/>
    <m/>
    <s v=""/>
    <b v="0"/>
    <n v="0"/>
    <s v=""/>
    <s v="Instagram"/>
    <b v="0"/>
    <s v="1118945291393282049"/>
    <s v="Tweet"/>
    <n v="0"/>
    <n v="0"/>
    <m/>
    <m/>
    <m/>
    <m/>
    <m/>
    <m/>
    <m/>
    <m/>
    <n v="4"/>
    <s v="1"/>
    <s v="1"/>
    <n v="0"/>
    <n v="0"/>
    <n v="0"/>
    <n v="0"/>
    <n v="0"/>
    <n v="0"/>
    <n v="31"/>
    <n v="100"/>
    <n v="31"/>
  </r>
  <r>
    <s v="vra2005"/>
    <s v="vra2005"/>
    <m/>
    <m/>
    <m/>
    <m/>
    <m/>
    <m/>
    <m/>
    <m/>
    <s v="No"/>
    <n v="277"/>
    <m/>
    <m/>
    <x v="1"/>
    <d v="2019-04-19T01:13:24.000"/>
    <s v="#VRA Tampa, FL comes alive once again Wednesday July 3rd inside Banquet Hall bringing you the year to year event “Town &amp;amp; Country” featuring the original “Dye Dye” artiste Macka Diamond,… https://t.co/f8vZB2cTjL"/>
    <s v="https://www.instagram.com/p/BwaDQ0MlGAW/?utm_source=ig_twitter_share&amp;igshid=e4mahjpu0x8u"/>
    <s v="instagram.com"/>
    <x v="6"/>
    <m/>
    <s v="http://pbs.twimg.com/profile_images/749728015567818752/P-INh1UN_normal.jpg"/>
    <x v="217"/>
    <s v="https://twitter.com/#!/vra2005/status/1119046305488130048"/>
    <m/>
    <m/>
    <s v="1119046305488130048"/>
    <m/>
    <b v="0"/>
    <n v="0"/>
    <s v=""/>
    <b v="0"/>
    <s v="en"/>
    <m/>
    <s v=""/>
    <b v="0"/>
    <n v="0"/>
    <s v=""/>
    <s v="Instagram"/>
    <b v="0"/>
    <s v="1119046305488130048"/>
    <s v="Tweet"/>
    <n v="0"/>
    <n v="0"/>
    <m/>
    <m/>
    <m/>
    <m/>
    <m/>
    <m/>
    <m/>
    <m/>
    <n v="4"/>
    <s v="1"/>
    <s v="1"/>
    <n v="0"/>
    <n v="0"/>
    <n v="0"/>
    <n v="0"/>
    <n v="0"/>
    <n v="0"/>
    <n v="31"/>
    <n v="100"/>
    <n v="31"/>
  </r>
  <r>
    <s v="vra2005"/>
    <s v="vra2005"/>
    <m/>
    <m/>
    <m/>
    <m/>
    <m/>
    <m/>
    <m/>
    <m/>
    <s v="No"/>
    <n v="278"/>
    <m/>
    <m/>
    <x v="1"/>
    <d v="2019-04-22T04:43:36.000"/>
    <s v="#VRA Tampa, FL comes alive once again Wednesday July 3rd inside Banquet Hall bringing you the year to year event “Town &amp;amp; Country” featuring the original “Dye Dye” artiste Macka Diamond,… https://t.co/USfJg5k9hK"/>
    <s v="https://www.instagram.com/p/BwXqVbwl0aw/?utm_source=ig_twitter_share&amp;igshid=efnqv3va9i0m"/>
    <s v="instagram.com"/>
    <x v="6"/>
    <m/>
    <s v="http://pbs.twimg.com/profile_images/749728015567818752/P-INh1UN_normal.jpg"/>
    <x v="218"/>
    <s v="https://twitter.com/#!/vra2005/status/1120186366468481024"/>
    <m/>
    <m/>
    <s v="1120186366468481024"/>
    <m/>
    <b v="0"/>
    <n v="0"/>
    <s v=""/>
    <b v="0"/>
    <s v="en"/>
    <m/>
    <s v=""/>
    <b v="0"/>
    <n v="0"/>
    <s v=""/>
    <s v="Instagram"/>
    <b v="0"/>
    <s v="1120186366468481024"/>
    <s v="Tweet"/>
    <n v="0"/>
    <n v="0"/>
    <m/>
    <m/>
    <m/>
    <m/>
    <m/>
    <m/>
    <m/>
    <m/>
    <n v="4"/>
    <s v="1"/>
    <s v="1"/>
    <n v="0"/>
    <n v="0"/>
    <n v="0"/>
    <n v="0"/>
    <n v="0"/>
    <n v="0"/>
    <n v="31"/>
    <n v="100"/>
    <n v="31"/>
  </r>
  <r>
    <s v="vra2005"/>
    <s v="vra2005"/>
    <m/>
    <m/>
    <m/>
    <m/>
    <m/>
    <m/>
    <m/>
    <m/>
    <s v="No"/>
    <n v="279"/>
    <m/>
    <m/>
    <x v="1"/>
    <d v="2019-04-22T09:37:00.000"/>
    <s v="#VRA Tampa, FL comes alive once again Wednesday July 3rd inside Banquet Hall bringing you the year to year event “Town &amp;amp; Country” featuring the original “Dye Dye” artiste Macka Diamond,… https://t.co/UV3AIgflHL"/>
    <s v="https://www.instagram.com/p/BwaDQ0MlGAW/?utm_source=ig_twitter_share&amp;igshid=698yhh31aud3"/>
    <s v="instagram.com"/>
    <x v="6"/>
    <m/>
    <s v="http://pbs.twimg.com/profile_images/749728015567818752/P-INh1UN_normal.jpg"/>
    <x v="219"/>
    <s v="https://twitter.com/#!/vra2005/status/1120260204988456960"/>
    <m/>
    <m/>
    <s v="1120260204988456960"/>
    <m/>
    <b v="0"/>
    <n v="0"/>
    <s v=""/>
    <b v="0"/>
    <s v="en"/>
    <m/>
    <s v=""/>
    <b v="0"/>
    <n v="0"/>
    <s v=""/>
    <s v="Instagram"/>
    <b v="0"/>
    <s v="1120260204988456960"/>
    <s v="Tweet"/>
    <n v="0"/>
    <n v="0"/>
    <m/>
    <m/>
    <m/>
    <m/>
    <m/>
    <m/>
    <m/>
    <m/>
    <n v="4"/>
    <s v="1"/>
    <s v="1"/>
    <n v="0"/>
    <n v="0"/>
    <n v="0"/>
    <n v="0"/>
    <n v="0"/>
    <n v="0"/>
    <n v="31"/>
    <n v="100"/>
    <n v="31"/>
  </r>
  <r>
    <s v="campaignlegal"/>
    <s v="chronfalkenberg"/>
    <m/>
    <m/>
    <m/>
    <m/>
    <m/>
    <m/>
    <m/>
    <m/>
    <s v="No"/>
    <n v="281"/>
    <m/>
    <m/>
    <x v="0"/>
    <d v="2019-04-22T14:07:13.000"/>
    <s v="RT @AbbieKamin: .@GeneforTexas @ChronFalkenberg  watch how hard it really is. Here’s a documentary short I did w/ @CampaignLegal when we we…"/>
    <m/>
    <m/>
    <x v="13"/>
    <m/>
    <s v="http://pbs.twimg.com/profile_images/910606959337975808/Stv8eNFS_normal.jpg"/>
    <x v="220"/>
    <s v="https://twitter.com/#!/campaignlegal/status/1120328205171294209"/>
    <m/>
    <m/>
    <s v="1120328205171294209"/>
    <m/>
    <b v="0"/>
    <n v="0"/>
    <s v=""/>
    <b v="1"/>
    <s v="en"/>
    <m/>
    <s v="1119668584177917958"/>
    <b v="0"/>
    <n v="1"/>
    <s v="1119999461344841728"/>
    <s v="Twitter Web Client"/>
    <b v="0"/>
    <s v="1119999461344841728"/>
    <s v="Tweet"/>
    <n v="0"/>
    <n v="0"/>
    <m/>
    <m/>
    <m/>
    <m/>
    <m/>
    <m/>
    <m/>
    <m/>
    <n v="1"/>
    <s v="9"/>
    <s v="9"/>
    <m/>
    <m/>
    <m/>
    <m/>
    <m/>
    <m/>
    <m/>
    <m/>
    <m/>
  </r>
  <r>
    <s v="dalinemagee"/>
    <s v="dalinemagee"/>
    <m/>
    <m/>
    <m/>
    <m/>
    <m/>
    <m/>
    <m/>
    <m/>
    <s v="No"/>
    <n v="286"/>
    <m/>
    <m/>
    <x v="1"/>
    <d v="2019-04-22T14:35:40.000"/>
    <s v="Sooo ... we're finally here. The #VRA has already been scrubbed of its effectiveness._x000a__x000a_Now Trump's #SCOTUS will revisit LGBTQ rights._x000a__x000a_Next, it'll revisit Roe._x000a__x000a_Who's betting on what'll be the next target?_x000a__x000a_https://t.co/MALVOElaud"/>
    <s v="https://www.rawstory.com/2019/04/trumps-reshaped-supreme-court-will-review-gay-transgender-rights-workplace/"/>
    <s v="rawstory.com"/>
    <x v="85"/>
    <m/>
    <s v="http://pbs.twimg.com/profile_images/597590818552033280/9rJTpfoF_normal.jpg"/>
    <x v="221"/>
    <s v="https://twitter.com/#!/dalinemagee/status/1120335363057152000"/>
    <m/>
    <m/>
    <s v="1120335363057152000"/>
    <m/>
    <b v="0"/>
    <n v="0"/>
    <s v=""/>
    <b v="0"/>
    <s v="en"/>
    <m/>
    <s v=""/>
    <b v="0"/>
    <n v="0"/>
    <s v=""/>
    <s v="Twitter for Android"/>
    <b v="0"/>
    <s v="1120335363057152000"/>
    <s v="Tweet"/>
    <n v="0"/>
    <n v="0"/>
    <m/>
    <m/>
    <m/>
    <m/>
    <m/>
    <m/>
    <m/>
    <m/>
    <n v="1"/>
    <s v="1"/>
    <s v="1"/>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56">
    <i>
      <x v="1"/>
    </i>
    <i r="1">
      <x v="8"/>
    </i>
    <i r="2">
      <x v="225"/>
    </i>
    <i r="3">
      <x v="8"/>
    </i>
    <i>
      <x v="2"/>
    </i>
    <i r="1">
      <x v="11"/>
    </i>
    <i r="2">
      <x v="311"/>
    </i>
    <i r="3">
      <x v="1"/>
    </i>
    <i>
      <x v="3"/>
    </i>
    <i r="1">
      <x v="3"/>
    </i>
    <i r="2">
      <x v="89"/>
    </i>
    <i r="3">
      <x v="18"/>
    </i>
    <i r="1">
      <x v="4"/>
    </i>
    <i r="2">
      <x v="96"/>
    </i>
    <i r="3">
      <x v="15"/>
    </i>
    <i r="2">
      <x v="100"/>
    </i>
    <i r="3">
      <x v="2"/>
    </i>
    <i r="3">
      <x v="8"/>
    </i>
    <i r="3">
      <x v="9"/>
    </i>
    <i r="3">
      <x v="11"/>
    </i>
    <i r="3">
      <x v="13"/>
    </i>
    <i r="3">
      <x v="14"/>
    </i>
    <i r="3">
      <x v="16"/>
    </i>
    <i r="3">
      <x v="18"/>
    </i>
    <i r="3">
      <x v="19"/>
    </i>
    <i r="2">
      <x v="101"/>
    </i>
    <i r="3">
      <x v="3"/>
    </i>
    <i r="3">
      <x v="5"/>
    </i>
    <i r="3">
      <x v="8"/>
    </i>
    <i r="3">
      <x v="10"/>
    </i>
    <i r="3">
      <x v="12"/>
    </i>
    <i r="3">
      <x v="15"/>
    </i>
    <i r="3">
      <x v="17"/>
    </i>
    <i r="3">
      <x v="18"/>
    </i>
    <i r="3">
      <x v="19"/>
    </i>
    <i r="3">
      <x v="20"/>
    </i>
    <i r="3">
      <x v="22"/>
    </i>
    <i r="3">
      <x v="24"/>
    </i>
    <i r="2">
      <x v="102"/>
    </i>
    <i r="3">
      <x v="3"/>
    </i>
    <i r="3">
      <x v="5"/>
    </i>
    <i r="3">
      <x v="7"/>
    </i>
    <i r="3">
      <x v="8"/>
    </i>
    <i r="3">
      <x v="16"/>
    </i>
    <i r="3">
      <x v="17"/>
    </i>
    <i r="3">
      <x v="20"/>
    </i>
    <i r="3">
      <x v="21"/>
    </i>
    <i r="3">
      <x v="22"/>
    </i>
    <i r="3">
      <x v="23"/>
    </i>
    <i r="2">
      <x v="103"/>
    </i>
    <i r="3">
      <x v="1"/>
    </i>
    <i r="3">
      <x v="3"/>
    </i>
    <i r="3">
      <x v="4"/>
    </i>
    <i r="3">
      <x v="5"/>
    </i>
    <i r="3">
      <x v="6"/>
    </i>
    <i r="3">
      <x v="8"/>
    </i>
    <i r="3">
      <x v="9"/>
    </i>
    <i r="3">
      <x v="10"/>
    </i>
    <i r="3">
      <x v="11"/>
    </i>
    <i r="3">
      <x v="12"/>
    </i>
    <i r="3">
      <x v="13"/>
    </i>
    <i r="3">
      <x v="14"/>
    </i>
    <i r="3">
      <x v="15"/>
    </i>
    <i r="3">
      <x v="16"/>
    </i>
    <i r="3">
      <x v="17"/>
    </i>
    <i r="3">
      <x v="19"/>
    </i>
    <i r="3">
      <x v="20"/>
    </i>
    <i r="3">
      <x v="21"/>
    </i>
    <i r="3">
      <x v="22"/>
    </i>
    <i r="2">
      <x v="104"/>
    </i>
    <i r="3">
      <x v="1"/>
    </i>
    <i r="3">
      <x v="3"/>
    </i>
    <i r="3">
      <x v="4"/>
    </i>
    <i r="3">
      <x v="6"/>
    </i>
    <i r="3">
      <x v="8"/>
    </i>
    <i r="3">
      <x v="9"/>
    </i>
    <i r="3">
      <x v="12"/>
    </i>
    <i r="3">
      <x v="13"/>
    </i>
    <i r="3">
      <x v="14"/>
    </i>
    <i r="3">
      <x v="18"/>
    </i>
    <i r="3">
      <x v="24"/>
    </i>
    <i r="2">
      <x v="105"/>
    </i>
    <i r="3">
      <x v="4"/>
    </i>
    <i r="3">
      <x v="16"/>
    </i>
    <i r="2">
      <x v="106"/>
    </i>
    <i r="3">
      <x v="8"/>
    </i>
    <i r="3">
      <x v="9"/>
    </i>
    <i r="3">
      <x v="12"/>
    </i>
    <i r="3">
      <x v="15"/>
    </i>
    <i r="3">
      <x v="16"/>
    </i>
    <i r="3">
      <x v="19"/>
    </i>
    <i r="3">
      <x v="20"/>
    </i>
    <i r="3">
      <x v="23"/>
    </i>
    <i r="2">
      <x v="107"/>
    </i>
    <i r="3">
      <x v="3"/>
    </i>
    <i r="3">
      <x v="4"/>
    </i>
    <i r="3">
      <x v="9"/>
    </i>
    <i r="3">
      <x v="11"/>
    </i>
    <i r="3">
      <x v="14"/>
    </i>
    <i r="3">
      <x v="16"/>
    </i>
    <i r="3">
      <x v="17"/>
    </i>
    <i r="3">
      <x v="18"/>
    </i>
    <i r="3">
      <x v="20"/>
    </i>
    <i r="3">
      <x v="22"/>
    </i>
    <i r="2">
      <x v="108"/>
    </i>
    <i r="3">
      <x v="1"/>
    </i>
    <i r="3">
      <x v="3"/>
    </i>
    <i r="3">
      <x v="4"/>
    </i>
    <i r="3">
      <x v="5"/>
    </i>
    <i r="3">
      <x v="7"/>
    </i>
    <i r="3">
      <x v="12"/>
    </i>
    <i r="3">
      <x v="15"/>
    </i>
    <i r="3">
      <x v="21"/>
    </i>
    <i r="3">
      <x v="24"/>
    </i>
    <i r="2">
      <x v="109"/>
    </i>
    <i r="3">
      <x v="2"/>
    </i>
    <i r="3">
      <x v="8"/>
    </i>
    <i r="3">
      <x v="14"/>
    </i>
    <i r="3">
      <x v="16"/>
    </i>
    <i r="3">
      <x v="19"/>
    </i>
    <i r="3">
      <x v="23"/>
    </i>
    <i r="2">
      <x v="110"/>
    </i>
    <i r="3">
      <x v="2"/>
    </i>
    <i r="3">
      <x v="16"/>
    </i>
    <i r="3">
      <x v="17"/>
    </i>
    <i r="3">
      <x v="18"/>
    </i>
    <i r="3">
      <x v="19"/>
    </i>
    <i r="3">
      <x v="20"/>
    </i>
    <i r="3">
      <x v="21"/>
    </i>
    <i r="3">
      <x v="22"/>
    </i>
    <i r="2">
      <x v="111"/>
    </i>
    <i r="3">
      <x v="1"/>
    </i>
    <i r="3">
      <x v="3"/>
    </i>
    <i r="3">
      <x v="4"/>
    </i>
    <i r="3">
      <x v="5"/>
    </i>
    <i r="3">
      <x v="6"/>
    </i>
    <i r="3">
      <x v="8"/>
    </i>
    <i r="3">
      <x v="9"/>
    </i>
    <i r="3">
      <x v="10"/>
    </i>
    <i r="3">
      <x v="12"/>
    </i>
    <i r="3">
      <x v="15"/>
    </i>
    <i r="3">
      <x v="17"/>
    </i>
    <i r="3">
      <x v="18"/>
    </i>
    <i r="3">
      <x v="22"/>
    </i>
    <i r="2">
      <x v="112"/>
    </i>
    <i r="3">
      <x v="2"/>
    </i>
    <i r="3">
      <x v="5"/>
    </i>
    <i r="3">
      <x v="15"/>
    </i>
    <i r="3">
      <x v="17"/>
    </i>
    <i r="3">
      <x v="21"/>
    </i>
    <i r="2">
      <x v="113"/>
    </i>
    <i r="3">
      <x v="5"/>
    </i>
    <i r="3">
      <x v="7"/>
    </i>
    <i r="3">
      <x v="10"/>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6">
        <i x="84" s="1"/>
        <i x="69" s="1"/>
        <i x="40" s="1"/>
        <i x="38" s="1"/>
        <i x="31" s="1"/>
        <i x="71" s="1"/>
        <i x="60" s="1"/>
        <i x="58" s="1"/>
        <i x="8" s="1"/>
        <i x="20" s="1"/>
        <i x="43" s="1"/>
        <i x="28" s="1"/>
        <i x="79" s="1"/>
        <i x="36" s="1"/>
        <i x="52" s="1"/>
        <i x="34" s="1"/>
        <i x="62" s="1"/>
        <i x="44" s="1"/>
        <i x="64" s="1"/>
        <i x="39" s="1"/>
        <i x="21" s="1"/>
        <i x="16" s="1"/>
        <i x="66" s="1"/>
        <i x="22" s="1"/>
        <i x="61" s="1"/>
        <i x="57" s="1"/>
        <i x="23" s="1"/>
        <i x="45" s="1"/>
        <i x="46" s="1"/>
        <i x="48" s="1"/>
        <i x="65" s="1"/>
        <i x="3" s="1"/>
        <i x="73" s="1"/>
        <i x="72" s="1"/>
        <i x="35" s="1"/>
        <i x="82" s="1"/>
        <i x="67" s="1"/>
        <i x="9" s="1"/>
        <i x="56" s="1"/>
        <i x="55" s="1"/>
        <i x="29" s="1"/>
        <i x="83" s="1"/>
        <i x="50" s="1"/>
        <i x="51" s="1"/>
        <i x="10" s="1"/>
        <i x="41" s="1"/>
        <i x="0" s="1"/>
        <i x="12" s="1"/>
        <i x="19" s="1"/>
        <i x="15" s="1"/>
        <i x="14" s="1"/>
        <i x="27" s="1"/>
        <i x="47" s="1"/>
        <i x="5" s="1"/>
        <i x="33" s="1"/>
        <i x="37" s="1"/>
        <i x="76" s="1"/>
        <i x="42" s="1"/>
        <i x="81" s="1"/>
        <i x="4" s="1"/>
        <i x="49" s="1"/>
        <i x="6" s="1"/>
        <i x="78" s="1"/>
        <i x="2" s="1"/>
        <i x="1" s="1"/>
        <i x="68" s="1"/>
        <i x="53" s="1"/>
        <i x="7" s="1"/>
        <i x="85" s="1"/>
        <i x="63" s="1"/>
        <i x="59" s="1"/>
        <i x="17" s="1"/>
        <i x="11" s="1"/>
        <i x="77" s="1"/>
        <i x="30" s="1"/>
        <i x="24" s="1"/>
        <i x="80" s="1"/>
        <i x="32" s="1"/>
        <i x="70" s="1"/>
        <i x="18" s="1"/>
        <i x="54" s="1"/>
        <i x="26" s="1"/>
        <i x="25" s="1"/>
        <i x="75" s="1"/>
        <i x="74"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6" totalsRowShown="0" headerRowDxfId="492" dataDxfId="491">
  <autoFilter ref="A2:BL28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362" dataDxfId="361">
  <autoFilter ref="A2:C4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5" totalsRowShown="0" headerRowDxfId="232" dataDxfId="231">
  <autoFilter ref="A66: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6" totalsRowShown="0" headerRowDxfId="439" dataDxfId="438">
  <autoFilter ref="A2:BS20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97" totalsRowShown="0" headerRowDxfId="147" dataDxfId="146">
  <autoFilter ref="A1:G129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61" totalsRowShown="0" headerRowDxfId="138" dataDxfId="137">
  <autoFilter ref="A1:L116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4" totalsRowShown="0" headerRowDxfId="64" dataDxfId="63">
  <autoFilter ref="A2:BL2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396">
  <autoFilter ref="A2:AO4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393" dataDxfId="392">
  <autoFilter ref="A1:C20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xiv.org/pdf/1904.03542.pdf" TargetMode="External" /><Relationship Id="rId2" Type="http://schemas.openxmlformats.org/officeDocument/2006/relationships/hyperlink" Target="https://twitter.com/verasitytech/status/1115588127459020800" TargetMode="External" /><Relationship Id="rId3" Type="http://schemas.openxmlformats.org/officeDocument/2006/relationships/hyperlink" Target="https://twitter.com/verasitytech/status/1115588127459020800" TargetMode="External" /><Relationship Id="rId4" Type="http://schemas.openxmlformats.org/officeDocument/2006/relationships/hyperlink" Target="https://actionnetwork.org/petitions/sign-to-support-restoring-the-voting-rights-act?source=twitter&amp;" TargetMode="External" /><Relationship Id="rId5" Type="http://schemas.openxmlformats.org/officeDocument/2006/relationships/hyperlink" Target="https://www.computerweekly.com/de/tipp/Tipps-zum-VMware-vRealize-Suite-Lifecycle-Manager" TargetMode="External" /><Relationship Id="rId6" Type="http://schemas.openxmlformats.org/officeDocument/2006/relationships/hyperlink" Target="https://washingtonmonthly.com/magazine/april-may-june-2019/john-roberts-boy-in-the-bubble/#.XK5EZIUOMhA.twitter" TargetMode="External" /><Relationship Id="rId7" Type="http://schemas.openxmlformats.org/officeDocument/2006/relationships/hyperlink" Target="https://blogs.vmware.com/management/2019/04/whats-new-in-vrealize-automation-7-6-and-vrealize-lifecycle-manager-2-1.html" TargetMode="External" /><Relationship Id="rId8" Type="http://schemas.openxmlformats.org/officeDocument/2006/relationships/hyperlink" Target="https://blogs.vmware.com/management/2019/04/whats-new-in-vrealize-automation-7-6-and-vrealize-lifecycle-manager-2-1.html" TargetMode="External" /><Relationship Id="rId9" Type="http://schemas.openxmlformats.org/officeDocument/2006/relationships/hyperlink" Target="https://michaelpoore.com/2019/04/whats-new-in-vra-7-6/" TargetMode="External" /><Relationship Id="rId10" Type="http://schemas.openxmlformats.org/officeDocument/2006/relationships/hyperlink" Target="https://www.nytimes.com/2019/04/11/opinion/voting-prisoners-felon-disenfranchisement.html" TargetMode="External" /><Relationship Id="rId11" Type="http://schemas.openxmlformats.org/officeDocument/2006/relationships/hyperlink" Target="https://www.virtual-allan.com/vsphere-6-7-update-2-and-updated-vrealize-suite-2018-released" TargetMode="External" /><Relationship Id="rId12" Type="http://schemas.openxmlformats.org/officeDocument/2006/relationships/hyperlink" Target="https://www.virtual-allan.com/vsphere-6-7-update-2-and-updated-vrealize-suite-2018-released" TargetMode="External" /><Relationship Id="rId13" Type="http://schemas.openxmlformats.org/officeDocument/2006/relationships/hyperlink" Target="https://twitter.com/vChrisR/status/1116644933778202624" TargetMode="External" /><Relationship Id="rId14" Type="http://schemas.openxmlformats.org/officeDocument/2006/relationships/hyperlink" Target="https://michaelpoore.com/2019/04/whats-new-in-vra-7-6/" TargetMode="External" /><Relationship Id="rId15" Type="http://schemas.openxmlformats.org/officeDocument/2006/relationships/hyperlink" Target="https://michaelpoore.com/2019/04/whats-new-in-vra-7-6/" TargetMode="External" /><Relationship Id="rId16" Type="http://schemas.openxmlformats.org/officeDocument/2006/relationships/hyperlink" Target="https://michaelpoore.com/2019/04/whats-new-in-vra-7-6/" TargetMode="External" /><Relationship Id="rId17" Type="http://schemas.openxmlformats.org/officeDocument/2006/relationships/hyperlink" Target="https://twitter.com/JasonV_VCP5/status/1115665163720351744" TargetMode="External" /><Relationship Id="rId18" Type="http://schemas.openxmlformats.org/officeDocument/2006/relationships/hyperlink" Target="https://twitter.com/JasonV_VCP5/status/1115665163720351744" TargetMode="External" /><Relationship Id="rId19" Type="http://schemas.openxmlformats.org/officeDocument/2006/relationships/hyperlink" Target="https://www.instagram.com/p/BwG2vCEDD3G/?utm_source=ig_share_sheet&amp;igshid=tnib9tbqy0ao" TargetMode="External" /><Relationship Id="rId20" Type="http://schemas.openxmlformats.org/officeDocument/2006/relationships/hyperlink" Target="https://medium.com/verasity/vra-is-now-on-blockfolio-the-worlds-most-popular-cryptocurrency-portfolio-tracker-44001600cab" TargetMode="External" /><Relationship Id="rId21" Type="http://schemas.openxmlformats.org/officeDocument/2006/relationships/hyperlink" Target="https://medium.com/verasity/verasity-integrates-with-kaltura-35a6d9a57e9" TargetMode="External" /><Relationship Id="rId22" Type="http://schemas.openxmlformats.org/officeDocument/2006/relationships/hyperlink" Target="https://medium.com/verasity/verasity-integrates-with-kaltura-35a6d9a57e9" TargetMode="External" /><Relationship Id="rId23" Type="http://schemas.openxmlformats.org/officeDocument/2006/relationships/hyperlink" Target="https://medium.com/verasity/verasity-integrates-with-kaltura-35a6d9a57e9" TargetMode="External" /><Relationship Id="rId24" Type="http://schemas.openxmlformats.org/officeDocument/2006/relationships/hyperlink" Target="https://medium.com/verasity/verasity-integrates-with-kaltura-35a6d9a57e9" TargetMode="External" /><Relationship Id="rId25" Type="http://schemas.openxmlformats.org/officeDocument/2006/relationships/hyperlink" Target="https://medium.com/verasity/vra-is-now-on-blockfolio-the-worlds-most-popular-cryptocurrency-portfolio-tracker-44001600cab" TargetMode="External" /><Relationship Id="rId26" Type="http://schemas.openxmlformats.org/officeDocument/2006/relationships/hyperlink" Target="https://medium.com/verasity/verasity-integrates-with-kaltura-35a6d9a57e9" TargetMode="External" /><Relationship Id="rId27" Type="http://schemas.openxmlformats.org/officeDocument/2006/relationships/hyperlink" Target="https://blogs.vmware.com/management/2019/04/whats-new-in-vrealize-automation-7-6.html?src=so_5a314d05e49f5&amp;cid=70134000001SkJn" TargetMode="External" /><Relationship Id="rId28" Type="http://schemas.openxmlformats.org/officeDocument/2006/relationships/hyperlink" Target="https://events.rainfocus.com/widget/vmware/empowerams2019/amscatalog?search=%22Will%20Huber%22" TargetMode="External" /><Relationship Id="rId29" Type="http://schemas.openxmlformats.org/officeDocument/2006/relationships/hyperlink" Target="https://dy.si/FGEmA" TargetMode="External" /><Relationship Id="rId30" Type="http://schemas.openxmlformats.org/officeDocument/2006/relationships/hyperlink" Target="https://twitter.com/LawyersComm/status/1117882653905170432" TargetMode="External" /><Relationship Id="rId31" Type="http://schemas.openxmlformats.org/officeDocument/2006/relationships/hyperlink" Target="https://dy.si/yPxxM" TargetMode="External" /><Relationship Id="rId32" Type="http://schemas.openxmlformats.org/officeDocument/2006/relationships/hyperlink" Target="https://www.letamericavote.org/" TargetMode="External" /><Relationship Id="rId33" Type="http://schemas.openxmlformats.org/officeDocument/2006/relationships/hyperlink" Target="https://www.letamericavote.org/" TargetMode="External" /><Relationship Id="rId34" Type="http://schemas.openxmlformats.org/officeDocument/2006/relationships/hyperlink" Target="https://www.leagle.com/decision/inmnco20190415211" TargetMode="External" /><Relationship Id="rId35" Type="http://schemas.openxmlformats.org/officeDocument/2006/relationships/hyperlink" Target="https://cha.house.gov/hearing/field-hearing-voting-rights-and-election-administration-dakotas" TargetMode="External" /><Relationship Id="rId36" Type="http://schemas.openxmlformats.org/officeDocument/2006/relationships/hyperlink" Target="https://twitter.com/magander3/status/1118402834138050560" TargetMode="External" /><Relationship Id="rId37" Type="http://schemas.openxmlformats.org/officeDocument/2006/relationships/hyperlink" Target="https://dy.si/RXSb9w" TargetMode="External" /><Relationship Id="rId38" Type="http://schemas.openxmlformats.org/officeDocument/2006/relationships/hyperlink" Target="https://soundcloud.com/user-640389393/kip-herriage-live-with-wayne-allyn-root-on-war-now-41219" TargetMode="External" /><Relationship Id="rId39" Type="http://schemas.openxmlformats.org/officeDocument/2006/relationships/hyperlink" Target="https://twitter.com/barronsonline/status/1118477341318164486" TargetMode="External" /><Relationship Id="rId40" Type="http://schemas.openxmlformats.org/officeDocument/2006/relationships/hyperlink" Target="http://pulse.ncpolicywatch.org/2019/04/17/tomorrow-house-members-hold-hearing-on-nc-voting-rights-elections-administration/" TargetMode="External" /><Relationship Id="rId41" Type="http://schemas.openxmlformats.org/officeDocument/2006/relationships/hyperlink" Target="https://twitter.com/LWV/status/1118169672078245893" TargetMode="External" /><Relationship Id="rId42" Type="http://schemas.openxmlformats.org/officeDocument/2006/relationships/hyperlink" Target="https://twitter.com/nytnickc/status/1118605538005327878" TargetMode="External" /><Relationship Id="rId43" Type="http://schemas.openxmlformats.org/officeDocument/2006/relationships/hyperlink" Target="https://twitter.com/RevDrBarber/status/1118648394006913024" TargetMode="External" /><Relationship Id="rId44" Type="http://schemas.openxmlformats.org/officeDocument/2006/relationships/hyperlink" Target="https://thevra.co.uk/events/" TargetMode="External" /><Relationship Id="rId45" Type="http://schemas.openxmlformats.org/officeDocument/2006/relationships/hyperlink" Target="https://www.am-online.com/news/used-cars/2019/04/17/sub-standard-repair-work-is-causing-used-car-headache-says-vra" TargetMode="External" /><Relationship Id="rId46" Type="http://schemas.openxmlformats.org/officeDocument/2006/relationships/hyperlink" Target="https://www.am-online.com/news/used-cars/2019/04/17/sub-standard-repair-work-is-causing-used-car-headache-says-vra" TargetMode="External" /><Relationship Id="rId47" Type="http://schemas.openxmlformats.org/officeDocument/2006/relationships/hyperlink" Target="https://twitter.com/jhuntervmware/status/1116417340885876737" TargetMode="External" /><Relationship Id="rId48" Type="http://schemas.openxmlformats.org/officeDocument/2006/relationships/hyperlink" Target="https://twitter.com/jhuntervmware/status/1116417340885876737" TargetMode="External" /><Relationship Id="rId49" Type="http://schemas.openxmlformats.org/officeDocument/2006/relationships/hyperlink" Target="https://twitter.com/jhuntervmware/status/1116417340885876737" TargetMode="External" /><Relationship Id="rId50" Type="http://schemas.openxmlformats.org/officeDocument/2006/relationships/hyperlink" Target="https://www.facebook.com/274030672611447/posts/2627953513885806/" TargetMode="External" /><Relationship Id="rId51" Type="http://schemas.openxmlformats.org/officeDocument/2006/relationships/hyperlink" Target="https://www.facebook.com/274030672611447/posts/2638108402870317/" TargetMode="External" /><Relationship Id="rId52" Type="http://schemas.openxmlformats.org/officeDocument/2006/relationships/hyperlink" Target="https://69howlanddr.auto.remax.com/index.html?rmxaid=100105174" TargetMode="External" /><Relationship Id="rId53" Type="http://schemas.openxmlformats.org/officeDocument/2006/relationships/hyperlink" Target="http://r.socialstudio.radian6.com/11de54c4-3ffc-4f26-9467-49a9d707827a" TargetMode="External" /><Relationship Id="rId54" Type="http://schemas.openxmlformats.org/officeDocument/2006/relationships/hyperlink" Target="http://r.socialstudio.radian6.com/34aef54c-f312-40d2-9ca3-43cbeb131d76" TargetMode="External" /><Relationship Id="rId55" Type="http://schemas.openxmlformats.org/officeDocument/2006/relationships/hyperlink" Target="https://www.facebook.com/lady.lyrical/posts/10161727597955581" TargetMode="External" /><Relationship Id="rId56" Type="http://schemas.openxmlformats.org/officeDocument/2006/relationships/hyperlink" Target="https://www.facebook.com/story.php?story_fbid=10161735338450581&amp;id=714845580" TargetMode="External" /><Relationship Id="rId57" Type="http://schemas.openxmlformats.org/officeDocument/2006/relationships/hyperlink" Target="https://www.fleetnews.co.uk/news/car-industry-news/2019/04/18/poor-repairs-on-used-cars-a-problem-says-vra" TargetMode="External" /><Relationship Id="rId58" Type="http://schemas.openxmlformats.org/officeDocument/2006/relationships/hyperlink" Target="https://pages.rubrik.com/20181220-NAM-VMUGManagingDataatScale-Webiner-ODReg.html?utm_source=twitter&amp;utm_medium=organic-social-media" TargetMode="External" /><Relationship Id="rId59" Type="http://schemas.openxmlformats.org/officeDocument/2006/relationships/hyperlink" Target="https://twitter.com/strokeeurope/status/1119249041265655809" TargetMode="External" /><Relationship Id="rId60" Type="http://schemas.openxmlformats.org/officeDocument/2006/relationships/hyperlink" Target="https://twitter.com/massagestream/status/1119685058535677952" TargetMode="External" /><Relationship Id="rId61" Type="http://schemas.openxmlformats.org/officeDocument/2006/relationships/hyperlink" Target="https://www.theguardian.com/law/2019/apr/21/the-chief-john-roberts-supreme-court-justice-joan-biskupic?CMP=share_btn_tw" TargetMode="External" /><Relationship Id="rId62" Type="http://schemas.openxmlformats.org/officeDocument/2006/relationships/hyperlink" Target="https://www.instagram.com/p/BwUC38PFK23/?utm_source=ig_twitter_share&amp;igshid=zjm22mqbxs3y" TargetMode="External" /><Relationship Id="rId63" Type="http://schemas.openxmlformats.org/officeDocument/2006/relationships/hyperlink" Target="https://www.instagram.com/p/BwjFTf7ltj4/?utm_source=ig_twitter_share&amp;igshid=id5ifrcfobu7" TargetMode="External" /><Relationship Id="rId64" Type="http://schemas.openxmlformats.org/officeDocument/2006/relationships/hyperlink" Target="https://www.instagram.com/p/BwaDQ0MlGAW/?utm_source=ig_twitter_share&amp;igshid=1f8op6397k7kq" TargetMode="External" /><Relationship Id="rId65" Type="http://schemas.openxmlformats.org/officeDocument/2006/relationships/hyperlink" Target="https://www.instagram.com/p/BwaDQ0MlGAW/?utm_source=ig_twitter_share&amp;igshid=e4mahjpu0x8u" TargetMode="External" /><Relationship Id="rId66" Type="http://schemas.openxmlformats.org/officeDocument/2006/relationships/hyperlink" Target="https://www.instagram.com/p/BwXqVbwl0aw/?utm_source=ig_twitter_share&amp;igshid=efnqv3va9i0m" TargetMode="External" /><Relationship Id="rId67" Type="http://schemas.openxmlformats.org/officeDocument/2006/relationships/hyperlink" Target="https://www.instagram.com/p/BwaDQ0MlGAW/?utm_source=ig_twitter_share&amp;igshid=698yhh31aud3" TargetMode="External" /><Relationship Id="rId68" Type="http://schemas.openxmlformats.org/officeDocument/2006/relationships/hyperlink" Target="https://www.rawstory.com/2019/04/trumps-reshaped-supreme-court-will-review-gay-transgender-rights-workplace/" TargetMode="External" /><Relationship Id="rId69" Type="http://schemas.openxmlformats.org/officeDocument/2006/relationships/hyperlink" Target="https://pbs.twimg.com/media/D3sjRSFX4AAPJeP.jpg" TargetMode="External" /><Relationship Id="rId70" Type="http://schemas.openxmlformats.org/officeDocument/2006/relationships/hyperlink" Target="https://pbs.twimg.com/media/D3sjRSFX4AAPJeP.jpg" TargetMode="External" /><Relationship Id="rId71" Type="http://schemas.openxmlformats.org/officeDocument/2006/relationships/hyperlink" Target="https://pbs.twimg.com/media/D3sjRSFX4AAPJeP.jpg" TargetMode="External" /><Relationship Id="rId72" Type="http://schemas.openxmlformats.org/officeDocument/2006/relationships/hyperlink" Target="https://pbs.twimg.com/media/D3s_pNVX4AYk5rg.png" TargetMode="External" /><Relationship Id="rId73" Type="http://schemas.openxmlformats.org/officeDocument/2006/relationships/hyperlink" Target="https://pbs.twimg.com/media/D3yFCriWsAE9B1t.jpg" TargetMode="External" /><Relationship Id="rId74" Type="http://schemas.openxmlformats.org/officeDocument/2006/relationships/hyperlink" Target="https://pbs.twimg.com/tweet_video_thumb/D3wnl-bWkAEFWx9.jpg" TargetMode="External" /><Relationship Id="rId75" Type="http://schemas.openxmlformats.org/officeDocument/2006/relationships/hyperlink" Target="https://pbs.twimg.com/tweet_video_thumb/D36-6orXoAED4rq.jpg" TargetMode="External" /><Relationship Id="rId76" Type="http://schemas.openxmlformats.org/officeDocument/2006/relationships/hyperlink" Target="https://pbs.twimg.com/media/D38UL5sWAAANoOB.jpg" TargetMode="External" /><Relationship Id="rId77" Type="http://schemas.openxmlformats.org/officeDocument/2006/relationships/hyperlink" Target="https://pbs.twimg.com/ext_tw_video_thumb/1116671892465901568/pu/img/COEGETiwpPpVmW1K.jpg" TargetMode="External" /><Relationship Id="rId78" Type="http://schemas.openxmlformats.org/officeDocument/2006/relationships/hyperlink" Target="https://pbs.twimg.com/ext_tw_video_thumb/1116671892465901568/pu/img/COEGETiwpPpVmW1K.jpg" TargetMode="External" /><Relationship Id="rId79" Type="http://schemas.openxmlformats.org/officeDocument/2006/relationships/hyperlink" Target="https://pbs.twimg.com/media/D39GO-CWwAA498R.jpg" TargetMode="External" /><Relationship Id="rId80" Type="http://schemas.openxmlformats.org/officeDocument/2006/relationships/hyperlink" Target="https://pbs.twimg.com/media/D38UL5sWAAANoOB.jpg" TargetMode="External" /><Relationship Id="rId81" Type="http://schemas.openxmlformats.org/officeDocument/2006/relationships/hyperlink" Target="https://pbs.twimg.com/media/D39yDQtXkAUnM86.jpg" TargetMode="External" /><Relationship Id="rId82" Type="http://schemas.openxmlformats.org/officeDocument/2006/relationships/hyperlink" Target="https://pbs.twimg.com/media/D378WY1UIAE3KdQ.jpg" TargetMode="External" /><Relationship Id="rId83" Type="http://schemas.openxmlformats.org/officeDocument/2006/relationships/hyperlink" Target="https://pbs.twimg.com/media/D38T0EQW4AArpzD.jpg" TargetMode="External" /><Relationship Id="rId84" Type="http://schemas.openxmlformats.org/officeDocument/2006/relationships/hyperlink" Target="https://pbs.twimg.com/media/D38UL5sWAAANoOB.jpg" TargetMode="External" /><Relationship Id="rId85" Type="http://schemas.openxmlformats.org/officeDocument/2006/relationships/hyperlink" Target="https://pbs.twimg.com/media/D38T0EQW4AArpzD.jpg" TargetMode="External" /><Relationship Id="rId86" Type="http://schemas.openxmlformats.org/officeDocument/2006/relationships/hyperlink" Target="https://pbs.twimg.com/ext_tw_video_thumb/1116124096809639936/pu/img/-GHuC8q2YPfAyVp-.jpg" TargetMode="External" /><Relationship Id="rId87" Type="http://schemas.openxmlformats.org/officeDocument/2006/relationships/hyperlink" Target="https://pbs.twimg.com/tweet_video_thumb/D36aDuGXsAALSR6.jpg" TargetMode="External" /><Relationship Id="rId88" Type="http://schemas.openxmlformats.org/officeDocument/2006/relationships/hyperlink" Target="https://pbs.twimg.com/tweet_video_thumb/D361IKaWAAAIBXW.jpg" TargetMode="External" /><Relationship Id="rId89" Type="http://schemas.openxmlformats.org/officeDocument/2006/relationships/hyperlink" Target="https://pbs.twimg.com/tweet_video_thumb/D365BfxWwAAiK4N.jpg" TargetMode="External" /><Relationship Id="rId90" Type="http://schemas.openxmlformats.org/officeDocument/2006/relationships/hyperlink" Target="https://pbs.twimg.com/tweet_video_thumb/D37WegmUwAMyF30.jpg" TargetMode="External" /><Relationship Id="rId91" Type="http://schemas.openxmlformats.org/officeDocument/2006/relationships/hyperlink" Target="https://pbs.twimg.com/tweet_video_thumb/D37hO07UEAARSvD.jpg" TargetMode="External" /><Relationship Id="rId92" Type="http://schemas.openxmlformats.org/officeDocument/2006/relationships/hyperlink" Target="https://pbs.twimg.com/media/D39GO-CWwAA498R.jpg" TargetMode="External" /><Relationship Id="rId93" Type="http://schemas.openxmlformats.org/officeDocument/2006/relationships/hyperlink" Target="https://pbs.twimg.com/media/D39GO-CWwAA498R.jpg" TargetMode="External" /><Relationship Id="rId94" Type="http://schemas.openxmlformats.org/officeDocument/2006/relationships/hyperlink" Target="https://pbs.twimg.com/media/D4OjZAQX4AYMfwO.jpg" TargetMode="External" /><Relationship Id="rId95" Type="http://schemas.openxmlformats.org/officeDocument/2006/relationships/hyperlink" Target="https://pbs.twimg.com/media/D4MvjWUXsAA1N7M.jpg" TargetMode="External" /><Relationship Id="rId96" Type="http://schemas.openxmlformats.org/officeDocument/2006/relationships/hyperlink" Target="https://pbs.twimg.com/media/DHAugBKUQAAZVfe.jpg" TargetMode="External" /><Relationship Id="rId97" Type="http://schemas.openxmlformats.org/officeDocument/2006/relationships/hyperlink" Target="https://pbs.twimg.com/media/DrRxWkaUcAAip2X.jpg" TargetMode="External" /><Relationship Id="rId98" Type="http://schemas.openxmlformats.org/officeDocument/2006/relationships/hyperlink" Target="https://pbs.twimg.com/media/D4U4f4gWwAAALzg.jpg" TargetMode="External" /><Relationship Id="rId99" Type="http://schemas.openxmlformats.org/officeDocument/2006/relationships/hyperlink" Target="https://pbs.twimg.com/media/D4U8ZeYXkAARENT.jpg" TargetMode="External" /><Relationship Id="rId100" Type="http://schemas.openxmlformats.org/officeDocument/2006/relationships/hyperlink" Target="https://pbs.twimg.com/media/D3zcRUaWsAAcSBj.png" TargetMode="External" /><Relationship Id="rId101" Type="http://schemas.openxmlformats.org/officeDocument/2006/relationships/hyperlink" Target="https://pbs.twimg.com/media/D4ZHqqAXkAEjA0s.png" TargetMode="External" /><Relationship Id="rId102" Type="http://schemas.openxmlformats.org/officeDocument/2006/relationships/hyperlink" Target="https://pbs.twimg.com/media/D4VVpnDWAAAVRMC.jpg" TargetMode="External" /><Relationship Id="rId103" Type="http://schemas.openxmlformats.org/officeDocument/2006/relationships/hyperlink" Target="https://pbs.twimg.com/media/D4VZp1PXkAIJIgK.jpg" TargetMode="External" /><Relationship Id="rId104" Type="http://schemas.openxmlformats.org/officeDocument/2006/relationships/hyperlink" Target="https://pbs.twimg.com/media/D3sX4mrX4AAH6dL.jpg" TargetMode="External" /><Relationship Id="rId105" Type="http://schemas.openxmlformats.org/officeDocument/2006/relationships/hyperlink" Target="https://pbs.twimg.com/media/D3xrViOXkAEj7mK.jpg" TargetMode="External" /><Relationship Id="rId106" Type="http://schemas.openxmlformats.org/officeDocument/2006/relationships/hyperlink" Target="https://pbs.twimg.com/media/D4BMJh5XsAArgiD.jpg" TargetMode="External" /><Relationship Id="rId107" Type="http://schemas.openxmlformats.org/officeDocument/2006/relationships/hyperlink" Target="https://pbs.twimg.com/media/D4LTo_GX4AEFwxq.jpg" TargetMode="External" /><Relationship Id="rId108" Type="http://schemas.openxmlformats.org/officeDocument/2006/relationships/hyperlink" Target="https://pbs.twimg.com/media/D4LbSjoWwAA42Uh.jpg" TargetMode="External" /><Relationship Id="rId109" Type="http://schemas.openxmlformats.org/officeDocument/2006/relationships/hyperlink" Target="https://pbs.twimg.com/media/D4UNCdTWsAMQub3.jpg" TargetMode="External" /><Relationship Id="rId110" Type="http://schemas.openxmlformats.org/officeDocument/2006/relationships/hyperlink" Target="https://pbs.twimg.com/media/D4d-N3kXoAAwPDz.jpg" TargetMode="External" /><Relationship Id="rId111" Type="http://schemas.openxmlformats.org/officeDocument/2006/relationships/hyperlink" Target="https://pbs.twimg.com/media/D3zpvJRW0AAQfhL.jpg" TargetMode="External" /><Relationship Id="rId112" Type="http://schemas.openxmlformats.org/officeDocument/2006/relationships/hyperlink" Target="https://pbs.twimg.com/tweet_video_thumb/D4iKcwgWkAI-Lzf.jpg" TargetMode="External" /><Relationship Id="rId113" Type="http://schemas.openxmlformats.org/officeDocument/2006/relationships/hyperlink" Target="https://pbs.twimg.com/media/D4jfmHwWkAIpjwv.jpg" TargetMode="External" /><Relationship Id="rId114" Type="http://schemas.openxmlformats.org/officeDocument/2006/relationships/hyperlink" Target="https://pbs.twimg.com/media/D4jfmHwWkAIpjwv.jpg" TargetMode="External" /><Relationship Id="rId115" Type="http://schemas.openxmlformats.org/officeDocument/2006/relationships/hyperlink" Target="https://pbs.twimg.com/media/D4jfmHwWkAIpjwv.jpg" TargetMode="External" /><Relationship Id="rId116" Type="http://schemas.openxmlformats.org/officeDocument/2006/relationships/hyperlink" Target="https://pbs.twimg.com/ext_tw_video_thumb/1119339446330175488/pu/img/X1ef2T5GeXKv9G_i.jpg" TargetMode="External" /><Relationship Id="rId117" Type="http://schemas.openxmlformats.org/officeDocument/2006/relationships/hyperlink" Target="https://pbs.twimg.com/media/D4i3IQdW0AEhQtj.jpg" TargetMode="External" /><Relationship Id="rId118" Type="http://schemas.openxmlformats.org/officeDocument/2006/relationships/hyperlink" Target="https://pbs.twimg.com/media/D4jBWP2XkAEinSR.jpg" TargetMode="External" /><Relationship Id="rId119" Type="http://schemas.openxmlformats.org/officeDocument/2006/relationships/hyperlink" Target="https://pbs.twimg.com/media/D4h4gXfWsAIeOPE.jpg" TargetMode="External" /><Relationship Id="rId120" Type="http://schemas.openxmlformats.org/officeDocument/2006/relationships/hyperlink" Target="https://pbs.twimg.com/media/D4b-3cpW4AMZRd9.jpg" TargetMode="External" /><Relationship Id="rId121" Type="http://schemas.openxmlformats.org/officeDocument/2006/relationships/hyperlink" Target="https://pbs.twimg.com/media/D218Z3mWsAE-4NV.jpg" TargetMode="External" /><Relationship Id="rId122" Type="http://schemas.openxmlformats.org/officeDocument/2006/relationships/hyperlink" Target="https://pbs.twimg.com/media/D3sjRSFX4AAPJeP.jpg" TargetMode="External" /><Relationship Id="rId123" Type="http://schemas.openxmlformats.org/officeDocument/2006/relationships/hyperlink" Target="https://pbs.twimg.com/media/D3sjRSFX4AAPJeP.jpg" TargetMode="External" /><Relationship Id="rId124" Type="http://schemas.openxmlformats.org/officeDocument/2006/relationships/hyperlink" Target="https://pbs.twimg.com/media/D3sjRSFX4AAPJeP.jpg" TargetMode="External" /><Relationship Id="rId125" Type="http://schemas.openxmlformats.org/officeDocument/2006/relationships/hyperlink" Target="https://pbs.twimg.com/media/D3s_pNVX4AYk5rg.png" TargetMode="External" /><Relationship Id="rId126" Type="http://schemas.openxmlformats.org/officeDocument/2006/relationships/hyperlink" Target="http://pbs.twimg.com/profile_images/1087380296700436482/-1ar-DVI_normal.jpg" TargetMode="External" /><Relationship Id="rId127" Type="http://schemas.openxmlformats.org/officeDocument/2006/relationships/hyperlink" Target="http://pbs.twimg.com/profile_images/1087380296700436482/-1ar-DVI_normal.jpg" TargetMode="External" /><Relationship Id="rId128" Type="http://schemas.openxmlformats.org/officeDocument/2006/relationships/hyperlink" Target="http://pbs.twimg.com/profile_images/927016036548964352/857nIMYx_normal.jpg" TargetMode="External" /><Relationship Id="rId129" Type="http://schemas.openxmlformats.org/officeDocument/2006/relationships/hyperlink" Target="http://pbs.twimg.com/profile_images/1052008018672533504/58KqexWh_normal.jpg" TargetMode="External" /><Relationship Id="rId130" Type="http://schemas.openxmlformats.org/officeDocument/2006/relationships/hyperlink" Target="https://pbs.twimg.com/media/D3yFCriWsAE9B1t.jpg" TargetMode="External" /><Relationship Id="rId131" Type="http://schemas.openxmlformats.org/officeDocument/2006/relationships/hyperlink" Target="http://pbs.twimg.com/profile_images/820289996469006337/nJiIhe52_normal.jpg" TargetMode="External" /><Relationship Id="rId132" Type="http://schemas.openxmlformats.org/officeDocument/2006/relationships/hyperlink" Target="http://pbs.twimg.com/profile_images/624404271023263744/aDmMLBy0_normal.png" TargetMode="External" /><Relationship Id="rId133" Type="http://schemas.openxmlformats.org/officeDocument/2006/relationships/hyperlink" Target="http://pbs.twimg.com/profile_images/651216379870253056/yU6cJnH__normal.jpg" TargetMode="External" /><Relationship Id="rId134" Type="http://schemas.openxmlformats.org/officeDocument/2006/relationships/hyperlink" Target="http://pbs.twimg.com/profile_images/1068165469608255488/_qrfhVNv_normal.jpg" TargetMode="External" /><Relationship Id="rId135" Type="http://schemas.openxmlformats.org/officeDocument/2006/relationships/hyperlink" Target="http://pbs.twimg.com/profile_images/882674269053964288/dOnqFe6p_normal.jpg" TargetMode="External" /><Relationship Id="rId136" Type="http://schemas.openxmlformats.org/officeDocument/2006/relationships/hyperlink" Target="http://pbs.twimg.com/profile_images/1120446151088644098/27NuvQYG_normal.png" TargetMode="External" /><Relationship Id="rId137" Type="http://schemas.openxmlformats.org/officeDocument/2006/relationships/hyperlink" Target="http://pbs.twimg.com/profile_images/1086061999124025344/l86J9AL1_normal.jpg" TargetMode="External" /><Relationship Id="rId138" Type="http://schemas.openxmlformats.org/officeDocument/2006/relationships/hyperlink" Target="http://pbs.twimg.com/profile_images/1083728030126796800/ECU8PZLP_normal.jpg" TargetMode="External" /><Relationship Id="rId139" Type="http://schemas.openxmlformats.org/officeDocument/2006/relationships/hyperlink" Target="http://pbs.twimg.com/profile_images/1768087931/N0v_h3rtz_normal.jpg" TargetMode="External" /><Relationship Id="rId140" Type="http://schemas.openxmlformats.org/officeDocument/2006/relationships/hyperlink" Target="http://pbs.twimg.com/profile_images/972732285031247878/Z0TsKOZL_normal.jpg" TargetMode="External" /><Relationship Id="rId141" Type="http://schemas.openxmlformats.org/officeDocument/2006/relationships/hyperlink" Target="http://pbs.twimg.com/profile_images/580195739512487936/AINbCMfo_normal.jpg" TargetMode="External" /><Relationship Id="rId142" Type="http://schemas.openxmlformats.org/officeDocument/2006/relationships/hyperlink" Target="http://pbs.twimg.com/profile_images/696667598792970242/tBfR0mRa_normal.jpg" TargetMode="External" /><Relationship Id="rId143" Type="http://schemas.openxmlformats.org/officeDocument/2006/relationships/hyperlink" Target="http://pbs.twimg.com/profile_images/1093242151784402944/mBE5L6Wv_normal.jpg" TargetMode="External" /><Relationship Id="rId144" Type="http://schemas.openxmlformats.org/officeDocument/2006/relationships/hyperlink" Target="http://pbs.twimg.com/profile_images/820988813292011521/Bw9TfjiW_normal.jpg" TargetMode="External" /><Relationship Id="rId145" Type="http://schemas.openxmlformats.org/officeDocument/2006/relationships/hyperlink" Target="http://pbs.twimg.com/profile_images/1092869756191952896/cYkDuf6H_normal.jpg" TargetMode="External" /><Relationship Id="rId146" Type="http://schemas.openxmlformats.org/officeDocument/2006/relationships/hyperlink" Target="http://pbs.twimg.com/profile_images/692435459591557121/VxFDalmp_normal.png" TargetMode="External" /><Relationship Id="rId147" Type="http://schemas.openxmlformats.org/officeDocument/2006/relationships/hyperlink" Target="http://pbs.twimg.com/profile_images/769258753065496580/sXgArXTf_normal.jpg" TargetMode="External" /><Relationship Id="rId148" Type="http://schemas.openxmlformats.org/officeDocument/2006/relationships/hyperlink" Target="http://pbs.twimg.com/profile_images/937700752910192640/gsczhOMn_normal.jpg" TargetMode="External" /><Relationship Id="rId149" Type="http://schemas.openxmlformats.org/officeDocument/2006/relationships/hyperlink" Target="http://pbs.twimg.com/profile_images/937700752910192640/gsczhOMn_normal.jpg" TargetMode="External" /><Relationship Id="rId150" Type="http://schemas.openxmlformats.org/officeDocument/2006/relationships/hyperlink" Target="http://pbs.twimg.com/profile_images/436263277568331776/Rn1hmHlX_normal.jpeg" TargetMode="External" /><Relationship Id="rId151" Type="http://schemas.openxmlformats.org/officeDocument/2006/relationships/hyperlink" Target="http://pbs.twimg.com/profile_images/1034218709831696384/NHpinpml_normal.jpg" TargetMode="External" /><Relationship Id="rId152" Type="http://schemas.openxmlformats.org/officeDocument/2006/relationships/hyperlink" Target="http://pbs.twimg.com/profile_images/1109867088171159552/IO_8Gw8B_normal.png" TargetMode="External" /><Relationship Id="rId153" Type="http://schemas.openxmlformats.org/officeDocument/2006/relationships/hyperlink" Target="http://pbs.twimg.com/profile_images/1110779064179195905/D3G1xykw_normal.jpg" TargetMode="External" /><Relationship Id="rId154" Type="http://schemas.openxmlformats.org/officeDocument/2006/relationships/hyperlink" Target="http://pbs.twimg.com/profile_images/1080258553582100480/OKcLk6Fw_normal.jpg" TargetMode="External" /><Relationship Id="rId155" Type="http://schemas.openxmlformats.org/officeDocument/2006/relationships/hyperlink" Target="http://pbs.twimg.com/profile_images/1111773094383738880/N4ILml0k_normal.jpg" TargetMode="External" /><Relationship Id="rId156" Type="http://schemas.openxmlformats.org/officeDocument/2006/relationships/hyperlink" Target="http://pbs.twimg.com/profile_images/1111405206611230720/dD-m9Q_O_normal.jpg" TargetMode="External" /><Relationship Id="rId157" Type="http://schemas.openxmlformats.org/officeDocument/2006/relationships/hyperlink" Target="http://pbs.twimg.com/profile_images/1071994427130957825/6jGNjXxV_normal.jpg" TargetMode="External" /><Relationship Id="rId158" Type="http://schemas.openxmlformats.org/officeDocument/2006/relationships/hyperlink" Target="http://pbs.twimg.com/profile_images/1071994427130957825/6jGNjXxV_normal.jpg" TargetMode="External" /><Relationship Id="rId159" Type="http://schemas.openxmlformats.org/officeDocument/2006/relationships/hyperlink" Target="http://pbs.twimg.com/profile_images/1071994427130957825/6jGNjXxV_normal.jpg" TargetMode="External" /><Relationship Id="rId160" Type="http://schemas.openxmlformats.org/officeDocument/2006/relationships/hyperlink" Target="http://pbs.twimg.com/profile_images/1102441327231410177/usR6AZPN_normal.jpg" TargetMode="External" /><Relationship Id="rId161" Type="http://schemas.openxmlformats.org/officeDocument/2006/relationships/hyperlink" Target="http://pbs.twimg.com/profile_images/1089362899456405504/y-XFn44x_normal.jpg" TargetMode="External" /><Relationship Id="rId162" Type="http://schemas.openxmlformats.org/officeDocument/2006/relationships/hyperlink" Target="http://pbs.twimg.com/profile_images/801334739961573376/MQ6CbIfx_normal.jpg" TargetMode="External" /><Relationship Id="rId163" Type="http://schemas.openxmlformats.org/officeDocument/2006/relationships/hyperlink" Target="http://pbs.twimg.com/profile_images/801334739961573376/MQ6CbIfx_normal.jpg" TargetMode="External" /><Relationship Id="rId164" Type="http://schemas.openxmlformats.org/officeDocument/2006/relationships/hyperlink" Target="https://pbs.twimg.com/tweet_video_thumb/D3wnl-bWkAEFWx9.jpg" TargetMode="External" /><Relationship Id="rId165" Type="http://schemas.openxmlformats.org/officeDocument/2006/relationships/hyperlink" Target="http://pbs.twimg.com/profile_images/1028902507194404865/lwIa5UBg_normal.jpg" TargetMode="External" /><Relationship Id="rId166" Type="http://schemas.openxmlformats.org/officeDocument/2006/relationships/hyperlink" Target="https://pbs.twimg.com/tweet_video_thumb/D36-6orXoAED4rq.jpg" TargetMode="External" /><Relationship Id="rId167" Type="http://schemas.openxmlformats.org/officeDocument/2006/relationships/hyperlink" Target="http://pbs.twimg.com/profile_images/779613345611743233/8f_EpPCE_normal.jpg" TargetMode="External" /><Relationship Id="rId168" Type="http://schemas.openxmlformats.org/officeDocument/2006/relationships/hyperlink" Target="http://pbs.twimg.com/profile_images/1010106519852126208/ltjbdz5R_normal.jpg" TargetMode="External" /><Relationship Id="rId169" Type="http://schemas.openxmlformats.org/officeDocument/2006/relationships/hyperlink" Target="http://pbs.twimg.com/profile_images/1105817844485373955/ddf39UR3_normal.jpg" TargetMode="External" /><Relationship Id="rId170" Type="http://schemas.openxmlformats.org/officeDocument/2006/relationships/hyperlink" Target="http://pbs.twimg.com/profile_images/779613345611743233/8f_EpPCE_normal.jpg" TargetMode="External" /><Relationship Id="rId171" Type="http://schemas.openxmlformats.org/officeDocument/2006/relationships/hyperlink" Target="https://pbs.twimg.com/media/D38UL5sWAAANoOB.jpg" TargetMode="External" /><Relationship Id="rId172" Type="http://schemas.openxmlformats.org/officeDocument/2006/relationships/hyperlink" Target="http://pbs.twimg.com/profile_images/408722844/beth_cruise_normal.JPG" TargetMode="External" /><Relationship Id="rId173" Type="http://schemas.openxmlformats.org/officeDocument/2006/relationships/hyperlink" Target="https://pbs.twimg.com/ext_tw_video_thumb/1116671892465901568/pu/img/COEGETiwpPpVmW1K.jpg" TargetMode="External" /><Relationship Id="rId174" Type="http://schemas.openxmlformats.org/officeDocument/2006/relationships/hyperlink" Target="https://pbs.twimg.com/ext_tw_video_thumb/1116671892465901568/pu/img/COEGETiwpPpVmW1K.jpg" TargetMode="External" /><Relationship Id="rId175" Type="http://schemas.openxmlformats.org/officeDocument/2006/relationships/hyperlink" Target="http://pbs.twimg.com/profile_images/1076410201044107264/tALeVX0k_normal.jpg" TargetMode="External" /><Relationship Id="rId176" Type="http://schemas.openxmlformats.org/officeDocument/2006/relationships/hyperlink" Target="http://pbs.twimg.com/profile_images/1076410201044107264/tALeVX0k_normal.jpg" TargetMode="External" /><Relationship Id="rId177" Type="http://schemas.openxmlformats.org/officeDocument/2006/relationships/hyperlink" Target="http://pbs.twimg.com/profile_images/1076410201044107264/tALeVX0k_normal.jpg" TargetMode="External" /><Relationship Id="rId178" Type="http://schemas.openxmlformats.org/officeDocument/2006/relationships/hyperlink" Target="http://pbs.twimg.com/profile_images/1076410201044107264/tALeVX0k_normal.jpg" TargetMode="External" /><Relationship Id="rId179" Type="http://schemas.openxmlformats.org/officeDocument/2006/relationships/hyperlink" Target="http://pbs.twimg.com/profile_images/807960810274324480/DAlmnim1_normal.jpg" TargetMode="External" /><Relationship Id="rId180" Type="http://schemas.openxmlformats.org/officeDocument/2006/relationships/hyperlink" Target="http://pbs.twimg.com/profile_images/798930188591648772/Zj-IPHD-_normal.jpg" TargetMode="External" /><Relationship Id="rId181" Type="http://schemas.openxmlformats.org/officeDocument/2006/relationships/hyperlink" Target="https://pbs.twimg.com/media/D39GO-CWwAA498R.jpg" TargetMode="External" /><Relationship Id="rId182" Type="http://schemas.openxmlformats.org/officeDocument/2006/relationships/hyperlink" Target="https://pbs.twimg.com/media/D38UL5sWAAANoOB.jpg" TargetMode="External" /><Relationship Id="rId183" Type="http://schemas.openxmlformats.org/officeDocument/2006/relationships/hyperlink" Target="http://pbs.twimg.com/profile_images/424501852198010881/_cYFXqQq_normal.jpeg" TargetMode="External" /><Relationship Id="rId184" Type="http://schemas.openxmlformats.org/officeDocument/2006/relationships/hyperlink" Target="http://pbs.twimg.com/profile_images/424501852198010881/_cYFXqQq_normal.jpeg" TargetMode="External" /><Relationship Id="rId185" Type="http://schemas.openxmlformats.org/officeDocument/2006/relationships/hyperlink" Target="http://pbs.twimg.com/profile_images/793113277022760960/n0RTIJGK_normal.jpg" TargetMode="External" /><Relationship Id="rId186" Type="http://schemas.openxmlformats.org/officeDocument/2006/relationships/hyperlink" Target="http://pbs.twimg.com/profile_images/793113277022760960/n0RTIJGK_normal.jpg" TargetMode="External" /><Relationship Id="rId187" Type="http://schemas.openxmlformats.org/officeDocument/2006/relationships/hyperlink" Target="https://pbs.twimg.com/media/D39yDQtXkAUnM86.jpg" TargetMode="External" /><Relationship Id="rId188" Type="http://schemas.openxmlformats.org/officeDocument/2006/relationships/hyperlink" Target="https://pbs.twimg.com/media/D378WY1UIAE3KdQ.jpg" TargetMode="External" /><Relationship Id="rId189" Type="http://schemas.openxmlformats.org/officeDocument/2006/relationships/hyperlink" Target="https://pbs.twimg.com/media/D38T0EQW4AArpzD.jpg" TargetMode="External" /><Relationship Id="rId190" Type="http://schemas.openxmlformats.org/officeDocument/2006/relationships/hyperlink" Target="https://pbs.twimg.com/media/D38UL5sWAAANoOB.jpg" TargetMode="External" /><Relationship Id="rId191" Type="http://schemas.openxmlformats.org/officeDocument/2006/relationships/hyperlink" Target="http://pbs.twimg.com/profile_images/1115710943076470785/966f3TZH_normal.jpg" TargetMode="External" /><Relationship Id="rId192" Type="http://schemas.openxmlformats.org/officeDocument/2006/relationships/hyperlink" Target="http://pbs.twimg.com/profile_images/956613616136056833/FfQsxVVO_normal.jpg" TargetMode="External" /><Relationship Id="rId193" Type="http://schemas.openxmlformats.org/officeDocument/2006/relationships/hyperlink" Target="http://pbs.twimg.com/profile_images/598820374348980224/Wg-46sqw_normal.jpg" TargetMode="External" /><Relationship Id="rId194" Type="http://schemas.openxmlformats.org/officeDocument/2006/relationships/hyperlink" Target="http://pbs.twimg.com/profile_images/598820374348980224/Wg-46sqw_normal.jpg" TargetMode="External" /><Relationship Id="rId195" Type="http://schemas.openxmlformats.org/officeDocument/2006/relationships/hyperlink" Target="http://pbs.twimg.com/profile_images/598820374348980224/Wg-46sqw_normal.jpg" TargetMode="External" /><Relationship Id="rId196" Type="http://schemas.openxmlformats.org/officeDocument/2006/relationships/hyperlink" Target="http://pbs.twimg.com/profile_images/598820374348980224/Wg-46sqw_normal.jpg" TargetMode="External" /><Relationship Id="rId197" Type="http://schemas.openxmlformats.org/officeDocument/2006/relationships/hyperlink" Target="https://pbs.twimg.com/media/D38T0EQW4AArpzD.jpg" TargetMode="External" /><Relationship Id="rId198" Type="http://schemas.openxmlformats.org/officeDocument/2006/relationships/hyperlink" Target="http://pbs.twimg.com/profile_images/956613616136056833/FfQsxVVO_normal.jpg" TargetMode="External" /><Relationship Id="rId199" Type="http://schemas.openxmlformats.org/officeDocument/2006/relationships/hyperlink" Target="http://pbs.twimg.com/profile_images/658391989260521472/iE61WLzS_normal.jpg" TargetMode="External" /><Relationship Id="rId200" Type="http://schemas.openxmlformats.org/officeDocument/2006/relationships/hyperlink" Target="http://pbs.twimg.com/profile_images/658391989260521472/iE61WLzS_normal.jpg" TargetMode="External" /><Relationship Id="rId201" Type="http://schemas.openxmlformats.org/officeDocument/2006/relationships/hyperlink" Target="http://pbs.twimg.com/profile_images/482332763291275264/YVj3i_b5_normal.jpeg" TargetMode="External" /><Relationship Id="rId202" Type="http://schemas.openxmlformats.org/officeDocument/2006/relationships/hyperlink" Target="http://pbs.twimg.com/profile_images/482332763291275264/YVj3i_b5_normal.jpeg" TargetMode="External" /><Relationship Id="rId203" Type="http://schemas.openxmlformats.org/officeDocument/2006/relationships/hyperlink" Target="https://pbs.twimg.com/ext_tw_video_thumb/1116124096809639936/pu/img/-GHuC8q2YPfAyVp-.jpg" TargetMode="External" /><Relationship Id="rId204" Type="http://schemas.openxmlformats.org/officeDocument/2006/relationships/hyperlink" Target="https://pbs.twimg.com/tweet_video_thumb/D36aDuGXsAALSR6.jpg" TargetMode="External" /><Relationship Id="rId205" Type="http://schemas.openxmlformats.org/officeDocument/2006/relationships/hyperlink" Target="https://pbs.twimg.com/tweet_video_thumb/D361IKaWAAAIBXW.jpg" TargetMode="External" /><Relationship Id="rId206" Type="http://schemas.openxmlformats.org/officeDocument/2006/relationships/hyperlink" Target="https://pbs.twimg.com/tweet_video_thumb/D365BfxWwAAiK4N.jpg" TargetMode="External" /><Relationship Id="rId207" Type="http://schemas.openxmlformats.org/officeDocument/2006/relationships/hyperlink" Target="http://pbs.twimg.com/profile_images/1028902507194404865/lwIa5UBg_normal.jpg" TargetMode="External" /><Relationship Id="rId208" Type="http://schemas.openxmlformats.org/officeDocument/2006/relationships/hyperlink" Target="https://pbs.twimg.com/tweet_video_thumb/D37WegmUwAMyF30.jpg" TargetMode="External" /><Relationship Id="rId209" Type="http://schemas.openxmlformats.org/officeDocument/2006/relationships/hyperlink" Target="https://pbs.twimg.com/tweet_video_thumb/D37hO07UEAARSvD.jpg" TargetMode="External" /><Relationship Id="rId210" Type="http://schemas.openxmlformats.org/officeDocument/2006/relationships/hyperlink" Target="http://pbs.twimg.com/profile_images/1028902507194404865/lwIa5UBg_normal.jpg" TargetMode="External" /><Relationship Id="rId211" Type="http://schemas.openxmlformats.org/officeDocument/2006/relationships/hyperlink" Target="http://pbs.twimg.com/profile_images/1115918309554364416/SCFP_Zaw_normal.jpg" TargetMode="External" /><Relationship Id="rId212" Type="http://schemas.openxmlformats.org/officeDocument/2006/relationships/hyperlink" Target="http://pbs.twimg.com/profile_images/988287336009142273/n93CvQr9_normal.jpg" TargetMode="External" /><Relationship Id="rId213" Type="http://schemas.openxmlformats.org/officeDocument/2006/relationships/hyperlink" Target="http://pbs.twimg.com/profile_images/784406833062490113/I9p1-25U_normal.jpg" TargetMode="External" /><Relationship Id="rId214" Type="http://schemas.openxmlformats.org/officeDocument/2006/relationships/hyperlink" Target="http://pbs.twimg.com/profile_images/1107380716239757315/_G5QSKbf_normal.jpg" TargetMode="External" /><Relationship Id="rId215" Type="http://schemas.openxmlformats.org/officeDocument/2006/relationships/hyperlink" Target="http://pbs.twimg.com/profile_images/903035410045009924/kM5pY2sr_normal.jpg" TargetMode="External" /><Relationship Id="rId216" Type="http://schemas.openxmlformats.org/officeDocument/2006/relationships/hyperlink" Target="http://pbs.twimg.com/profile_images/1035419262423195650/eesd1HmX_normal.jpg" TargetMode="External" /><Relationship Id="rId217" Type="http://schemas.openxmlformats.org/officeDocument/2006/relationships/hyperlink" Target="http://pbs.twimg.com/profile_images/378800000333288776/0c7127ca0e7abf953687459a336cb507_normal.jpeg" TargetMode="External" /><Relationship Id="rId218" Type="http://schemas.openxmlformats.org/officeDocument/2006/relationships/hyperlink" Target="http://pbs.twimg.com/profile_images/1035419262423195650/eesd1HmX_normal.jpg" TargetMode="External" /><Relationship Id="rId219" Type="http://schemas.openxmlformats.org/officeDocument/2006/relationships/hyperlink" Target="http://pbs.twimg.com/profile_images/929761135330410496/BWVOyorb_normal.jpg" TargetMode="External" /><Relationship Id="rId220" Type="http://schemas.openxmlformats.org/officeDocument/2006/relationships/hyperlink" Target="http://pbs.twimg.com/profile_images/929761135330410496/BWVOyorb_normal.jpg" TargetMode="External" /><Relationship Id="rId221" Type="http://schemas.openxmlformats.org/officeDocument/2006/relationships/hyperlink" Target="http://pbs.twimg.com/profile_images/929761135330410496/BWVOyorb_normal.jpg" TargetMode="External" /><Relationship Id="rId222" Type="http://schemas.openxmlformats.org/officeDocument/2006/relationships/hyperlink" Target="http://pbs.twimg.com/profile_images/929761135330410496/BWVOyorb_normal.jpg" TargetMode="External" /><Relationship Id="rId223" Type="http://schemas.openxmlformats.org/officeDocument/2006/relationships/hyperlink" Target="http://pbs.twimg.com/profile_images/990842911364468736/sEDWlvgs_normal.jpg" TargetMode="External" /><Relationship Id="rId224" Type="http://schemas.openxmlformats.org/officeDocument/2006/relationships/hyperlink" Target="http://pbs.twimg.com/profile_images/990842911364468736/sEDWlvgs_normal.jpg" TargetMode="External" /><Relationship Id="rId225" Type="http://schemas.openxmlformats.org/officeDocument/2006/relationships/hyperlink" Target="http://pbs.twimg.com/profile_images/990842911364468736/sEDWlvgs_normal.jpg" TargetMode="External" /><Relationship Id="rId226" Type="http://schemas.openxmlformats.org/officeDocument/2006/relationships/hyperlink" Target="http://pbs.twimg.com/profile_images/988284946728083457/DPIO7WV8_normal.jpg" TargetMode="External" /><Relationship Id="rId227" Type="http://schemas.openxmlformats.org/officeDocument/2006/relationships/hyperlink" Target="http://pbs.twimg.com/profile_images/988284946728083457/DPIO7WV8_normal.jpg" TargetMode="External" /><Relationship Id="rId228" Type="http://schemas.openxmlformats.org/officeDocument/2006/relationships/hyperlink" Target="http://pbs.twimg.com/profile_images/988284946728083457/DPIO7WV8_normal.jpg" TargetMode="External" /><Relationship Id="rId229" Type="http://schemas.openxmlformats.org/officeDocument/2006/relationships/hyperlink" Target="http://pbs.twimg.com/profile_images/906606167048069120/Y9rDMYFY_normal.jpg" TargetMode="External" /><Relationship Id="rId230" Type="http://schemas.openxmlformats.org/officeDocument/2006/relationships/hyperlink" Target="http://pbs.twimg.com/profile_images/2706619999/89711fc8abfdebe94f2d4c1f461d5427_normal.jpeg" TargetMode="External" /><Relationship Id="rId231" Type="http://schemas.openxmlformats.org/officeDocument/2006/relationships/hyperlink" Target="http://pbs.twimg.com/profile_images/2706619999/89711fc8abfdebe94f2d4c1f461d5427_normal.jpeg" TargetMode="External" /><Relationship Id="rId232" Type="http://schemas.openxmlformats.org/officeDocument/2006/relationships/hyperlink" Target="http://pbs.twimg.com/profile_images/1209957828/Photo_on_2011-01-08_at_10.16_normal.jpg" TargetMode="External" /><Relationship Id="rId233" Type="http://schemas.openxmlformats.org/officeDocument/2006/relationships/hyperlink" Target="http://pbs.twimg.com/profile_images/1089607072793182208/yw3NqqtG_normal.jpg" TargetMode="External" /><Relationship Id="rId234" Type="http://schemas.openxmlformats.org/officeDocument/2006/relationships/hyperlink" Target="http://pbs.twimg.com/profile_images/1089607072793182208/yw3NqqtG_normal.jpg" TargetMode="External" /><Relationship Id="rId235" Type="http://schemas.openxmlformats.org/officeDocument/2006/relationships/hyperlink" Target="http://pbs.twimg.com/profile_images/1101117436756135937/HC96w9eI_normal.jpg" TargetMode="External" /><Relationship Id="rId236" Type="http://schemas.openxmlformats.org/officeDocument/2006/relationships/hyperlink" Target="http://pbs.twimg.com/profile_images/1101117436756135937/HC96w9eI_normal.jpg" TargetMode="External" /><Relationship Id="rId237" Type="http://schemas.openxmlformats.org/officeDocument/2006/relationships/hyperlink" Target="http://pbs.twimg.com/profile_images/1101117436756135937/HC96w9eI_normal.jpg" TargetMode="External" /><Relationship Id="rId238" Type="http://schemas.openxmlformats.org/officeDocument/2006/relationships/hyperlink" Target="http://pbs.twimg.com/profile_images/1101117436756135937/HC96w9eI_normal.jpg" TargetMode="External" /><Relationship Id="rId239" Type="http://schemas.openxmlformats.org/officeDocument/2006/relationships/hyperlink" Target="http://pbs.twimg.com/profile_images/1107135056106176513/jCAwLDPz_normal.jpg" TargetMode="External" /><Relationship Id="rId240" Type="http://schemas.openxmlformats.org/officeDocument/2006/relationships/hyperlink" Target="http://pbs.twimg.com/profile_images/1107135056106176513/jCAwLDPz_normal.jpg" TargetMode="External" /><Relationship Id="rId241" Type="http://schemas.openxmlformats.org/officeDocument/2006/relationships/hyperlink" Target="http://pbs.twimg.com/profile_images/1106678609228513280/4oqslSlp_normal.jpg" TargetMode="External" /><Relationship Id="rId242" Type="http://schemas.openxmlformats.org/officeDocument/2006/relationships/hyperlink" Target="https://pbs.twimg.com/media/D39GO-CWwAA498R.jpg" TargetMode="External" /><Relationship Id="rId243" Type="http://schemas.openxmlformats.org/officeDocument/2006/relationships/hyperlink" Target="https://pbs.twimg.com/media/D39GO-CWwAA498R.jpg" TargetMode="External" /><Relationship Id="rId244" Type="http://schemas.openxmlformats.org/officeDocument/2006/relationships/hyperlink" Target="http://pbs.twimg.com/profile_images/1117318413322420224/NXL1pPOV_normal.jpg" TargetMode="External" /><Relationship Id="rId245" Type="http://schemas.openxmlformats.org/officeDocument/2006/relationships/hyperlink" Target="http://pbs.twimg.com/profile_images/1112087613303914498/dRZurRb7_normal.jpg" TargetMode="External" /><Relationship Id="rId246" Type="http://schemas.openxmlformats.org/officeDocument/2006/relationships/hyperlink" Target="http://pbs.twimg.com/profile_images/1112087613303914498/dRZurRb7_normal.jpg" TargetMode="External" /><Relationship Id="rId247" Type="http://schemas.openxmlformats.org/officeDocument/2006/relationships/hyperlink" Target="http://pbs.twimg.com/profile_images/1112087613303914498/dRZurRb7_normal.jpg" TargetMode="External" /><Relationship Id="rId248" Type="http://schemas.openxmlformats.org/officeDocument/2006/relationships/hyperlink" Target="http://pbs.twimg.com/profile_images/1112087613303914498/dRZurRb7_normal.jpg" TargetMode="External" /><Relationship Id="rId249" Type="http://schemas.openxmlformats.org/officeDocument/2006/relationships/hyperlink" Target="http://pbs.twimg.com/profile_images/756432148597473280/DVWhLt_s_normal.jpg" TargetMode="External" /><Relationship Id="rId250" Type="http://schemas.openxmlformats.org/officeDocument/2006/relationships/hyperlink" Target="http://pbs.twimg.com/profile_images/756432148597473280/DVWhLt_s_normal.jpg" TargetMode="External" /><Relationship Id="rId251" Type="http://schemas.openxmlformats.org/officeDocument/2006/relationships/hyperlink" Target="http://pbs.twimg.com/profile_images/1071437749604024320/-uC5Smg0_normal.jpg" TargetMode="External" /><Relationship Id="rId252" Type="http://schemas.openxmlformats.org/officeDocument/2006/relationships/hyperlink" Target="http://pbs.twimg.com/profile_images/1071437749604024320/-uC5Smg0_normal.jpg" TargetMode="External" /><Relationship Id="rId253" Type="http://schemas.openxmlformats.org/officeDocument/2006/relationships/hyperlink" Target="http://pbs.twimg.com/profile_images/1071437749604024320/-uC5Smg0_normal.jpg" TargetMode="External" /><Relationship Id="rId254" Type="http://schemas.openxmlformats.org/officeDocument/2006/relationships/hyperlink" Target="http://pbs.twimg.com/profile_images/1071437749604024320/-uC5Smg0_normal.jpg" TargetMode="External" /><Relationship Id="rId255" Type="http://schemas.openxmlformats.org/officeDocument/2006/relationships/hyperlink" Target="http://pbs.twimg.com/profile_images/1071437749604024320/-uC5Smg0_normal.jpg" TargetMode="External" /><Relationship Id="rId256" Type="http://schemas.openxmlformats.org/officeDocument/2006/relationships/hyperlink" Target="http://pbs.twimg.com/profile_images/1071437749604024320/-uC5Smg0_normal.jpg" TargetMode="External" /><Relationship Id="rId257" Type="http://schemas.openxmlformats.org/officeDocument/2006/relationships/hyperlink" Target="http://pbs.twimg.com/profile_images/1071437749604024320/-uC5Smg0_normal.jpg" TargetMode="External" /><Relationship Id="rId258" Type="http://schemas.openxmlformats.org/officeDocument/2006/relationships/hyperlink" Target="http://pbs.twimg.com/profile_images/1007680899410997248/q1ox-JdI_normal.jpg" TargetMode="External" /><Relationship Id="rId259" Type="http://schemas.openxmlformats.org/officeDocument/2006/relationships/hyperlink" Target="http://pbs.twimg.com/profile_images/978682763241861120/CUR52whh_normal.jpg" TargetMode="External" /><Relationship Id="rId260" Type="http://schemas.openxmlformats.org/officeDocument/2006/relationships/hyperlink" Target="http://pbs.twimg.com/profile_images/978682763241861120/CUR52whh_normal.jpg" TargetMode="External" /><Relationship Id="rId261" Type="http://schemas.openxmlformats.org/officeDocument/2006/relationships/hyperlink" Target="http://pbs.twimg.com/profile_images/675566619494600704/GZQLoe8g_normal.jpg" TargetMode="External" /><Relationship Id="rId262" Type="http://schemas.openxmlformats.org/officeDocument/2006/relationships/hyperlink" Target="http://pbs.twimg.com/profile_images/1095291700493324289/5zYj7Gro_normal.jpg" TargetMode="External" /><Relationship Id="rId263" Type="http://schemas.openxmlformats.org/officeDocument/2006/relationships/hyperlink" Target="http://pbs.twimg.com/profile_images/966007794393538561/kCbv4sNr_normal.jpg" TargetMode="External" /><Relationship Id="rId264" Type="http://schemas.openxmlformats.org/officeDocument/2006/relationships/hyperlink" Target="https://pbs.twimg.com/media/D4OjZAQX4AYMfwO.jpg" TargetMode="External" /><Relationship Id="rId265" Type="http://schemas.openxmlformats.org/officeDocument/2006/relationships/hyperlink" Target="https://pbs.twimg.com/media/D4MvjWUXsAA1N7M.jpg" TargetMode="External" /><Relationship Id="rId266" Type="http://schemas.openxmlformats.org/officeDocument/2006/relationships/hyperlink" Target="http://pbs.twimg.com/profile_images/414157322131218433/rtKEZ7CL_normal.jpeg" TargetMode="External" /><Relationship Id="rId267" Type="http://schemas.openxmlformats.org/officeDocument/2006/relationships/hyperlink" Target="http://pbs.twimg.com/profile_images/414157322131218433/rtKEZ7CL_normal.jpeg" TargetMode="External" /><Relationship Id="rId268" Type="http://schemas.openxmlformats.org/officeDocument/2006/relationships/hyperlink" Target="http://pbs.twimg.com/profile_images/1108980182302384128/4e1pn4RA_normal.png" TargetMode="External" /><Relationship Id="rId269" Type="http://schemas.openxmlformats.org/officeDocument/2006/relationships/hyperlink" Target="http://pbs.twimg.com/profile_images/290900579/Suzan_normal.jpg" TargetMode="External" /><Relationship Id="rId270" Type="http://schemas.openxmlformats.org/officeDocument/2006/relationships/hyperlink" Target="http://pbs.twimg.com/profile_images/1108980182302384128/4e1pn4RA_normal.png" TargetMode="External" /><Relationship Id="rId271" Type="http://schemas.openxmlformats.org/officeDocument/2006/relationships/hyperlink" Target="http://pbs.twimg.com/profile_images/290900579/Suzan_normal.jpg" TargetMode="External" /><Relationship Id="rId272" Type="http://schemas.openxmlformats.org/officeDocument/2006/relationships/hyperlink" Target="http://pbs.twimg.com/profile_images/1108980182302384128/4e1pn4RA_normal.png" TargetMode="External" /><Relationship Id="rId273" Type="http://schemas.openxmlformats.org/officeDocument/2006/relationships/hyperlink" Target="http://pbs.twimg.com/profile_images/290900579/Suzan_normal.jpg" TargetMode="External" /><Relationship Id="rId274" Type="http://schemas.openxmlformats.org/officeDocument/2006/relationships/hyperlink" Target="http://pbs.twimg.com/profile_images/290900579/Suzan_normal.jpg" TargetMode="External" /><Relationship Id="rId275" Type="http://schemas.openxmlformats.org/officeDocument/2006/relationships/hyperlink" Target="http://pbs.twimg.com/profile_images/3460594472/ece945ba74e9a6f0367241d64841efc2_normal.jpeg" TargetMode="External" /><Relationship Id="rId276" Type="http://schemas.openxmlformats.org/officeDocument/2006/relationships/hyperlink" Target="http://pbs.twimg.com/profile_images/967314495671484421/12CPolIn_normal.jpg" TargetMode="External" /><Relationship Id="rId277" Type="http://schemas.openxmlformats.org/officeDocument/2006/relationships/hyperlink" Target="http://pbs.twimg.com/profile_images/502889125632958464/1QVBb1f9_normal.jpeg" TargetMode="External" /><Relationship Id="rId278" Type="http://schemas.openxmlformats.org/officeDocument/2006/relationships/hyperlink" Target="http://pbs.twimg.com/profile_images/1113052215856562176/wEtNiSgM_normal.jpg" TargetMode="External" /><Relationship Id="rId279" Type="http://schemas.openxmlformats.org/officeDocument/2006/relationships/hyperlink" Target="https://pbs.twimg.com/media/DHAugBKUQAAZVfe.jpg" TargetMode="External" /><Relationship Id="rId280" Type="http://schemas.openxmlformats.org/officeDocument/2006/relationships/hyperlink" Target="http://pbs.twimg.com/profile_images/1052584254108921857/5Lk7ZoUq_normal.jpg" TargetMode="External" /><Relationship Id="rId281" Type="http://schemas.openxmlformats.org/officeDocument/2006/relationships/hyperlink" Target="http://pbs.twimg.com/profile_images/1043580573116190720/eNcFOte4_normal.jpg" TargetMode="External" /><Relationship Id="rId282" Type="http://schemas.openxmlformats.org/officeDocument/2006/relationships/hyperlink" Target="http://pbs.twimg.com/profile_images/801500186547732480/thOPnD80_normal.jpg" TargetMode="External" /><Relationship Id="rId283" Type="http://schemas.openxmlformats.org/officeDocument/2006/relationships/hyperlink" Target="http://pbs.twimg.com/profile_images/1111724396119506944/nLHiIkMA_normal.png" TargetMode="External" /><Relationship Id="rId284" Type="http://schemas.openxmlformats.org/officeDocument/2006/relationships/hyperlink" Target="http://pbs.twimg.com/profile_images/1069651828869083136/FW_oMeYV_normal.jpg" TargetMode="External" /><Relationship Id="rId285" Type="http://schemas.openxmlformats.org/officeDocument/2006/relationships/hyperlink" Target="https://pbs.twimg.com/media/DrRxWkaUcAAip2X.jpg" TargetMode="External" /><Relationship Id="rId286" Type="http://schemas.openxmlformats.org/officeDocument/2006/relationships/hyperlink" Target="http://pbs.twimg.com/profile_images/1107035832375013377/8WHf7Mqx_normal.png" TargetMode="External" /><Relationship Id="rId287" Type="http://schemas.openxmlformats.org/officeDocument/2006/relationships/hyperlink" Target="https://pbs.twimg.com/media/D4U4f4gWwAAALzg.jpg" TargetMode="External" /><Relationship Id="rId288" Type="http://schemas.openxmlformats.org/officeDocument/2006/relationships/hyperlink" Target="http://pbs.twimg.com/profile_images/900610929439764481/1ICedz3U_normal.jpg" TargetMode="External" /><Relationship Id="rId289" Type="http://schemas.openxmlformats.org/officeDocument/2006/relationships/hyperlink" Target="http://pbs.twimg.com/profile_images/900610929439764481/1ICedz3U_normal.jpg" TargetMode="External" /><Relationship Id="rId290" Type="http://schemas.openxmlformats.org/officeDocument/2006/relationships/hyperlink" Target="https://pbs.twimg.com/media/D4U8ZeYXkAARENT.jpg" TargetMode="External" /><Relationship Id="rId291" Type="http://schemas.openxmlformats.org/officeDocument/2006/relationships/hyperlink" Target="http://pbs.twimg.com/profile_images/1103862682422206464/Qpj4vZYd_normal.jpg" TargetMode="External" /><Relationship Id="rId292" Type="http://schemas.openxmlformats.org/officeDocument/2006/relationships/hyperlink" Target="http://pbs.twimg.com/profile_images/378800000742943236/e3aecdcfb9ae468a7aa5fdf45582e6a0_normal.jpeg" TargetMode="External" /><Relationship Id="rId293" Type="http://schemas.openxmlformats.org/officeDocument/2006/relationships/hyperlink" Target="http://pbs.twimg.com/profile_images/378800000742943236/e3aecdcfb9ae468a7aa5fdf45582e6a0_normal.jpeg" TargetMode="External" /><Relationship Id="rId294" Type="http://schemas.openxmlformats.org/officeDocument/2006/relationships/hyperlink" Target="http://pbs.twimg.com/profile_images/757413388569849856/i9saTLEB_normal.jpg" TargetMode="External" /><Relationship Id="rId295" Type="http://schemas.openxmlformats.org/officeDocument/2006/relationships/hyperlink" Target="http://pbs.twimg.com/profile_images/378800000742943236/e3aecdcfb9ae468a7aa5fdf45582e6a0_normal.jpeg" TargetMode="External" /><Relationship Id="rId296" Type="http://schemas.openxmlformats.org/officeDocument/2006/relationships/hyperlink" Target="http://pbs.twimg.com/profile_images/378800000742943236/e3aecdcfb9ae468a7aa5fdf45582e6a0_normal.jpeg" TargetMode="External" /><Relationship Id="rId297" Type="http://schemas.openxmlformats.org/officeDocument/2006/relationships/hyperlink" Target="http://pbs.twimg.com/profile_images/378800000742943236/e3aecdcfb9ae468a7aa5fdf45582e6a0_normal.jpeg" TargetMode="External" /><Relationship Id="rId298" Type="http://schemas.openxmlformats.org/officeDocument/2006/relationships/hyperlink" Target="http://pbs.twimg.com/profile_images/378800000742943236/e3aecdcfb9ae468a7aa5fdf45582e6a0_normal.jpeg" TargetMode="External" /><Relationship Id="rId299" Type="http://schemas.openxmlformats.org/officeDocument/2006/relationships/hyperlink" Target="http://pbs.twimg.com/profile_images/378800000742943236/e3aecdcfb9ae468a7aa5fdf45582e6a0_normal.jpeg" TargetMode="External" /><Relationship Id="rId300" Type="http://schemas.openxmlformats.org/officeDocument/2006/relationships/hyperlink" Target="http://pbs.twimg.com/profile_images/757413388569849856/i9saTLEB_normal.jpg" TargetMode="External" /><Relationship Id="rId301" Type="http://schemas.openxmlformats.org/officeDocument/2006/relationships/hyperlink" Target="http://pbs.twimg.com/profile_images/757413388569849856/i9saTLEB_normal.jpg" TargetMode="External" /><Relationship Id="rId302" Type="http://schemas.openxmlformats.org/officeDocument/2006/relationships/hyperlink" Target="http://pbs.twimg.com/profile_images/835555298018529281/vQ6DAfyp_normal.jpg" TargetMode="External" /><Relationship Id="rId303" Type="http://schemas.openxmlformats.org/officeDocument/2006/relationships/hyperlink" Target="http://pbs.twimg.com/profile_images/821122003117674496/Kmrdpmvj_normal.jpg" TargetMode="External" /><Relationship Id="rId304" Type="http://schemas.openxmlformats.org/officeDocument/2006/relationships/hyperlink" Target="http://pbs.twimg.com/profile_images/859960221086527489/gL0u5oby_normal.jpg" TargetMode="External" /><Relationship Id="rId305" Type="http://schemas.openxmlformats.org/officeDocument/2006/relationships/hyperlink" Target="http://pbs.twimg.com/profile_images/1093685410637758466/IEW509S3_normal.jpg" TargetMode="External" /><Relationship Id="rId306" Type="http://schemas.openxmlformats.org/officeDocument/2006/relationships/hyperlink" Target="https://pbs.twimg.com/media/D3zcRUaWsAAcSBj.png" TargetMode="External" /><Relationship Id="rId307" Type="http://schemas.openxmlformats.org/officeDocument/2006/relationships/hyperlink" Target="https://pbs.twimg.com/media/D4ZHqqAXkAEjA0s.png" TargetMode="External" /><Relationship Id="rId308" Type="http://schemas.openxmlformats.org/officeDocument/2006/relationships/hyperlink" Target="http://pbs.twimg.com/profile_images/863776895179124737/dloPKNb7_normal.jpg" TargetMode="External" /><Relationship Id="rId309" Type="http://schemas.openxmlformats.org/officeDocument/2006/relationships/hyperlink" Target="http://pbs.twimg.com/profile_images/1118064046295666688/AyuWMW5K_normal.png" TargetMode="External" /><Relationship Id="rId310" Type="http://schemas.openxmlformats.org/officeDocument/2006/relationships/hyperlink" Target="http://pbs.twimg.com/profile_images/1118064046295666688/AyuWMW5K_normal.png" TargetMode="External" /><Relationship Id="rId311" Type="http://schemas.openxmlformats.org/officeDocument/2006/relationships/hyperlink" Target="http://pbs.twimg.com/profile_images/1050271114319069184/qaCPR_0y_normal.jpg" TargetMode="External" /><Relationship Id="rId312" Type="http://schemas.openxmlformats.org/officeDocument/2006/relationships/hyperlink" Target="http://pbs.twimg.com/profile_images/952569279840370688/1cD0Xds4_normal.jpg" TargetMode="External" /><Relationship Id="rId313" Type="http://schemas.openxmlformats.org/officeDocument/2006/relationships/hyperlink" Target="http://pbs.twimg.com/profile_images/952569279840370688/1cD0Xds4_normal.jpg" TargetMode="External" /><Relationship Id="rId314" Type="http://schemas.openxmlformats.org/officeDocument/2006/relationships/hyperlink" Target="http://pbs.twimg.com/profile_images/947805637978726400/WZBYe5Ti_normal.jpg" TargetMode="External" /><Relationship Id="rId315" Type="http://schemas.openxmlformats.org/officeDocument/2006/relationships/hyperlink" Target="http://pbs.twimg.com/profile_images/947805637978726400/WZBYe5Ti_normal.jpg" TargetMode="External" /><Relationship Id="rId316" Type="http://schemas.openxmlformats.org/officeDocument/2006/relationships/hyperlink" Target="http://pbs.twimg.com/profile_images/1035419262423195650/eesd1HmX_normal.jpg" TargetMode="External" /><Relationship Id="rId317" Type="http://schemas.openxmlformats.org/officeDocument/2006/relationships/hyperlink" Target="http://pbs.twimg.com/profile_images/641885177061314560/R5lKqKc6_normal.png" TargetMode="External" /><Relationship Id="rId318" Type="http://schemas.openxmlformats.org/officeDocument/2006/relationships/hyperlink" Target="http://pbs.twimg.com/profile_images/1035419262423195650/eesd1HmX_normal.jpg" TargetMode="External" /><Relationship Id="rId319" Type="http://schemas.openxmlformats.org/officeDocument/2006/relationships/hyperlink" Target="http://pbs.twimg.com/profile_images/1035419262423195650/eesd1HmX_normal.jpg" TargetMode="External" /><Relationship Id="rId320" Type="http://schemas.openxmlformats.org/officeDocument/2006/relationships/hyperlink" Target="http://pbs.twimg.com/profile_images/641885177061314560/R5lKqKc6_normal.png" TargetMode="External" /><Relationship Id="rId321" Type="http://schemas.openxmlformats.org/officeDocument/2006/relationships/hyperlink" Target="http://pbs.twimg.com/profile_images/3272237853/7998b85c80a031d67beab596fcce488d_normal.jpeg" TargetMode="External" /><Relationship Id="rId322" Type="http://schemas.openxmlformats.org/officeDocument/2006/relationships/hyperlink" Target="http://pbs.twimg.com/profile_images/641885177061314560/R5lKqKc6_normal.png" TargetMode="External" /><Relationship Id="rId323" Type="http://schemas.openxmlformats.org/officeDocument/2006/relationships/hyperlink" Target="http://pbs.twimg.com/profile_images/641885177061314560/R5lKqKc6_normal.png" TargetMode="External" /><Relationship Id="rId324" Type="http://schemas.openxmlformats.org/officeDocument/2006/relationships/hyperlink" Target="http://pbs.twimg.com/profile_images/641885177061314560/R5lKqKc6_normal.png" TargetMode="External" /><Relationship Id="rId325" Type="http://schemas.openxmlformats.org/officeDocument/2006/relationships/hyperlink" Target="https://pbs.twimg.com/media/D4VVpnDWAAAVRMC.jpg" TargetMode="External" /><Relationship Id="rId326" Type="http://schemas.openxmlformats.org/officeDocument/2006/relationships/hyperlink" Target="http://pbs.twimg.com/profile_images/794187300439728128/Q-zBc7pB_normal.jpg" TargetMode="External" /><Relationship Id="rId327" Type="http://schemas.openxmlformats.org/officeDocument/2006/relationships/hyperlink" Target="https://pbs.twimg.com/media/D4VZp1PXkAIJIgK.jpg" TargetMode="External" /><Relationship Id="rId328" Type="http://schemas.openxmlformats.org/officeDocument/2006/relationships/hyperlink" Target="https://pbs.twimg.com/media/D3sX4mrX4AAH6dL.jpg" TargetMode="External" /><Relationship Id="rId329" Type="http://schemas.openxmlformats.org/officeDocument/2006/relationships/hyperlink" Target="https://pbs.twimg.com/media/D3xrViOXkAEj7mK.jpg" TargetMode="External" /><Relationship Id="rId330" Type="http://schemas.openxmlformats.org/officeDocument/2006/relationships/hyperlink" Target="http://pbs.twimg.com/profile_images/794187300439728128/Q-zBc7pB_normal.jpg" TargetMode="External" /><Relationship Id="rId331" Type="http://schemas.openxmlformats.org/officeDocument/2006/relationships/hyperlink" Target="https://pbs.twimg.com/media/D4BMJh5XsAArgiD.jpg" TargetMode="External" /><Relationship Id="rId332" Type="http://schemas.openxmlformats.org/officeDocument/2006/relationships/hyperlink" Target="https://pbs.twimg.com/media/D4LTo_GX4AEFwxq.jpg" TargetMode="External" /><Relationship Id="rId333" Type="http://schemas.openxmlformats.org/officeDocument/2006/relationships/hyperlink" Target="https://pbs.twimg.com/media/D4LbSjoWwAA42Uh.jpg" TargetMode="External" /><Relationship Id="rId334" Type="http://schemas.openxmlformats.org/officeDocument/2006/relationships/hyperlink" Target="https://pbs.twimg.com/media/D4UNCdTWsAMQub3.jpg" TargetMode="External" /><Relationship Id="rId335" Type="http://schemas.openxmlformats.org/officeDocument/2006/relationships/hyperlink" Target="https://pbs.twimg.com/media/D4d-N3kXoAAwPDz.jpg" TargetMode="External" /><Relationship Id="rId336" Type="http://schemas.openxmlformats.org/officeDocument/2006/relationships/hyperlink" Target="https://pbs.twimg.com/media/D3zpvJRW0AAQfhL.jpg" TargetMode="External" /><Relationship Id="rId337" Type="http://schemas.openxmlformats.org/officeDocument/2006/relationships/hyperlink" Target="http://pbs.twimg.com/profile_images/884672543780519937/V1A9oV4E_normal.jpg" TargetMode="External" /><Relationship Id="rId338" Type="http://schemas.openxmlformats.org/officeDocument/2006/relationships/hyperlink" Target="http://pbs.twimg.com/profile_images/623245115578920960/p4IAEu4r_normal.jpg" TargetMode="External" /><Relationship Id="rId339" Type="http://schemas.openxmlformats.org/officeDocument/2006/relationships/hyperlink" Target="https://pbs.twimg.com/tweet_video_thumb/D4iKcwgWkAI-Lzf.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917987072186769409/VqrDPH9w_normal.jpg" TargetMode="External" /><Relationship Id="rId342" Type="http://schemas.openxmlformats.org/officeDocument/2006/relationships/hyperlink" Target="http://pbs.twimg.com/profile_images/916315719515611137/basgRW8I_normal.jpg" TargetMode="External" /><Relationship Id="rId343" Type="http://schemas.openxmlformats.org/officeDocument/2006/relationships/hyperlink" Target="http://pbs.twimg.com/profile_images/1105847334477418497/Y48Rc20R_normal.jpg" TargetMode="External" /><Relationship Id="rId344" Type="http://schemas.openxmlformats.org/officeDocument/2006/relationships/hyperlink" Target="http://pbs.twimg.com/profile_images/884797683445125120/OVzqnCTq_normal.jpg" TargetMode="External" /><Relationship Id="rId345" Type="http://schemas.openxmlformats.org/officeDocument/2006/relationships/hyperlink" Target="https://pbs.twimg.com/media/D4jfmHwWkAIpjwv.jpg" TargetMode="External" /><Relationship Id="rId346" Type="http://schemas.openxmlformats.org/officeDocument/2006/relationships/hyperlink" Target="https://pbs.twimg.com/media/D4jfmHwWkAIpjwv.jpg" TargetMode="External" /><Relationship Id="rId347" Type="http://schemas.openxmlformats.org/officeDocument/2006/relationships/hyperlink" Target="https://pbs.twimg.com/media/D4jfmHwWkAIpjwv.jpg" TargetMode="External" /><Relationship Id="rId348" Type="http://schemas.openxmlformats.org/officeDocument/2006/relationships/hyperlink" Target="http://pbs.twimg.com/profile_images/1103507087286517762/yrv290LG_normal.jpg" TargetMode="External" /><Relationship Id="rId349" Type="http://schemas.openxmlformats.org/officeDocument/2006/relationships/hyperlink" Target="http://pbs.twimg.com/profile_images/1103507087286517762/yrv290LG_normal.jpg" TargetMode="External" /><Relationship Id="rId350" Type="http://schemas.openxmlformats.org/officeDocument/2006/relationships/hyperlink" Target="http://pbs.twimg.com/profile_images/804110202190565376/QEb_awp2_normal.jpg" TargetMode="External" /><Relationship Id="rId351" Type="http://schemas.openxmlformats.org/officeDocument/2006/relationships/hyperlink" Target="http://pbs.twimg.com/profile_images/804110202190565376/QEb_awp2_normal.jpg" TargetMode="External" /><Relationship Id="rId352" Type="http://schemas.openxmlformats.org/officeDocument/2006/relationships/hyperlink" Target="http://pbs.twimg.com/profile_images/804110202190565376/QEb_awp2_normal.jpg" TargetMode="External" /><Relationship Id="rId353" Type="http://schemas.openxmlformats.org/officeDocument/2006/relationships/hyperlink" Target="http://pbs.twimg.com/profile_images/1096627506931814400/C3fNAP6c_normal.jpg" TargetMode="External" /><Relationship Id="rId354" Type="http://schemas.openxmlformats.org/officeDocument/2006/relationships/hyperlink" Target="http://pbs.twimg.com/profile_images/1047130102243385345/m_sV6S7e_normal.jpg" TargetMode="External" /><Relationship Id="rId355" Type="http://schemas.openxmlformats.org/officeDocument/2006/relationships/hyperlink" Target="http://pbs.twimg.com/profile_images/1047130102243385345/m_sV6S7e_normal.jpg" TargetMode="External" /><Relationship Id="rId356" Type="http://schemas.openxmlformats.org/officeDocument/2006/relationships/hyperlink" Target="http://pbs.twimg.com/profile_images/1047130102243385345/m_sV6S7e_normal.jpg" TargetMode="External" /><Relationship Id="rId357" Type="http://schemas.openxmlformats.org/officeDocument/2006/relationships/hyperlink" Target="https://pbs.twimg.com/ext_tw_video_thumb/1119339446330175488/pu/img/X1ef2T5GeXKv9G_i.jpg" TargetMode="External" /><Relationship Id="rId358" Type="http://schemas.openxmlformats.org/officeDocument/2006/relationships/hyperlink" Target="https://pbs.twimg.com/media/D4i3IQdW0AEhQtj.jpg" TargetMode="External" /><Relationship Id="rId359" Type="http://schemas.openxmlformats.org/officeDocument/2006/relationships/hyperlink" Target="https://pbs.twimg.com/media/D4jBWP2XkAEinSR.jpg" TargetMode="External" /><Relationship Id="rId360" Type="http://schemas.openxmlformats.org/officeDocument/2006/relationships/hyperlink" Target="http://pbs.twimg.com/profile_images/1047130102243385345/m_sV6S7e_normal.jpg" TargetMode="External" /><Relationship Id="rId361" Type="http://schemas.openxmlformats.org/officeDocument/2006/relationships/hyperlink" Target="http://pbs.twimg.com/profile_images/1047130102243385345/m_sV6S7e_normal.jpg" TargetMode="External" /><Relationship Id="rId362" Type="http://schemas.openxmlformats.org/officeDocument/2006/relationships/hyperlink" Target="http://pbs.twimg.com/profile_images/1047130102243385345/m_sV6S7e_normal.jpg" TargetMode="External" /><Relationship Id="rId363" Type="http://schemas.openxmlformats.org/officeDocument/2006/relationships/hyperlink" Target="http://pbs.twimg.com/profile_images/1047130102243385345/m_sV6S7e_normal.jpg" TargetMode="External" /><Relationship Id="rId364" Type="http://schemas.openxmlformats.org/officeDocument/2006/relationships/hyperlink" Target="http://pbs.twimg.com/profile_images/1047130102243385345/m_sV6S7e_normal.jpg" TargetMode="External" /><Relationship Id="rId365" Type="http://schemas.openxmlformats.org/officeDocument/2006/relationships/hyperlink" Target="http://pbs.twimg.com/profile_images/1047130102243385345/m_sV6S7e_normal.jpg" TargetMode="External" /><Relationship Id="rId366" Type="http://schemas.openxmlformats.org/officeDocument/2006/relationships/hyperlink" Target="http://pbs.twimg.com/profile_images/884672543780519937/V1A9oV4E_normal.jpg" TargetMode="External" /><Relationship Id="rId367" Type="http://schemas.openxmlformats.org/officeDocument/2006/relationships/hyperlink" Target="https://pbs.twimg.com/media/D4h4gXfWsAIeOPE.jpg" TargetMode="External" /><Relationship Id="rId368" Type="http://schemas.openxmlformats.org/officeDocument/2006/relationships/hyperlink" Target="http://pbs.twimg.com/profile_images/1600036415/avatarpic-l_normal.png" TargetMode="External" /><Relationship Id="rId369" Type="http://schemas.openxmlformats.org/officeDocument/2006/relationships/hyperlink" Target="http://pbs.twimg.com/profile_images/1600036415/avatarpic-l_normal.png" TargetMode="External" /><Relationship Id="rId370" Type="http://schemas.openxmlformats.org/officeDocument/2006/relationships/hyperlink" Target="http://pbs.twimg.com/profile_images/835440569195315202/CMtS9XNV_normal.jpg" TargetMode="External" /><Relationship Id="rId371" Type="http://schemas.openxmlformats.org/officeDocument/2006/relationships/hyperlink" Target="http://pbs.twimg.com/profile_images/835440569195315202/CMtS9XNV_normal.jpg" TargetMode="External" /><Relationship Id="rId372" Type="http://schemas.openxmlformats.org/officeDocument/2006/relationships/hyperlink" Target="http://pbs.twimg.com/profile_images/835440569195315202/CMtS9XNV_normal.jpg" TargetMode="External" /><Relationship Id="rId373" Type="http://schemas.openxmlformats.org/officeDocument/2006/relationships/hyperlink" Target="http://pbs.twimg.com/profile_images/702438993196089344/ujZEJfG7_normal.jpg" TargetMode="External" /><Relationship Id="rId374" Type="http://schemas.openxmlformats.org/officeDocument/2006/relationships/hyperlink" Target="http://pbs.twimg.com/profile_images/419534994265341952/fmiaaboM_normal.jpeg" TargetMode="External" /><Relationship Id="rId375" Type="http://schemas.openxmlformats.org/officeDocument/2006/relationships/hyperlink" Target="https://pbs.twimg.com/media/D4b-3cpW4AMZRd9.jpg" TargetMode="External" /><Relationship Id="rId376" Type="http://schemas.openxmlformats.org/officeDocument/2006/relationships/hyperlink" Target="http://pbs.twimg.com/profile_images/266815071/S1030105_normal.JPG" TargetMode="External" /><Relationship Id="rId377" Type="http://schemas.openxmlformats.org/officeDocument/2006/relationships/hyperlink" Target="http://pbs.twimg.com/profile_images/266815071/S1030105_normal.JPG" TargetMode="External" /><Relationship Id="rId378" Type="http://schemas.openxmlformats.org/officeDocument/2006/relationships/hyperlink" Target="https://pbs.twimg.com/media/D218Z3mWsAE-4NV.jpg" TargetMode="External" /><Relationship Id="rId379" Type="http://schemas.openxmlformats.org/officeDocument/2006/relationships/hyperlink" Target="http://pbs.twimg.com/profile_images/988790199235895296/bFKtI7G5_normal.jpg" TargetMode="External" /><Relationship Id="rId380" Type="http://schemas.openxmlformats.org/officeDocument/2006/relationships/hyperlink" Target="http://pbs.twimg.com/profile_images/1118943685960437760/6FLeBX9m_normal.jpg" TargetMode="External" /><Relationship Id="rId381" Type="http://schemas.openxmlformats.org/officeDocument/2006/relationships/hyperlink" Target="http://pbs.twimg.com/profile_images/457927600564740096/dfa-rpYc_normal.png" TargetMode="External" /><Relationship Id="rId382" Type="http://schemas.openxmlformats.org/officeDocument/2006/relationships/hyperlink" Target="http://pbs.twimg.com/profile_images/1081437797528072193/0WWOhGc9_normal.jpg" TargetMode="External" /><Relationship Id="rId383" Type="http://schemas.openxmlformats.org/officeDocument/2006/relationships/hyperlink" Target="http://pbs.twimg.com/profile_images/2248759266/Montione_Joseph_normal.jpg" TargetMode="External" /><Relationship Id="rId384" Type="http://schemas.openxmlformats.org/officeDocument/2006/relationships/hyperlink" Target="http://pbs.twimg.com/profile_images/2248759266/Montione_Joseph_normal.jpg" TargetMode="External" /><Relationship Id="rId385" Type="http://schemas.openxmlformats.org/officeDocument/2006/relationships/hyperlink" Target="http://pbs.twimg.com/profile_images/2248759266/Montione_Joseph_normal.jpg" TargetMode="External" /><Relationship Id="rId386" Type="http://schemas.openxmlformats.org/officeDocument/2006/relationships/hyperlink" Target="http://pbs.twimg.com/profile_images/1052621169638166528/KFcTcWcn_normal.jpg" TargetMode="External" /><Relationship Id="rId387" Type="http://schemas.openxmlformats.org/officeDocument/2006/relationships/hyperlink" Target="http://pbs.twimg.com/profile_images/1052621169638166528/KFcTcWcn_normal.jpg" TargetMode="External" /><Relationship Id="rId388" Type="http://schemas.openxmlformats.org/officeDocument/2006/relationships/hyperlink" Target="http://pbs.twimg.com/profile_images/1034492652622893056/3T8U5_E9_normal.jpg" TargetMode="External" /><Relationship Id="rId389" Type="http://schemas.openxmlformats.org/officeDocument/2006/relationships/hyperlink" Target="http://pbs.twimg.com/profile_images/1094248085318905856/jvmfgQZV_normal.jpg" TargetMode="External" /><Relationship Id="rId390" Type="http://schemas.openxmlformats.org/officeDocument/2006/relationships/hyperlink" Target="http://pbs.twimg.com/profile_images/1094248085318905856/jvmfgQZV_normal.jpg" TargetMode="External" /><Relationship Id="rId391" Type="http://schemas.openxmlformats.org/officeDocument/2006/relationships/hyperlink" Target="http://pbs.twimg.com/profile_images/1094248085318905856/jvmfgQZV_normal.jpg" TargetMode="External" /><Relationship Id="rId392" Type="http://schemas.openxmlformats.org/officeDocument/2006/relationships/hyperlink" Target="http://pbs.twimg.com/profile_images/2854624909/76bab38b651a81379b1e037318c99c00_normal.jpeg" TargetMode="External" /><Relationship Id="rId393" Type="http://schemas.openxmlformats.org/officeDocument/2006/relationships/hyperlink" Target="http://pbs.twimg.com/profile_images/847360672316837888/TfMRn8Rf_normal.jpg" TargetMode="External" /><Relationship Id="rId394" Type="http://schemas.openxmlformats.org/officeDocument/2006/relationships/hyperlink" Target="http://pbs.twimg.com/profile_images/847360672316837888/TfMRn8Rf_normal.jpg" TargetMode="External" /><Relationship Id="rId395" Type="http://schemas.openxmlformats.org/officeDocument/2006/relationships/hyperlink" Target="http://pbs.twimg.com/profile_images/749728015567818752/P-INh1UN_normal.jpg" TargetMode="External" /><Relationship Id="rId396" Type="http://schemas.openxmlformats.org/officeDocument/2006/relationships/hyperlink" Target="http://pbs.twimg.com/profile_images/749728015567818752/P-INh1UN_normal.jpg" TargetMode="External" /><Relationship Id="rId397" Type="http://schemas.openxmlformats.org/officeDocument/2006/relationships/hyperlink" Target="http://pbs.twimg.com/profile_images/749728015567818752/P-INh1UN_normal.jpg" TargetMode="External" /><Relationship Id="rId398" Type="http://schemas.openxmlformats.org/officeDocument/2006/relationships/hyperlink" Target="http://pbs.twimg.com/profile_images/749728015567818752/P-INh1UN_normal.jpg" TargetMode="External" /><Relationship Id="rId399" Type="http://schemas.openxmlformats.org/officeDocument/2006/relationships/hyperlink" Target="http://pbs.twimg.com/profile_images/1094248085318905856/jvmfgQZV_normal.jpg" TargetMode="External" /><Relationship Id="rId400" Type="http://schemas.openxmlformats.org/officeDocument/2006/relationships/hyperlink" Target="http://pbs.twimg.com/profile_images/910606959337975808/Stv8eNFS_normal.jpg" TargetMode="External" /><Relationship Id="rId401" Type="http://schemas.openxmlformats.org/officeDocument/2006/relationships/hyperlink" Target="http://pbs.twimg.com/profile_images/1094248085318905856/jvmfgQZV_normal.jpg" TargetMode="External" /><Relationship Id="rId402" Type="http://schemas.openxmlformats.org/officeDocument/2006/relationships/hyperlink" Target="http://pbs.twimg.com/profile_images/910606959337975808/Stv8eNFS_normal.jpg" TargetMode="External" /><Relationship Id="rId403" Type="http://schemas.openxmlformats.org/officeDocument/2006/relationships/hyperlink" Target="http://pbs.twimg.com/profile_images/1094248085318905856/jvmfgQZV_normal.jpg" TargetMode="External" /><Relationship Id="rId404" Type="http://schemas.openxmlformats.org/officeDocument/2006/relationships/hyperlink" Target="http://pbs.twimg.com/profile_images/910606959337975808/Stv8eNFS_normal.jpg" TargetMode="External" /><Relationship Id="rId405" Type="http://schemas.openxmlformats.org/officeDocument/2006/relationships/hyperlink" Target="http://pbs.twimg.com/profile_images/597590818552033280/9rJTpfoF_normal.jpg" TargetMode="External" /><Relationship Id="rId406" Type="http://schemas.openxmlformats.org/officeDocument/2006/relationships/hyperlink" Target="https://twitter.com/#!/roy_noom/status/1115526095242133504" TargetMode="External" /><Relationship Id="rId407" Type="http://schemas.openxmlformats.org/officeDocument/2006/relationships/hyperlink" Target="https://twitter.com/#!/roy_noom/status/1115526095242133504" TargetMode="External" /><Relationship Id="rId408" Type="http://schemas.openxmlformats.org/officeDocument/2006/relationships/hyperlink" Target="https://twitter.com/#!/roy_noom/status/1115526095242133504" TargetMode="External" /><Relationship Id="rId409" Type="http://schemas.openxmlformats.org/officeDocument/2006/relationships/hyperlink" Target="https://twitter.com/#!/meetitsm/status/1115555376123056130" TargetMode="External" /><Relationship Id="rId410" Type="http://schemas.openxmlformats.org/officeDocument/2006/relationships/hyperlink" Target="https://twitter.com/#!/crypto_shard/status/1115596224122445828" TargetMode="External" /><Relationship Id="rId411" Type="http://schemas.openxmlformats.org/officeDocument/2006/relationships/hyperlink" Target="https://twitter.com/#!/crypto_shard/status/1115596224122445828" TargetMode="External" /><Relationship Id="rId412" Type="http://schemas.openxmlformats.org/officeDocument/2006/relationships/hyperlink" Target="https://twitter.com/#!/keithnorbie/status/1115670196939833344" TargetMode="External" /><Relationship Id="rId413" Type="http://schemas.openxmlformats.org/officeDocument/2006/relationships/hyperlink" Target="https://twitter.com/#!/turtlecrone/status/1115684867050700805" TargetMode="External" /><Relationship Id="rId414" Type="http://schemas.openxmlformats.org/officeDocument/2006/relationships/hyperlink" Target="https://twitter.com/#!/cweeklyde/status/1115913123272232961" TargetMode="External" /><Relationship Id="rId415" Type="http://schemas.openxmlformats.org/officeDocument/2006/relationships/hyperlink" Target="https://twitter.com/#!/bullmarketmaddy/status/1115985381449773056" TargetMode="External" /><Relationship Id="rId416" Type="http://schemas.openxmlformats.org/officeDocument/2006/relationships/hyperlink" Target="https://twitter.com/#!/ritahisgenboone/status/1115991064135864326" TargetMode="External" /><Relationship Id="rId417" Type="http://schemas.openxmlformats.org/officeDocument/2006/relationships/hyperlink" Target="https://twitter.com/#!/investinglegend/status/1116011098757574656" TargetMode="External" /><Relationship Id="rId418" Type="http://schemas.openxmlformats.org/officeDocument/2006/relationships/hyperlink" Target="https://twitter.com/#!/vmstan/status/1116025293045678081" TargetMode="External" /><Relationship Id="rId419" Type="http://schemas.openxmlformats.org/officeDocument/2006/relationships/hyperlink" Target="https://twitter.com/#!/philyaccino/status/1116044536172691463" TargetMode="External" /><Relationship Id="rId420" Type="http://schemas.openxmlformats.org/officeDocument/2006/relationships/hyperlink" Target="https://twitter.com/#!/lapartisane/status/1116049902209863680" TargetMode="External" /><Relationship Id="rId421" Type="http://schemas.openxmlformats.org/officeDocument/2006/relationships/hyperlink" Target="https://twitter.com/#!/al_rasheed/status/1116058785699647488" TargetMode="External" /><Relationship Id="rId422" Type="http://schemas.openxmlformats.org/officeDocument/2006/relationships/hyperlink" Target="https://twitter.com/#!/everyvoicenc/status/1116061544197042178" TargetMode="External" /><Relationship Id="rId423" Type="http://schemas.openxmlformats.org/officeDocument/2006/relationships/hyperlink" Target="https://twitter.com/#!/novahertz/status/1116062587811180545" TargetMode="External" /><Relationship Id="rId424" Type="http://schemas.openxmlformats.org/officeDocument/2006/relationships/hyperlink" Target="https://twitter.com/#!/cloudrss/status/1116093399906566144" TargetMode="External" /><Relationship Id="rId425" Type="http://schemas.openxmlformats.org/officeDocument/2006/relationships/hyperlink" Target="https://twitter.com/#!/cloudmakerbrian/status/1116095516574724096" TargetMode="External" /><Relationship Id="rId426" Type="http://schemas.openxmlformats.org/officeDocument/2006/relationships/hyperlink" Target="https://twitter.com/#!/yueisu913/status/1116125773260156928" TargetMode="External" /><Relationship Id="rId427" Type="http://schemas.openxmlformats.org/officeDocument/2006/relationships/hyperlink" Target="https://twitter.com/#!/jessalyn_51/status/1116127366537936896" TargetMode="External" /><Relationship Id="rId428" Type="http://schemas.openxmlformats.org/officeDocument/2006/relationships/hyperlink" Target="https://twitter.com/#!/vnagesh/status/1116163794919493632" TargetMode="External" /><Relationship Id="rId429" Type="http://schemas.openxmlformats.org/officeDocument/2006/relationships/hyperlink" Target="https://twitter.com/#!/vphilipose/status/1116197026339917824" TargetMode="External" /><Relationship Id="rId430" Type="http://schemas.openxmlformats.org/officeDocument/2006/relationships/hyperlink" Target="https://twitter.com/#!/little_minx/status/1116232404560175104" TargetMode="External" /><Relationship Id="rId431" Type="http://schemas.openxmlformats.org/officeDocument/2006/relationships/hyperlink" Target="https://twitter.com/#!/viktoriousss/status/1116370310419353603" TargetMode="External" /><Relationship Id="rId432" Type="http://schemas.openxmlformats.org/officeDocument/2006/relationships/hyperlink" Target="https://twitter.com/#!/gabbyarciniega/status/1116379682251923456" TargetMode="External" /><Relationship Id="rId433" Type="http://schemas.openxmlformats.org/officeDocument/2006/relationships/hyperlink" Target="https://twitter.com/#!/gabbyarciniega/status/1116379682251923456" TargetMode="External" /><Relationship Id="rId434" Type="http://schemas.openxmlformats.org/officeDocument/2006/relationships/hyperlink" Target="https://twitter.com/#!/vaficionado/status/1116427593190756352" TargetMode="External" /><Relationship Id="rId435" Type="http://schemas.openxmlformats.org/officeDocument/2006/relationships/hyperlink" Target="https://twitter.com/#!/tenthirtyam/status/1116442590344179712" TargetMode="External" /><Relationship Id="rId436" Type="http://schemas.openxmlformats.org/officeDocument/2006/relationships/hyperlink" Target="https://twitter.com/#!/do0dzzz/status/1116463318124900352" TargetMode="External" /><Relationship Id="rId437" Type="http://schemas.openxmlformats.org/officeDocument/2006/relationships/hyperlink" Target="https://twitter.com/#!/yopuede_mode/status/1116496500656365569" TargetMode="External" /><Relationship Id="rId438" Type="http://schemas.openxmlformats.org/officeDocument/2006/relationships/hyperlink" Target="https://twitter.com/#!/solvvvv/status/1116539518365196288" TargetMode="External" /><Relationship Id="rId439" Type="http://schemas.openxmlformats.org/officeDocument/2006/relationships/hyperlink" Target="https://twitter.com/#!/jfinley011/status/1116540008926711808" TargetMode="External" /><Relationship Id="rId440" Type="http://schemas.openxmlformats.org/officeDocument/2006/relationships/hyperlink" Target="https://twitter.com/#!/paige_peplinski/status/1116540054237843457" TargetMode="External" /><Relationship Id="rId441" Type="http://schemas.openxmlformats.org/officeDocument/2006/relationships/hyperlink" Target="https://twitter.com/#!/avasimat/status/1116540058058862592" TargetMode="External" /><Relationship Id="rId442" Type="http://schemas.openxmlformats.org/officeDocument/2006/relationships/hyperlink" Target="https://twitter.com/#!/avasimat/status/1116540087364476928" TargetMode="External" /><Relationship Id="rId443" Type="http://schemas.openxmlformats.org/officeDocument/2006/relationships/hyperlink" Target="https://twitter.com/#!/avasimat/status/1116540087364476928" TargetMode="External" /><Relationship Id="rId444" Type="http://schemas.openxmlformats.org/officeDocument/2006/relationships/hyperlink" Target="https://twitter.com/#!/allisonchilds1/status/1116544491962470400" TargetMode="External" /><Relationship Id="rId445" Type="http://schemas.openxmlformats.org/officeDocument/2006/relationships/hyperlink" Target="https://twitter.com/#!/tiffanyllnn/status/1116566354130116610" TargetMode="External" /><Relationship Id="rId446" Type="http://schemas.openxmlformats.org/officeDocument/2006/relationships/hyperlink" Target="https://twitter.com/#!/ivderham/status/1116607407927336960" TargetMode="External" /><Relationship Id="rId447" Type="http://schemas.openxmlformats.org/officeDocument/2006/relationships/hyperlink" Target="https://twitter.com/#!/ivderham/status/1116607407927336960" TargetMode="External" /><Relationship Id="rId448" Type="http://schemas.openxmlformats.org/officeDocument/2006/relationships/hyperlink" Target="https://twitter.com/#!/publicsafetyust/status/1115810508496605184" TargetMode="External" /><Relationship Id="rId449" Type="http://schemas.openxmlformats.org/officeDocument/2006/relationships/hyperlink" Target="https://twitter.com/#!/publicsafetyust/status/1116527707892928514" TargetMode="External" /><Relationship Id="rId450" Type="http://schemas.openxmlformats.org/officeDocument/2006/relationships/hyperlink" Target="https://twitter.com/#!/publicsafetyust/status/1116539683796709376" TargetMode="External" /><Relationship Id="rId451" Type="http://schemas.openxmlformats.org/officeDocument/2006/relationships/hyperlink" Target="https://twitter.com/#!/catjadijkstra/status/1116640963458322432" TargetMode="External" /><Relationship Id="rId452" Type="http://schemas.openxmlformats.org/officeDocument/2006/relationships/hyperlink" Target="https://twitter.com/#!/allan_kjaer/status/1116621038010286080" TargetMode="External" /><Relationship Id="rId453" Type="http://schemas.openxmlformats.org/officeDocument/2006/relationships/hyperlink" Target="https://twitter.com/#!/_poppelgaard/status/1116651712977285122" TargetMode="External" /><Relationship Id="rId454" Type="http://schemas.openxmlformats.org/officeDocument/2006/relationships/hyperlink" Target="https://twitter.com/#!/catjadijkstra/status/1116640963458322432" TargetMode="External" /><Relationship Id="rId455" Type="http://schemas.openxmlformats.org/officeDocument/2006/relationships/hyperlink" Target="https://twitter.com/#!/nederlandsg/status/1116633433701322752" TargetMode="External" /><Relationship Id="rId456" Type="http://schemas.openxmlformats.org/officeDocument/2006/relationships/hyperlink" Target="https://twitter.com/#!/bethkmt/status/1116657847155220480" TargetMode="External" /><Relationship Id="rId457" Type="http://schemas.openxmlformats.org/officeDocument/2006/relationships/hyperlink" Target="https://twitter.com/#!/vantageoeste/status/1116673555087941634" TargetMode="External" /><Relationship Id="rId458" Type="http://schemas.openxmlformats.org/officeDocument/2006/relationships/hyperlink" Target="https://twitter.com/#!/vantageoeste/status/1116673555087941634" TargetMode="External" /><Relationship Id="rId459" Type="http://schemas.openxmlformats.org/officeDocument/2006/relationships/hyperlink" Target="https://twitter.com/#!/wxmf/status/1116608818069164032" TargetMode="External" /><Relationship Id="rId460" Type="http://schemas.openxmlformats.org/officeDocument/2006/relationships/hyperlink" Target="https://twitter.com/#!/wxmf/status/1116608818069164032" TargetMode="External" /><Relationship Id="rId461" Type="http://schemas.openxmlformats.org/officeDocument/2006/relationships/hyperlink" Target="https://twitter.com/#!/wxmf/status/1116674277900738562" TargetMode="External" /><Relationship Id="rId462" Type="http://schemas.openxmlformats.org/officeDocument/2006/relationships/hyperlink" Target="https://twitter.com/#!/wxmf/status/1116674277900738562" TargetMode="External" /><Relationship Id="rId463" Type="http://schemas.openxmlformats.org/officeDocument/2006/relationships/hyperlink" Target="https://twitter.com/#!/chipzoller/status/1116676040347275264" TargetMode="External" /><Relationship Id="rId464" Type="http://schemas.openxmlformats.org/officeDocument/2006/relationships/hyperlink" Target="https://twitter.com/#!/rkleijwegt/status/1116706225775874049" TargetMode="External" /><Relationship Id="rId465" Type="http://schemas.openxmlformats.org/officeDocument/2006/relationships/hyperlink" Target="https://twitter.com/#!/oergman/status/1116711137494601729" TargetMode="External" /><Relationship Id="rId466" Type="http://schemas.openxmlformats.org/officeDocument/2006/relationships/hyperlink" Target="https://twitter.com/#!/nederlandsg/status/1116633433701322752" TargetMode="External" /><Relationship Id="rId467" Type="http://schemas.openxmlformats.org/officeDocument/2006/relationships/hyperlink" Target="https://twitter.com/#!/dwarslaesieorgn/status/1116717717925634051" TargetMode="External" /><Relationship Id="rId468" Type="http://schemas.openxmlformats.org/officeDocument/2006/relationships/hyperlink" Target="https://twitter.com/#!/dwarslaesieorgn/status/1116717717925634051" TargetMode="External" /><Relationship Id="rId469" Type="http://schemas.openxmlformats.org/officeDocument/2006/relationships/hyperlink" Target="https://twitter.com/#!/mpoore/status/1116454623815131136" TargetMode="External" /><Relationship Id="rId470" Type="http://schemas.openxmlformats.org/officeDocument/2006/relationships/hyperlink" Target="https://twitter.com/#!/mpoore/status/1116721160333533184" TargetMode="External" /><Relationship Id="rId471" Type="http://schemas.openxmlformats.org/officeDocument/2006/relationships/hyperlink" Target="https://twitter.com/#!/ronaldbeukerbi/status/1116736637885612032" TargetMode="External" /><Relationship Id="rId472" Type="http://schemas.openxmlformats.org/officeDocument/2006/relationships/hyperlink" Target="https://twitter.com/#!/nederlandsg/status/1116607226636988416" TargetMode="External" /><Relationship Id="rId473" Type="http://schemas.openxmlformats.org/officeDocument/2006/relationships/hyperlink" Target="https://twitter.com/#!/nederlandsg/status/1116633024253370368" TargetMode="External" /><Relationship Id="rId474" Type="http://schemas.openxmlformats.org/officeDocument/2006/relationships/hyperlink" Target="https://twitter.com/#!/nederlandsg/status/1116633433701322752" TargetMode="External" /><Relationship Id="rId475" Type="http://schemas.openxmlformats.org/officeDocument/2006/relationships/hyperlink" Target="https://twitter.com/#!/nederlandsg/status/1116651972298510342" TargetMode="External" /><Relationship Id="rId476" Type="http://schemas.openxmlformats.org/officeDocument/2006/relationships/hyperlink" Target="https://twitter.com/#!/jannekestolwijk/status/1116676345197580288" TargetMode="External" /><Relationship Id="rId477" Type="http://schemas.openxmlformats.org/officeDocument/2006/relationships/hyperlink" Target="https://twitter.com/#!/ilsevannes/status/1116767399066390528" TargetMode="External" /><Relationship Id="rId478" Type="http://schemas.openxmlformats.org/officeDocument/2006/relationships/hyperlink" Target="https://twitter.com/#!/ilsevannes/status/1116767399066390528" TargetMode="External" /><Relationship Id="rId479" Type="http://schemas.openxmlformats.org/officeDocument/2006/relationships/hyperlink" Target="https://twitter.com/#!/ilsevannes/status/1116767476069687296" TargetMode="External" /><Relationship Id="rId480" Type="http://schemas.openxmlformats.org/officeDocument/2006/relationships/hyperlink" Target="https://twitter.com/#!/ilsevannes/status/1116767476069687296" TargetMode="External" /><Relationship Id="rId481" Type="http://schemas.openxmlformats.org/officeDocument/2006/relationships/hyperlink" Target="https://twitter.com/#!/nederlandsg/status/1116633024253370368" TargetMode="External" /><Relationship Id="rId482" Type="http://schemas.openxmlformats.org/officeDocument/2006/relationships/hyperlink" Target="https://twitter.com/#!/jannekestolwijk/status/1116676345197580288" TargetMode="External" /><Relationship Id="rId483" Type="http://schemas.openxmlformats.org/officeDocument/2006/relationships/hyperlink" Target="https://twitter.com/#!/inge_eriks/status/1116807460248084482" TargetMode="External" /><Relationship Id="rId484" Type="http://schemas.openxmlformats.org/officeDocument/2006/relationships/hyperlink" Target="https://twitter.com/#!/inge_eriks/status/1116807460248084482" TargetMode="External" /><Relationship Id="rId485" Type="http://schemas.openxmlformats.org/officeDocument/2006/relationships/hyperlink" Target="https://twitter.com/#!/inntagrica/status/1116821986615922689" TargetMode="External" /><Relationship Id="rId486" Type="http://schemas.openxmlformats.org/officeDocument/2006/relationships/hyperlink" Target="https://twitter.com/#!/inntagrica/status/1116821986615922689" TargetMode="External" /><Relationship Id="rId487" Type="http://schemas.openxmlformats.org/officeDocument/2006/relationships/hyperlink" Target="https://twitter.com/#!/publicsafetyust/status/1116124130875670528" TargetMode="External" /><Relationship Id="rId488" Type="http://schemas.openxmlformats.org/officeDocument/2006/relationships/hyperlink" Target="https://twitter.com/#!/publicsafetyust/status/1116499409800433666" TargetMode="External" /><Relationship Id="rId489" Type="http://schemas.openxmlformats.org/officeDocument/2006/relationships/hyperlink" Target="https://twitter.com/#!/publicsafetyust/status/1116528943132286977" TargetMode="External" /><Relationship Id="rId490" Type="http://schemas.openxmlformats.org/officeDocument/2006/relationships/hyperlink" Target="https://twitter.com/#!/publicsafetyust/status/1116533232043008000" TargetMode="External" /><Relationship Id="rId491" Type="http://schemas.openxmlformats.org/officeDocument/2006/relationships/hyperlink" Target="https://twitter.com/#!/publicsafetyust/status/1116554058691764224" TargetMode="External" /><Relationship Id="rId492" Type="http://schemas.openxmlformats.org/officeDocument/2006/relationships/hyperlink" Target="https://twitter.com/#!/publicsafetyust/status/1116565584060149760" TargetMode="External" /><Relationship Id="rId493" Type="http://schemas.openxmlformats.org/officeDocument/2006/relationships/hyperlink" Target="https://twitter.com/#!/publicsafetyust/status/1116577414266494976" TargetMode="External" /><Relationship Id="rId494" Type="http://schemas.openxmlformats.org/officeDocument/2006/relationships/hyperlink" Target="https://twitter.com/#!/publicsafetyust/status/1116613856418127873" TargetMode="External" /><Relationship Id="rId495" Type="http://schemas.openxmlformats.org/officeDocument/2006/relationships/hyperlink" Target="https://twitter.com/#!/isranextdoor/status/1116868590710472709" TargetMode="External" /><Relationship Id="rId496" Type="http://schemas.openxmlformats.org/officeDocument/2006/relationships/hyperlink" Target="https://twitter.com/#!/spidey2345/status/1116888656462086147" TargetMode="External" /><Relationship Id="rId497" Type="http://schemas.openxmlformats.org/officeDocument/2006/relationships/hyperlink" Target="https://twitter.com/#!/deathbycodex/status/1116892254021439488" TargetMode="External" /><Relationship Id="rId498" Type="http://schemas.openxmlformats.org/officeDocument/2006/relationships/hyperlink" Target="https://twitter.com/#!/timherriage/status/1116895730986356738" TargetMode="External" /><Relationship Id="rId499" Type="http://schemas.openxmlformats.org/officeDocument/2006/relationships/hyperlink" Target="https://twitter.com/#!/kcdautomate/status/1115827030573158402" TargetMode="External" /><Relationship Id="rId500" Type="http://schemas.openxmlformats.org/officeDocument/2006/relationships/hyperlink" Target="https://twitter.com/#!/sunny_dua/status/1116190590582976513" TargetMode="External" /><Relationship Id="rId501" Type="http://schemas.openxmlformats.org/officeDocument/2006/relationships/hyperlink" Target="https://twitter.com/#!/hobovirtual/status/1116659440542003207" TargetMode="External" /><Relationship Id="rId502" Type="http://schemas.openxmlformats.org/officeDocument/2006/relationships/hyperlink" Target="https://twitter.com/#!/sunny_dua/status/1116738090184298496" TargetMode="External" /><Relationship Id="rId503" Type="http://schemas.openxmlformats.org/officeDocument/2006/relationships/hyperlink" Target="https://twitter.com/#!/bossjaycross1/status/1116733248858492928" TargetMode="External" /><Relationship Id="rId504" Type="http://schemas.openxmlformats.org/officeDocument/2006/relationships/hyperlink" Target="https://twitter.com/#!/bossjaycross1/status/1116733248858492928" TargetMode="External" /><Relationship Id="rId505" Type="http://schemas.openxmlformats.org/officeDocument/2006/relationships/hyperlink" Target="https://twitter.com/#!/bossjaycross1/status/1116913298669105152" TargetMode="External" /><Relationship Id="rId506" Type="http://schemas.openxmlformats.org/officeDocument/2006/relationships/hyperlink" Target="https://twitter.com/#!/bossjaycross1/status/1116913349873135616" TargetMode="External" /><Relationship Id="rId507" Type="http://schemas.openxmlformats.org/officeDocument/2006/relationships/hyperlink" Target="https://twitter.com/#!/nafs2016/status/1116888681158184961" TargetMode="External" /><Relationship Id="rId508" Type="http://schemas.openxmlformats.org/officeDocument/2006/relationships/hyperlink" Target="https://twitter.com/#!/nafs2016/status/1116933193142349824" TargetMode="External" /><Relationship Id="rId509" Type="http://schemas.openxmlformats.org/officeDocument/2006/relationships/hyperlink" Target="https://twitter.com/#!/nafs2016/status/1116933193142349824" TargetMode="External" /><Relationship Id="rId510" Type="http://schemas.openxmlformats.org/officeDocument/2006/relationships/hyperlink" Target="https://twitter.com/#!/jarhead_trader/status/1116933160527454209" TargetMode="External" /><Relationship Id="rId511" Type="http://schemas.openxmlformats.org/officeDocument/2006/relationships/hyperlink" Target="https://twitter.com/#!/jarhead_trader/status/1116933160527454209" TargetMode="External" /><Relationship Id="rId512" Type="http://schemas.openxmlformats.org/officeDocument/2006/relationships/hyperlink" Target="https://twitter.com/#!/jarhead_trader/status/1116934877415387136" TargetMode="External" /><Relationship Id="rId513" Type="http://schemas.openxmlformats.org/officeDocument/2006/relationships/hyperlink" Target="https://twitter.com/#!/crowningprofits/status/1116938179339177988" TargetMode="External" /><Relationship Id="rId514" Type="http://schemas.openxmlformats.org/officeDocument/2006/relationships/hyperlink" Target="https://twitter.com/#!/maqetsia/status/1116942090250985473" TargetMode="External" /><Relationship Id="rId515" Type="http://schemas.openxmlformats.org/officeDocument/2006/relationships/hyperlink" Target="https://twitter.com/#!/maqetsia/status/1116942090250985473" TargetMode="External" /><Relationship Id="rId516" Type="http://schemas.openxmlformats.org/officeDocument/2006/relationships/hyperlink" Target="https://twitter.com/#!/bert_db/status/1116973988062924800" TargetMode="External" /><Relationship Id="rId517" Type="http://schemas.openxmlformats.org/officeDocument/2006/relationships/hyperlink" Target="https://twitter.com/#!/custolopez/status/1116975889647054848" TargetMode="External" /><Relationship Id="rId518" Type="http://schemas.openxmlformats.org/officeDocument/2006/relationships/hyperlink" Target="https://twitter.com/#!/custolopez/status/1116975889647054848" TargetMode="External" /><Relationship Id="rId519" Type="http://schemas.openxmlformats.org/officeDocument/2006/relationships/hyperlink" Target="https://twitter.com/#!/biggreencandle/status/1116983899110952961" TargetMode="External" /><Relationship Id="rId520" Type="http://schemas.openxmlformats.org/officeDocument/2006/relationships/hyperlink" Target="https://twitter.com/#!/biggreencandle/status/1116984211011981312" TargetMode="External" /><Relationship Id="rId521" Type="http://schemas.openxmlformats.org/officeDocument/2006/relationships/hyperlink" Target="https://twitter.com/#!/biggreencandle/status/1117032547412844546" TargetMode="External" /><Relationship Id="rId522" Type="http://schemas.openxmlformats.org/officeDocument/2006/relationships/hyperlink" Target="https://twitter.com/#!/biggreencandle/status/1117032547412844546" TargetMode="External" /><Relationship Id="rId523" Type="http://schemas.openxmlformats.org/officeDocument/2006/relationships/hyperlink" Target="https://twitter.com/#!/notuncertain444/status/1117035155410104320" TargetMode="External" /><Relationship Id="rId524" Type="http://schemas.openxmlformats.org/officeDocument/2006/relationships/hyperlink" Target="https://twitter.com/#!/notuncertain444/status/1117035155410104320" TargetMode="External" /><Relationship Id="rId525" Type="http://schemas.openxmlformats.org/officeDocument/2006/relationships/hyperlink" Target="https://twitter.com/#!/sanwit66/status/1117119149828968449" TargetMode="External" /><Relationship Id="rId526" Type="http://schemas.openxmlformats.org/officeDocument/2006/relationships/hyperlink" Target="https://twitter.com/#!/thomaskopton/status/1116688467566768129" TargetMode="External" /><Relationship Id="rId527" Type="http://schemas.openxmlformats.org/officeDocument/2006/relationships/hyperlink" Target="https://twitter.com/#!/philippbck/status/1117120903257755648" TargetMode="External" /><Relationship Id="rId528" Type="http://schemas.openxmlformats.org/officeDocument/2006/relationships/hyperlink" Target="https://twitter.com/#!/debbidelicious/status/1117206769539874817" TargetMode="External" /><Relationship Id="rId529" Type="http://schemas.openxmlformats.org/officeDocument/2006/relationships/hyperlink" Target="https://twitter.com/#!/zmilleson/status/1117452451681112065" TargetMode="External" /><Relationship Id="rId530" Type="http://schemas.openxmlformats.org/officeDocument/2006/relationships/hyperlink" Target="https://twitter.com/#!/zmilleson/status/1117452451681112065" TargetMode="External" /><Relationship Id="rId531" Type="http://schemas.openxmlformats.org/officeDocument/2006/relationships/hyperlink" Target="https://twitter.com/#!/zmilleson/status/1117452451681112065" TargetMode="External" /><Relationship Id="rId532" Type="http://schemas.openxmlformats.org/officeDocument/2006/relationships/hyperlink" Target="https://twitter.com/#!/zmilleson/status/1117452451681112065" TargetMode="External" /><Relationship Id="rId533" Type="http://schemas.openxmlformats.org/officeDocument/2006/relationships/hyperlink" Target="https://twitter.com/#!/agrosaptrimble/status/1117695972958720000" TargetMode="External" /><Relationship Id="rId534" Type="http://schemas.openxmlformats.org/officeDocument/2006/relationships/hyperlink" Target="https://twitter.com/#!/agrosaptrimble/status/1117695972958720000" TargetMode="External" /><Relationship Id="rId535" Type="http://schemas.openxmlformats.org/officeDocument/2006/relationships/hyperlink" Target="https://twitter.com/#!/cryptovanessa/status/1115637705826807808" TargetMode="External" /><Relationship Id="rId536" Type="http://schemas.openxmlformats.org/officeDocument/2006/relationships/hyperlink" Target="https://twitter.com/#!/cryptovanessa/status/1117713314602213376" TargetMode="External" /><Relationship Id="rId537" Type="http://schemas.openxmlformats.org/officeDocument/2006/relationships/hyperlink" Target="https://twitter.com/#!/cryptovanessa/status/1117713314602213376" TargetMode="External" /><Relationship Id="rId538" Type="http://schemas.openxmlformats.org/officeDocument/2006/relationships/hyperlink" Target="https://twitter.com/#!/cryptovanessa/status/1117713314602213376" TargetMode="External" /><Relationship Id="rId539" Type="http://schemas.openxmlformats.org/officeDocument/2006/relationships/hyperlink" Target="https://twitter.com/#!/cryptovanessa/status/1117713314602213376" TargetMode="External" /><Relationship Id="rId540" Type="http://schemas.openxmlformats.org/officeDocument/2006/relationships/hyperlink" Target="https://twitter.com/#!/cryptovanessa/status/1115637705826807808" TargetMode="External" /><Relationship Id="rId541" Type="http://schemas.openxmlformats.org/officeDocument/2006/relationships/hyperlink" Target="https://twitter.com/#!/cryptovanessa/status/1117713314602213376" TargetMode="External" /><Relationship Id="rId542" Type="http://schemas.openxmlformats.org/officeDocument/2006/relationships/hyperlink" Target="https://twitter.com/#!/josecavalheri/status/1117759432329445376" TargetMode="External" /><Relationship Id="rId543" Type="http://schemas.openxmlformats.org/officeDocument/2006/relationships/hyperlink" Target="https://twitter.com/#!/vmwareempower/status/1117812128537358336" TargetMode="External" /><Relationship Id="rId544" Type="http://schemas.openxmlformats.org/officeDocument/2006/relationships/hyperlink" Target="https://twitter.com/#!/vmwareempower/status/1117812128537358336" TargetMode="External" /><Relationship Id="rId545" Type="http://schemas.openxmlformats.org/officeDocument/2006/relationships/hyperlink" Target="https://twitter.com/#!/vieuxlion3/status/1117857055971344387" TargetMode="External" /><Relationship Id="rId546" Type="http://schemas.openxmlformats.org/officeDocument/2006/relationships/hyperlink" Target="https://twitter.com/#!/upperphi/status/1117872299619651586" TargetMode="External" /><Relationship Id="rId547" Type="http://schemas.openxmlformats.org/officeDocument/2006/relationships/hyperlink" Target="https://twitter.com/#!/sccs/status/1117911520271224832" TargetMode="External" /><Relationship Id="rId548" Type="http://schemas.openxmlformats.org/officeDocument/2006/relationships/hyperlink" Target="https://twitter.com/#!/copticdisco/status/1117916786400174080" TargetMode="External" /><Relationship Id="rId549" Type="http://schemas.openxmlformats.org/officeDocument/2006/relationships/hyperlink" Target="https://twitter.com/#!/cdillc/status/1117789726117957633" TargetMode="External" /><Relationship Id="rId550" Type="http://schemas.openxmlformats.org/officeDocument/2006/relationships/hyperlink" Target="https://twitter.com/#!/lindahummel20/status/1117975858516570112" TargetMode="External" /><Relationship Id="rId551" Type="http://schemas.openxmlformats.org/officeDocument/2006/relationships/hyperlink" Target="https://twitter.com/#!/lindahummel20/status/1117975858516570112" TargetMode="External" /><Relationship Id="rId552" Type="http://schemas.openxmlformats.org/officeDocument/2006/relationships/hyperlink" Target="https://twitter.com/#!/randreynolds/status/1117984532894928896" TargetMode="External" /><Relationship Id="rId553" Type="http://schemas.openxmlformats.org/officeDocument/2006/relationships/hyperlink" Target="https://twitter.com/#!/cmputrwiz/status/1117994573253550081" TargetMode="External" /><Relationship Id="rId554" Type="http://schemas.openxmlformats.org/officeDocument/2006/relationships/hyperlink" Target="https://twitter.com/#!/randreynolds/status/1117984532894928896" TargetMode="External" /><Relationship Id="rId555" Type="http://schemas.openxmlformats.org/officeDocument/2006/relationships/hyperlink" Target="https://twitter.com/#!/cmputrwiz/status/1117994573253550081" TargetMode="External" /><Relationship Id="rId556" Type="http://schemas.openxmlformats.org/officeDocument/2006/relationships/hyperlink" Target="https://twitter.com/#!/randreynolds/status/1117984532894928896" TargetMode="External" /><Relationship Id="rId557" Type="http://schemas.openxmlformats.org/officeDocument/2006/relationships/hyperlink" Target="https://twitter.com/#!/cmputrwiz/status/1117994573253550081" TargetMode="External" /><Relationship Id="rId558" Type="http://schemas.openxmlformats.org/officeDocument/2006/relationships/hyperlink" Target="https://twitter.com/#!/cmputrwiz/status/1117994573253550081" TargetMode="External" /><Relationship Id="rId559" Type="http://schemas.openxmlformats.org/officeDocument/2006/relationships/hyperlink" Target="https://twitter.com/#!/amitpanchal76/status/1118140428488986626" TargetMode="External" /><Relationship Id="rId560" Type="http://schemas.openxmlformats.org/officeDocument/2006/relationships/hyperlink" Target="https://twitter.com/#!/bluewaveyes/status/1118146253508857857" TargetMode="External" /><Relationship Id="rId561" Type="http://schemas.openxmlformats.org/officeDocument/2006/relationships/hyperlink" Target="https://twitter.com/#!/vmwarestevem/status/1118179933178613761" TargetMode="External" /><Relationship Id="rId562" Type="http://schemas.openxmlformats.org/officeDocument/2006/relationships/hyperlink" Target="https://twitter.com/#!/fortuna78850073/status/1118193388258496512" TargetMode="External" /><Relationship Id="rId563" Type="http://schemas.openxmlformats.org/officeDocument/2006/relationships/hyperlink" Target="https://twitter.com/#!/adjordan/status/896267491323691008" TargetMode="External" /><Relationship Id="rId564" Type="http://schemas.openxmlformats.org/officeDocument/2006/relationships/hyperlink" Target="https://twitter.com/#!/tweetlocolinda/status/1118204544255610881" TargetMode="External" /><Relationship Id="rId565" Type="http://schemas.openxmlformats.org/officeDocument/2006/relationships/hyperlink" Target="https://twitter.com/#!/britkuckel/status/1118240100180267009" TargetMode="External" /><Relationship Id="rId566" Type="http://schemas.openxmlformats.org/officeDocument/2006/relationships/hyperlink" Target="https://twitter.com/#!/leaglebriefs/status/1118261752918085634" TargetMode="External" /><Relationship Id="rId567" Type="http://schemas.openxmlformats.org/officeDocument/2006/relationships/hyperlink" Target="https://twitter.com/#!/pythoncxde/status/1118314660720148480" TargetMode="External" /><Relationship Id="rId568" Type="http://schemas.openxmlformats.org/officeDocument/2006/relationships/hyperlink" Target="https://twitter.com/#!/dupouvoirdachat/status/1118314811098632197" TargetMode="External" /><Relationship Id="rId569" Type="http://schemas.openxmlformats.org/officeDocument/2006/relationships/hyperlink" Target="https://twitter.com/#!/divalizzous/status/1059596922971979781" TargetMode="External" /><Relationship Id="rId570" Type="http://schemas.openxmlformats.org/officeDocument/2006/relationships/hyperlink" Target="https://twitter.com/#!/politicalbeth/status/1118340040642453504" TargetMode="External" /><Relationship Id="rId571" Type="http://schemas.openxmlformats.org/officeDocument/2006/relationships/hyperlink" Target="https://twitter.com/#!/msprairierose/status/1118362209116094465" TargetMode="External" /><Relationship Id="rId572" Type="http://schemas.openxmlformats.org/officeDocument/2006/relationships/hyperlink" Target="https://twitter.com/#!/dugidm/status/1118404217079783425" TargetMode="External" /><Relationship Id="rId573" Type="http://schemas.openxmlformats.org/officeDocument/2006/relationships/hyperlink" Target="https://twitter.com/#!/dugidm/status/1116697490827304960" TargetMode="External" /><Relationship Id="rId574" Type="http://schemas.openxmlformats.org/officeDocument/2006/relationships/hyperlink" Target="https://twitter.com/#!/pramod_rane/status/1118366507208196101" TargetMode="External" /><Relationship Id="rId575" Type="http://schemas.openxmlformats.org/officeDocument/2006/relationships/hyperlink" Target="https://twitter.com/#!/shublively/status/1118408175512764416" TargetMode="External" /><Relationship Id="rId576" Type="http://schemas.openxmlformats.org/officeDocument/2006/relationships/hyperlink" Target="https://twitter.com/#!/kherriage/status/1116901236597510144" TargetMode="External" /><Relationship Id="rId577" Type="http://schemas.openxmlformats.org/officeDocument/2006/relationships/hyperlink" Target="https://twitter.com/#!/kherriage/status/1117053280042012672" TargetMode="External" /><Relationship Id="rId578" Type="http://schemas.openxmlformats.org/officeDocument/2006/relationships/hyperlink" Target="https://twitter.com/#!/trextrip/status/1116902042201665537" TargetMode="External" /><Relationship Id="rId579" Type="http://schemas.openxmlformats.org/officeDocument/2006/relationships/hyperlink" Target="https://twitter.com/#!/kherriage/status/1115985152256237569" TargetMode="External" /><Relationship Id="rId580" Type="http://schemas.openxmlformats.org/officeDocument/2006/relationships/hyperlink" Target="https://twitter.com/#!/kherriage/status/1116887506157473792" TargetMode="External" /><Relationship Id="rId581" Type="http://schemas.openxmlformats.org/officeDocument/2006/relationships/hyperlink" Target="https://twitter.com/#!/kherriage/status/1116894148165083136" TargetMode="External" /><Relationship Id="rId582" Type="http://schemas.openxmlformats.org/officeDocument/2006/relationships/hyperlink" Target="https://twitter.com/#!/kherriage/status/1117271348731052032" TargetMode="External" /><Relationship Id="rId583" Type="http://schemas.openxmlformats.org/officeDocument/2006/relationships/hyperlink" Target="https://twitter.com/#!/kherriage/status/1118481688777101312" TargetMode="External" /><Relationship Id="rId584" Type="http://schemas.openxmlformats.org/officeDocument/2006/relationships/hyperlink" Target="https://twitter.com/#!/trextrip/status/1116902042201665537" TargetMode="External" /><Relationship Id="rId585" Type="http://schemas.openxmlformats.org/officeDocument/2006/relationships/hyperlink" Target="https://twitter.com/#!/trextrip/status/1118482024535224322" TargetMode="External" /><Relationship Id="rId586" Type="http://schemas.openxmlformats.org/officeDocument/2006/relationships/hyperlink" Target="https://twitter.com/#!/ncpolicywatch/status/1118520451779780609" TargetMode="External" /><Relationship Id="rId587" Type="http://schemas.openxmlformats.org/officeDocument/2006/relationships/hyperlink" Target="https://twitter.com/#!/vixkayla/status/1118205415727214592" TargetMode="External" /><Relationship Id="rId588" Type="http://schemas.openxmlformats.org/officeDocument/2006/relationships/hyperlink" Target="https://twitter.com/#!/sethetter/status/1118520755615088640" TargetMode="External" /><Relationship Id="rId589" Type="http://schemas.openxmlformats.org/officeDocument/2006/relationships/hyperlink" Target="https://twitter.com/#!/kdnj613/status/1118615406124707841" TargetMode="External" /><Relationship Id="rId590" Type="http://schemas.openxmlformats.org/officeDocument/2006/relationships/hyperlink" Target="https://twitter.com/#!/above_boonville/status/1116008999294574599" TargetMode="External" /><Relationship Id="rId591" Type="http://schemas.openxmlformats.org/officeDocument/2006/relationships/hyperlink" Target="https://twitter.com/#!/above_boonville/status/1118660356862353409" TargetMode="External" /><Relationship Id="rId592" Type="http://schemas.openxmlformats.org/officeDocument/2006/relationships/hyperlink" Target="https://twitter.com/#!/mdavid59/status/1118686326029787136" TargetMode="External" /><Relationship Id="rId593" Type="http://schemas.openxmlformats.org/officeDocument/2006/relationships/hyperlink" Target="https://twitter.com/#!/vrauk/status/1118065253298974720" TargetMode="External" /><Relationship Id="rId594" Type="http://schemas.openxmlformats.org/officeDocument/2006/relationships/hyperlink" Target="https://twitter.com/#!/vrauk/status/1118516991290216449" TargetMode="External" /><Relationship Id="rId595" Type="http://schemas.openxmlformats.org/officeDocument/2006/relationships/hyperlink" Target="https://twitter.com/#!/coxautolovescv/status/1118786135055114240" TargetMode="External" /><Relationship Id="rId596" Type="http://schemas.openxmlformats.org/officeDocument/2006/relationships/hyperlink" Target="https://twitter.com/#!/bipulsinha/status/1118870662477565953" TargetMode="External" /><Relationship Id="rId597" Type="http://schemas.openxmlformats.org/officeDocument/2006/relationships/hyperlink" Target="https://twitter.com/#!/bipulsinha/status/1118870662477565953" TargetMode="External" /><Relationship Id="rId598" Type="http://schemas.openxmlformats.org/officeDocument/2006/relationships/hyperlink" Target="https://twitter.com/#!/myindmax/status/1118876264037675008" TargetMode="External" /><Relationship Id="rId599" Type="http://schemas.openxmlformats.org/officeDocument/2006/relationships/hyperlink" Target="https://twitter.com/#!/myindmax/status/1118876264037675008" TargetMode="External" /><Relationship Id="rId600" Type="http://schemas.openxmlformats.org/officeDocument/2006/relationships/hyperlink" Target="https://twitter.com/#!/sunny_dua/status/1116904370530996224" TargetMode="External" /><Relationship Id="rId601" Type="http://schemas.openxmlformats.org/officeDocument/2006/relationships/hyperlink" Target="https://twitter.com/#!/sdxacademy/status/1116908893656027136" TargetMode="External" /><Relationship Id="rId602" Type="http://schemas.openxmlformats.org/officeDocument/2006/relationships/hyperlink" Target="https://twitter.com/#!/sunny_dua/status/1116904370530996224" TargetMode="External" /><Relationship Id="rId603" Type="http://schemas.openxmlformats.org/officeDocument/2006/relationships/hyperlink" Target="https://twitter.com/#!/sunny_dua/status/1116904370530996224" TargetMode="External" /><Relationship Id="rId604" Type="http://schemas.openxmlformats.org/officeDocument/2006/relationships/hyperlink" Target="https://twitter.com/#!/sdxacademy/status/1116908893656027136" TargetMode="External" /><Relationship Id="rId605" Type="http://schemas.openxmlformats.org/officeDocument/2006/relationships/hyperlink" Target="https://twitter.com/#!/m_gonullu/status/1118904657823375361" TargetMode="External" /><Relationship Id="rId606" Type="http://schemas.openxmlformats.org/officeDocument/2006/relationships/hyperlink" Target="https://twitter.com/#!/sdxacademy/status/1118905256635785216" TargetMode="External" /><Relationship Id="rId607" Type="http://schemas.openxmlformats.org/officeDocument/2006/relationships/hyperlink" Target="https://twitter.com/#!/sdxacademy/status/1116908893656027136" TargetMode="External" /><Relationship Id="rId608" Type="http://schemas.openxmlformats.org/officeDocument/2006/relationships/hyperlink" Target="https://twitter.com/#!/sdxacademy/status/1118905256635785216" TargetMode="External" /><Relationship Id="rId609" Type="http://schemas.openxmlformats.org/officeDocument/2006/relationships/hyperlink" Target="https://twitter.com/#!/o_oweil/status/1118394258468278272" TargetMode="External" /><Relationship Id="rId610" Type="http://schemas.openxmlformats.org/officeDocument/2006/relationships/hyperlink" Target="https://twitter.com/#!/o_oweil/status/1115945413549481984" TargetMode="External" /><Relationship Id="rId611" Type="http://schemas.openxmlformats.org/officeDocument/2006/relationships/hyperlink" Target="https://twitter.com/#!/o_oweil/status/1118398660386205697" TargetMode="External" /><Relationship Id="rId612" Type="http://schemas.openxmlformats.org/officeDocument/2006/relationships/hyperlink" Target="https://twitter.com/#!/o_oweil/status/1115511601979957248" TargetMode="External" /><Relationship Id="rId613" Type="http://schemas.openxmlformats.org/officeDocument/2006/relationships/hyperlink" Target="https://twitter.com/#!/o_oweil/status/1115884834864422917" TargetMode="External" /><Relationship Id="rId614" Type="http://schemas.openxmlformats.org/officeDocument/2006/relationships/hyperlink" Target="https://twitter.com/#!/o_oweil/status/1116238876572618752" TargetMode="External" /><Relationship Id="rId615" Type="http://schemas.openxmlformats.org/officeDocument/2006/relationships/hyperlink" Target="https://twitter.com/#!/o_oweil/status/1116976441697157120" TargetMode="External" /><Relationship Id="rId616" Type="http://schemas.openxmlformats.org/officeDocument/2006/relationships/hyperlink" Target="https://twitter.com/#!/o_oweil/status/1117688364780662784" TargetMode="External" /><Relationship Id="rId617" Type="http://schemas.openxmlformats.org/officeDocument/2006/relationships/hyperlink" Target="https://twitter.com/#!/o_oweil/status/1117696778944618501" TargetMode="External" /><Relationship Id="rId618" Type="http://schemas.openxmlformats.org/officeDocument/2006/relationships/hyperlink" Target="https://twitter.com/#!/o_oweil/status/1118314427852447744" TargetMode="External" /><Relationship Id="rId619" Type="http://schemas.openxmlformats.org/officeDocument/2006/relationships/hyperlink" Target="https://twitter.com/#!/o_oweil/status/1119001814320521221" TargetMode="External" /><Relationship Id="rId620" Type="http://schemas.openxmlformats.org/officeDocument/2006/relationships/hyperlink" Target="https://twitter.com/#!/virtualjad/status/1116025004871835649" TargetMode="External" /><Relationship Id="rId621" Type="http://schemas.openxmlformats.org/officeDocument/2006/relationships/hyperlink" Target="https://twitter.com/#!/vrealizeauto/status/1116090492775649286" TargetMode="External" /><Relationship Id="rId622" Type="http://schemas.openxmlformats.org/officeDocument/2006/relationships/hyperlink" Target="https://twitter.com/#!/liadofek/status/1119285074262802432" TargetMode="External" /><Relationship Id="rId623" Type="http://schemas.openxmlformats.org/officeDocument/2006/relationships/hyperlink" Target="https://twitter.com/#!/jboogiebrown/status/1119296745899536384" TargetMode="External" /><Relationship Id="rId624" Type="http://schemas.openxmlformats.org/officeDocument/2006/relationships/hyperlink" Target="https://twitter.com/#!/m_dobrowolski_/status/1119300054630707205" TargetMode="External" /><Relationship Id="rId625" Type="http://schemas.openxmlformats.org/officeDocument/2006/relationships/hyperlink" Target="https://twitter.com/#!/batuhandemirdal/status/1119312507439648768" TargetMode="External" /><Relationship Id="rId626" Type="http://schemas.openxmlformats.org/officeDocument/2006/relationships/hyperlink" Target="https://twitter.com/#!/cityofeagan/status/1119320256655372288" TargetMode="External" /><Relationship Id="rId627" Type="http://schemas.openxmlformats.org/officeDocument/2006/relationships/hyperlink" Target="https://twitter.com/#!/jensellsjax/status/1119326854337441800" TargetMode="External" /><Relationship Id="rId628" Type="http://schemas.openxmlformats.org/officeDocument/2006/relationships/hyperlink" Target="https://twitter.com/#!/dakotacountymn/status/1119333512916676611" TargetMode="External" /><Relationship Id="rId629" Type="http://schemas.openxmlformats.org/officeDocument/2006/relationships/hyperlink" Target="https://twitter.com/#!/visresassn/status/1119390355051438080" TargetMode="External" /><Relationship Id="rId630" Type="http://schemas.openxmlformats.org/officeDocument/2006/relationships/hyperlink" Target="https://twitter.com/#!/visresassn/status/1119390355051438080" TargetMode="External" /><Relationship Id="rId631" Type="http://schemas.openxmlformats.org/officeDocument/2006/relationships/hyperlink" Target="https://twitter.com/#!/visresassn/status/1119390355051438080" TargetMode="External" /><Relationship Id="rId632" Type="http://schemas.openxmlformats.org/officeDocument/2006/relationships/hyperlink" Target="https://twitter.com/#!/caseyemcg/status/1119334740560052231" TargetMode="External" /><Relationship Id="rId633" Type="http://schemas.openxmlformats.org/officeDocument/2006/relationships/hyperlink" Target="https://twitter.com/#!/caseyemcg/status/1119442376077004801" TargetMode="External" /><Relationship Id="rId634" Type="http://schemas.openxmlformats.org/officeDocument/2006/relationships/hyperlink" Target="https://twitter.com/#!/andyashby1/status/1119458878599651328" TargetMode="External" /><Relationship Id="rId635" Type="http://schemas.openxmlformats.org/officeDocument/2006/relationships/hyperlink" Target="https://twitter.com/#!/andyashby1/status/1119459092857262080" TargetMode="External" /><Relationship Id="rId636" Type="http://schemas.openxmlformats.org/officeDocument/2006/relationships/hyperlink" Target="https://twitter.com/#!/andyashby1/status/1119459284222398464" TargetMode="External" /><Relationship Id="rId637" Type="http://schemas.openxmlformats.org/officeDocument/2006/relationships/hyperlink" Target="https://twitter.com/#!/luciafrolova/status/1119469416511619072" TargetMode="External" /><Relationship Id="rId638" Type="http://schemas.openxmlformats.org/officeDocument/2006/relationships/hyperlink" Target="https://twitter.com/#!/eaganpolice/status/1119314924554149888" TargetMode="External" /><Relationship Id="rId639" Type="http://schemas.openxmlformats.org/officeDocument/2006/relationships/hyperlink" Target="https://twitter.com/#!/eaganpolice/status/1119320679613177857" TargetMode="External" /><Relationship Id="rId640" Type="http://schemas.openxmlformats.org/officeDocument/2006/relationships/hyperlink" Target="https://twitter.com/#!/eaganpolice/status/1119334326263582721" TargetMode="External" /><Relationship Id="rId641" Type="http://schemas.openxmlformats.org/officeDocument/2006/relationships/hyperlink" Target="https://twitter.com/#!/eaganpolice/status/1119339936120020992" TargetMode="External" /><Relationship Id="rId642" Type="http://schemas.openxmlformats.org/officeDocument/2006/relationships/hyperlink" Target="https://twitter.com/#!/eaganpolice/status/1119345875896229890" TargetMode="External" /><Relationship Id="rId643" Type="http://schemas.openxmlformats.org/officeDocument/2006/relationships/hyperlink" Target="https://twitter.com/#!/eaganpolice/status/1119357102848397315" TargetMode="External" /><Relationship Id="rId644" Type="http://schemas.openxmlformats.org/officeDocument/2006/relationships/hyperlink" Target="https://twitter.com/#!/eaganpolice/status/1119393065146429442" TargetMode="External" /><Relationship Id="rId645" Type="http://schemas.openxmlformats.org/officeDocument/2006/relationships/hyperlink" Target="https://twitter.com/#!/eaganpolice/status/1119434200678117378" TargetMode="External" /><Relationship Id="rId646" Type="http://schemas.openxmlformats.org/officeDocument/2006/relationships/hyperlink" Target="https://twitter.com/#!/eaganpolice/status/1119439514408300545" TargetMode="External" /><Relationship Id="rId647" Type="http://schemas.openxmlformats.org/officeDocument/2006/relationships/hyperlink" Target="https://twitter.com/#!/eaganpolice/status/1119444007095029760" TargetMode="External" /><Relationship Id="rId648" Type="http://schemas.openxmlformats.org/officeDocument/2006/relationships/hyperlink" Target="https://twitter.com/#!/eaganpolice/status/1119469169467174912" TargetMode="External" /><Relationship Id="rId649" Type="http://schemas.openxmlformats.org/officeDocument/2006/relationships/hyperlink" Target="https://twitter.com/#!/eaganpolice/status/1119471050406944768" TargetMode="External" /><Relationship Id="rId650" Type="http://schemas.openxmlformats.org/officeDocument/2006/relationships/hyperlink" Target="https://twitter.com/#!/vrealizeauto/status/1114173379920191489" TargetMode="External" /><Relationship Id="rId651" Type="http://schemas.openxmlformats.org/officeDocument/2006/relationships/hyperlink" Target="https://twitter.com/#!/vrealizeauto/status/1119277010222821378" TargetMode="External" /><Relationship Id="rId652" Type="http://schemas.openxmlformats.org/officeDocument/2006/relationships/hyperlink" Target="https://twitter.com/#!/ekrejci/status/1119506205444136961" TargetMode="External" /><Relationship Id="rId653" Type="http://schemas.openxmlformats.org/officeDocument/2006/relationships/hyperlink" Target="https://twitter.com/#!/ekrejci/status/1116783130638192640" TargetMode="External" /><Relationship Id="rId654" Type="http://schemas.openxmlformats.org/officeDocument/2006/relationships/hyperlink" Target="https://twitter.com/#!/ladylyrical/status/1115614257494753281" TargetMode="External" /><Relationship Id="rId655" Type="http://schemas.openxmlformats.org/officeDocument/2006/relationships/hyperlink" Target="https://twitter.com/#!/ladylyrical/status/1118776112052604928" TargetMode="External" /><Relationship Id="rId656" Type="http://schemas.openxmlformats.org/officeDocument/2006/relationships/hyperlink" Target="https://twitter.com/#!/ladylyrical/status/1119523933185806337" TargetMode="External" /><Relationship Id="rId657" Type="http://schemas.openxmlformats.org/officeDocument/2006/relationships/hyperlink" Target="https://twitter.com/#!/coversuregroup/status/1119265687757840384" TargetMode="External" /><Relationship Id="rId658" Type="http://schemas.openxmlformats.org/officeDocument/2006/relationships/hyperlink" Target="https://twitter.com/#!/coversurekidd/status/1119532841392537600" TargetMode="External" /><Relationship Id="rId659" Type="http://schemas.openxmlformats.org/officeDocument/2006/relationships/hyperlink" Target="https://twitter.com/#!/rubrikinc/status/1118861787955441664" TargetMode="External" /><Relationship Id="rId660" Type="http://schemas.openxmlformats.org/officeDocument/2006/relationships/hyperlink" Target="https://twitter.com/#!/edwardpoll/status/1119560593495740416" TargetMode="External" /><Relationship Id="rId661" Type="http://schemas.openxmlformats.org/officeDocument/2006/relationships/hyperlink" Target="https://twitter.com/#!/edwardpoll/status/1119560593495740416" TargetMode="External" /><Relationship Id="rId662" Type="http://schemas.openxmlformats.org/officeDocument/2006/relationships/hyperlink" Target="https://twitter.com/#!/twbfarms/status/1111681480894435328" TargetMode="External" /><Relationship Id="rId663" Type="http://schemas.openxmlformats.org/officeDocument/2006/relationships/hyperlink" Target="https://twitter.com/#!/jd750a/status/1119609215264403456" TargetMode="External" /><Relationship Id="rId664" Type="http://schemas.openxmlformats.org/officeDocument/2006/relationships/hyperlink" Target="https://twitter.com/#!/jothrop/status/1119636539720572929" TargetMode="External" /><Relationship Id="rId665" Type="http://schemas.openxmlformats.org/officeDocument/2006/relationships/hyperlink" Target="https://twitter.com/#!/giles_hudson/status/1119659016051933187" TargetMode="External" /><Relationship Id="rId666" Type="http://schemas.openxmlformats.org/officeDocument/2006/relationships/hyperlink" Target="https://twitter.com/#!/arquette_paul/status/1119716282599919617" TargetMode="External" /><Relationship Id="rId667" Type="http://schemas.openxmlformats.org/officeDocument/2006/relationships/hyperlink" Target="https://twitter.com/#!/josephmontione/status/1119781731966619648" TargetMode="External" /><Relationship Id="rId668" Type="http://schemas.openxmlformats.org/officeDocument/2006/relationships/hyperlink" Target="https://twitter.com/#!/josephmontione/status/1119781731966619648" TargetMode="External" /><Relationship Id="rId669" Type="http://schemas.openxmlformats.org/officeDocument/2006/relationships/hyperlink" Target="https://twitter.com/#!/josephmontione/status/1119781731966619648" TargetMode="External" /><Relationship Id="rId670" Type="http://schemas.openxmlformats.org/officeDocument/2006/relationships/hyperlink" Target="https://twitter.com/#!/readheadruler/status/1115430345506160641" TargetMode="External" /><Relationship Id="rId671" Type="http://schemas.openxmlformats.org/officeDocument/2006/relationships/hyperlink" Target="https://twitter.com/#!/readheadruler/status/1119816739880079366" TargetMode="External" /><Relationship Id="rId672" Type="http://schemas.openxmlformats.org/officeDocument/2006/relationships/hyperlink" Target="https://twitter.com/#!/ivirtualex/status/1119973921384742913" TargetMode="External" /><Relationship Id="rId673" Type="http://schemas.openxmlformats.org/officeDocument/2006/relationships/hyperlink" Target="https://twitter.com/#!/abbiekamin/status/1119999461344841728" TargetMode="External" /><Relationship Id="rId674" Type="http://schemas.openxmlformats.org/officeDocument/2006/relationships/hyperlink" Target="https://twitter.com/#!/abbiekamin/status/1119999461344841728" TargetMode="External" /><Relationship Id="rId675" Type="http://schemas.openxmlformats.org/officeDocument/2006/relationships/hyperlink" Target="https://twitter.com/#!/abbiekamin/status/1119999461344841728" TargetMode="External" /><Relationship Id="rId676" Type="http://schemas.openxmlformats.org/officeDocument/2006/relationships/hyperlink" Target="https://twitter.com/#!/naheitzeg/status/1120065798784073731" TargetMode="External" /><Relationship Id="rId677" Type="http://schemas.openxmlformats.org/officeDocument/2006/relationships/hyperlink" Target="https://twitter.com/#!/bdgolf1/status/1118100003367550978" TargetMode="External" /><Relationship Id="rId678" Type="http://schemas.openxmlformats.org/officeDocument/2006/relationships/hyperlink" Target="https://twitter.com/#!/bdgolf1/status/1120216408791638017" TargetMode="External" /><Relationship Id="rId679" Type="http://schemas.openxmlformats.org/officeDocument/2006/relationships/hyperlink" Target="https://twitter.com/#!/vra2005/status/1118945291393282049" TargetMode="External" /><Relationship Id="rId680" Type="http://schemas.openxmlformats.org/officeDocument/2006/relationships/hyperlink" Target="https://twitter.com/#!/vra2005/status/1119046305488130048" TargetMode="External" /><Relationship Id="rId681" Type="http://schemas.openxmlformats.org/officeDocument/2006/relationships/hyperlink" Target="https://twitter.com/#!/vra2005/status/1120186366468481024" TargetMode="External" /><Relationship Id="rId682" Type="http://schemas.openxmlformats.org/officeDocument/2006/relationships/hyperlink" Target="https://twitter.com/#!/vra2005/status/1120260204988456960" TargetMode="External" /><Relationship Id="rId683" Type="http://schemas.openxmlformats.org/officeDocument/2006/relationships/hyperlink" Target="https://twitter.com/#!/abbiekamin/status/1119999461344841728" TargetMode="External" /><Relationship Id="rId684" Type="http://schemas.openxmlformats.org/officeDocument/2006/relationships/hyperlink" Target="https://twitter.com/#!/campaignlegal/status/1120328205171294209" TargetMode="External" /><Relationship Id="rId685" Type="http://schemas.openxmlformats.org/officeDocument/2006/relationships/hyperlink" Target="https://twitter.com/#!/abbiekamin/status/1119999461344841728" TargetMode="External" /><Relationship Id="rId686" Type="http://schemas.openxmlformats.org/officeDocument/2006/relationships/hyperlink" Target="https://twitter.com/#!/campaignlegal/status/1120328205171294209" TargetMode="External" /><Relationship Id="rId687" Type="http://schemas.openxmlformats.org/officeDocument/2006/relationships/hyperlink" Target="https://twitter.com/#!/abbiekamin/status/1119999461344841728" TargetMode="External" /><Relationship Id="rId688" Type="http://schemas.openxmlformats.org/officeDocument/2006/relationships/hyperlink" Target="https://twitter.com/#!/campaignlegal/status/1120328205171294209" TargetMode="External" /><Relationship Id="rId689" Type="http://schemas.openxmlformats.org/officeDocument/2006/relationships/hyperlink" Target="https://twitter.com/#!/dalinemagee/status/1120335363057152000" TargetMode="External" /><Relationship Id="rId690" Type="http://schemas.openxmlformats.org/officeDocument/2006/relationships/hyperlink" Target="https://api.twitter.com/1.1/geo/id/7d80e1fe9d774af6.json" TargetMode="External" /><Relationship Id="rId691" Type="http://schemas.openxmlformats.org/officeDocument/2006/relationships/hyperlink" Target="https://api.twitter.com/1.1/geo/id/36237ab3643ff2be.json" TargetMode="External" /><Relationship Id="rId692" Type="http://schemas.openxmlformats.org/officeDocument/2006/relationships/hyperlink" Target="https://api.twitter.com/1.1/geo/id/36237ab3643ff2be.json" TargetMode="External" /><Relationship Id="rId693" Type="http://schemas.openxmlformats.org/officeDocument/2006/relationships/hyperlink" Target="https://api.twitter.com/1.1/geo/id/36237ab3643ff2be.json" TargetMode="External" /><Relationship Id="rId694" Type="http://schemas.openxmlformats.org/officeDocument/2006/relationships/hyperlink" Target="https://api.twitter.com/1.1/geo/id/ec212eb1116b92e2.json" TargetMode="External" /><Relationship Id="rId695" Type="http://schemas.openxmlformats.org/officeDocument/2006/relationships/hyperlink" Target="https://api.twitter.com/1.1/geo/id/e67427d9b4126602.json" TargetMode="External" /><Relationship Id="rId696" Type="http://schemas.openxmlformats.org/officeDocument/2006/relationships/hyperlink" Target="https://api.twitter.com/1.1/geo/id/700261a746f3cd96.json" TargetMode="External" /><Relationship Id="rId697" Type="http://schemas.openxmlformats.org/officeDocument/2006/relationships/hyperlink" Target="https://api.twitter.com/1.1/geo/id/700261a746f3cd96.json" TargetMode="External" /><Relationship Id="rId698" Type="http://schemas.openxmlformats.org/officeDocument/2006/relationships/comments" Target="../comments1.xml" /><Relationship Id="rId699" Type="http://schemas.openxmlformats.org/officeDocument/2006/relationships/vmlDrawing" Target="../drawings/vmlDrawing1.vml" /><Relationship Id="rId700" Type="http://schemas.openxmlformats.org/officeDocument/2006/relationships/table" Target="../tables/table1.xml" /><Relationship Id="rId7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arxiv.org/pdf/1904.03542.pdf" TargetMode="External" /><Relationship Id="rId2" Type="http://schemas.openxmlformats.org/officeDocument/2006/relationships/hyperlink" Target="https://twitter.com/verasitytech/status/1115588127459020800" TargetMode="External" /><Relationship Id="rId3" Type="http://schemas.openxmlformats.org/officeDocument/2006/relationships/hyperlink" Target="https://actionnetwork.org/petitions/sign-to-support-restoring-the-voting-rights-act?source=twitter&amp;" TargetMode="External" /><Relationship Id="rId4" Type="http://schemas.openxmlformats.org/officeDocument/2006/relationships/hyperlink" Target="https://www.computerweekly.com/de/tipp/Tipps-zum-VMware-vRealize-Suite-Lifecycle-Manager" TargetMode="External" /><Relationship Id="rId5" Type="http://schemas.openxmlformats.org/officeDocument/2006/relationships/hyperlink" Target="https://washingtonmonthly.com/magazine/april-may-june-2019/john-roberts-boy-in-the-bubble/#.XK5EZIUOMhA.twitter" TargetMode="External" /><Relationship Id="rId6" Type="http://schemas.openxmlformats.org/officeDocument/2006/relationships/hyperlink" Target="https://blogs.vmware.com/management/2019/04/whats-new-in-vrealize-automation-7-6-and-vrealize-lifecycle-manager-2-1.html" TargetMode="External" /><Relationship Id="rId7" Type="http://schemas.openxmlformats.org/officeDocument/2006/relationships/hyperlink" Target="https://blogs.vmware.com/management/2019/04/whats-new-in-vrealize-automation-7-6-and-vrealize-lifecycle-manager-2-1.html" TargetMode="External" /><Relationship Id="rId8" Type="http://schemas.openxmlformats.org/officeDocument/2006/relationships/hyperlink" Target="https://michaelpoore.com/2019/04/whats-new-in-vra-7-6/" TargetMode="External" /><Relationship Id="rId9" Type="http://schemas.openxmlformats.org/officeDocument/2006/relationships/hyperlink" Target="https://www.nytimes.com/2019/04/11/opinion/voting-prisoners-felon-disenfranchisement.html" TargetMode="External" /><Relationship Id="rId10" Type="http://schemas.openxmlformats.org/officeDocument/2006/relationships/hyperlink" Target="https://www.virtual-allan.com/vsphere-6-7-update-2-and-updated-vrealize-suite-2018-released" TargetMode="External" /><Relationship Id="rId11" Type="http://schemas.openxmlformats.org/officeDocument/2006/relationships/hyperlink" Target="https://www.virtual-allan.com/vsphere-6-7-update-2-and-updated-vrealize-suite-2018-released" TargetMode="External" /><Relationship Id="rId12" Type="http://schemas.openxmlformats.org/officeDocument/2006/relationships/hyperlink" Target="https://twitter.com/vChrisR/status/1116644933778202624" TargetMode="External" /><Relationship Id="rId13" Type="http://schemas.openxmlformats.org/officeDocument/2006/relationships/hyperlink" Target="https://michaelpoore.com/2019/04/whats-new-in-vra-7-6/" TargetMode="External" /><Relationship Id="rId14" Type="http://schemas.openxmlformats.org/officeDocument/2006/relationships/hyperlink" Target="https://michaelpoore.com/2019/04/whats-new-in-vra-7-6/" TargetMode="External" /><Relationship Id="rId15" Type="http://schemas.openxmlformats.org/officeDocument/2006/relationships/hyperlink" Target="https://michaelpoore.com/2019/04/whats-new-in-vra-7-6/" TargetMode="External" /><Relationship Id="rId16" Type="http://schemas.openxmlformats.org/officeDocument/2006/relationships/hyperlink" Target="https://twitter.com/JasonV_VCP5/status/1115665163720351744" TargetMode="External" /><Relationship Id="rId17" Type="http://schemas.openxmlformats.org/officeDocument/2006/relationships/hyperlink" Target="https://twitter.com/JasonV_VCP5/status/1115665163720351744" TargetMode="External" /><Relationship Id="rId18" Type="http://schemas.openxmlformats.org/officeDocument/2006/relationships/hyperlink" Target="https://www.instagram.com/p/BwG2vCEDD3G/?utm_source=ig_share_sheet&amp;igshid=tnib9tbqy0ao" TargetMode="External" /><Relationship Id="rId19" Type="http://schemas.openxmlformats.org/officeDocument/2006/relationships/hyperlink" Target="https://medium.com/verasity/vra-is-now-on-blockfolio-the-worlds-most-popular-cryptocurrency-portfolio-tracker-44001600cab" TargetMode="External" /><Relationship Id="rId20" Type="http://schemas.openxmlformats.org/officeDocument/2006/relationships/hyperlink" Target="https://medium.com/verasity/verasity-integrates-with-kaltura-35a6d9a57e9" TargetMode="External" /><Relationship Id="rId21" Type="http://schemas.openxmlformats.org/officeDocument/2006/relationships/hyperlink" Target="https://blogs.vmware.com/management/2019/04/whats-new-in-vrealize-automation-7-6.html?src=so_5a314d05e49f5&amp;cid=70134000001SkJn" TargetMode="External" /><Relationship Id="rId22" Type="http://schemas.openxmlformats.org/officeDocument/2006/relationships/hyperlink" Target="https://events.rainfocus.com/widget/vmware/empowerams2019/amscatalog?search=%22Will%20Huber%22" TargetMode="External" /><Relationship Id="rId23" Type="http://schemas.openxmlformats.org/officeDocument/2006/relationships/hyperlink" Target="https://dy.si/FGEmA" TargetMode="External" /><Relationship Id="rId24" Type="http://schemas.openxmlformats.org/officeDocument/2006/relationships/hyperlink" Target="https://twitter.com/LawyersComm/status/1117882653905170432" TargetMode="External" /><Relationship Id="rId25" Type="http://schemas.openxmlformats.org/officeDocument/2006/relationships/hyperlink" Target="https://dy.si/yPxxM" TargetMode="External" /><Relationship Id="rId26" Type="http://schemas.openxmlformats.org/officeDocument/2006/relationships/hyperlink" Target="https://www.letamericavote.org/" TargetMode="External" /><Relationship Id="rId27" Type="http://schemas.openxmlformats.org/officeDocument/2006/relationships/hyperlink" Target="https://www.letamericavote.org/" TargetMode="External" /><Relationship Id="rId28" Type="http://schemas.openxmlformats.org/officeDocument/2006/relationships/hyperlink" Target="https://www.leagle.com/decision/inmnco20190415211" TargetMode="External" /><Relationship Id="rId29" Type="http://schemas.openxmlformats.org/officeDocument/2006/relationships/hyperlink" Target="https://cha.house.gov/hearing/field-hearing-voting-rights-and-election-administration-dakotas" TargetMode="External" /><Relationship Id="rId30" Type="http://schemas.openxmlformats.org/officeDocument/2006/relationships/hyperlink" Target="https://twitter.com/magander3/status/1118402834138050560" TargetMode="External" /><Relationship Id="rId31" Type="http://schemas.openxmlformats.org/officeDocument/2006/relationships/hyperlink" Target="https://dy.si/RXSb9w" TargetMode="External" /><Relationship Id="rId32" Type="http://schemas.openxmlformats.org/officeDocument/2006/relationships/hyperlink" Target="https://soundcloud.com/user-640389393/kip-herriage-live-with-wayne-allyn-root-on-war-now-41219" TargetMode="External" /><Relationship Id="rId33" Type="http://schemas.openxmlformats.org/officeDocument/2006/relationships/hyperlink" Target="https://twitter.com/barronsonline/status/1118477341318164486" TargetMode="External" /><Relationship Id="rId34" Type="http://schemas.openxmlformats.org/officeDocument/2006/relationships/hyperlink" Target="http://pulse.ncpolicywatch.org/2019/04/17/tomorrow-house-members-hold-hearing-on-nc-voting-rights-elections-administration/" TargetMode="External" /><Relationship Id="rId35" Type="http://schemas.openxmlformats.org/officeDocument/2006/relationships/hyperlink" Target="https://twitter.com/LWV/status/1118169672078245893" TargetMode="External" /><Relationship Id="rId36" Type="http://schemas.openxmlformats.org/officeDocument/2006/relationships/hyperlink" Target="https://twitter.com/nytnickc/status/1118605538005327878" TargetMode="External" /><Relationship Id="rId37" Type="http://schemas.openxmlformats.org/officeDocument/2006/relationships/hyperlink" Target="https://twitter.com/RevDrBarber/status/1118648394006913024" TargetMode="External" /><Relationship Id="rId38" Type="http://schemas.openxmlformats.org/officeDocument/2006/relationships/hyperlink" Target="https://thevra.co.uk/events/" TargetMode="External" /><Relationship Id="rId39" Type="http://schemas.openxmlformats.org/officeDocument/2006/relationships/hyperlink" Target="https://www.am-online.com/news/used-cars/2019/04/17/sub-standard-repair-work-is-causing-used-car-headache-says-vra" TargetMode="External" /><Relationship Id="rId40" Type="http://schemas.openxmlformats.org/officeDocument/2006/relationships/hyperlink" Target="https://www.am-online.com/news/used-cars/2019/04/17/sub-standard-repair-work-is-causing-used-car-headache-says-vra" TargetMode="External" /><Relationship Id="rId41" Type="http://schemas.openxmlformats.org/officeDocument/2006/relationships/hyperlink" Target="https://twitter.com/jhuntervmware/status/1116417340885876737" TargetMode="External" /><Relationship Id="rId42" Type="http://schemas.openxmlformats.org/officeDocument/2006/relationships/hyperlink" Target="https://www.facebook.com/274030672611447/posts/2627953513885806/" TargetMode="External" /><Relationship Id="rId43" Type="http://schemas.openxmlformats.org/officeDocument/2006/relationships/hyperlink" Target="https://www.facebook.com/274030672611447/posts/2638108402870317/" TargetMode="External" /><Relationship Id="rId44" Type="http://schemas.openxmlformats.org/officeDocument/2006/relationships/hyperlink" Target="https://69howlanddr.auto.remax.com/index.html?rmxaid=100105174" TargetMode="External" /><Relationship Id="rId45" Type="http://schemas.openxmlformats.org/officeDocument/2006/relationships/hyperlink" Target="http://r.socialstudio.radian6.com/11de54c4-3ffc-4f26-9467-49a9d707827a" TargetMode="External" /><Relationship Id="rId46" Type="http://schemas.openxmlformats.org/officeDocument/2006/relationships/hyperlink" Target="http://r.socialstudio.radian6.com/34aef54c-f312-40d2-9ca3-43cbeb131d76" TargetMode="External" /><Relationship Id="rId47" Type="http://schemas.openxmlformats.org/officeDocument/2006/relationships/hyperlink" Target="https://www.facebook.com/lady.lyrical/posts/10161727597955581" TargetMode="External" /><Relationship Id="rId48" Type="http://schemas.openxmlformats.org/officeDocument/2006/relationships/hyperlink" Target="https://www.facebook.com/story.php?story_fbid=10161735338450581&amp;id=714845580" TargetMode="External" /><Relationship Id="rId49" Type="http://schemas.openxmlformats.org/officeDocument/2006/relationships/hyperlink" Target="https://www.fleetnews.co.uk/news/car-industry-news/2019/04/18/poor-repairs-on-used-cars-a-problem-says-vra" TargetMode="External" /><Relationship Id="rId50" Type="http://schemas.openxmlformats.org/officeDocument/2006/relationships/hyperlink" Target="https://pages.rubrik.com/20181220-NAM-VMUGManagingDataatScale-Webiner-ODReg.html?utm_source=twitter&amp;utm_medium=organic-social-media" TargetMode="External" /><Relationship Id="rId51" Type="http://schemas.openxmlformats.org/officeDocument/2006/relationships/hyperlink" Target="https://twitter.com/strokeeurope/status/1119249041265655809" TargetMode="External" /><Relationship Id="rId52" Type="http://schemas.openxmlformats.org/officeDocument/2006/relationships/hyperlink" Target="https://twitter.com/massagestream/status/1119685058535677952" TargetMode="External" /><Relationship Id="rId53" Type="http://schemas.openxmlformats.org/officeDocument/2006/relationships/hyperlink" Target="https://www.theguardian.com/law/2019/apr/21/the-chief-john-roberts-supreme-court-justice-joan-biskupic?CMP=share_btn_tw" TargetMode="External" /><Relationship Id="rId54" Type="http://schemas.openxmlformats.org/officeDocument/2006/relationships/hyperlink" Target="https://www.instagram.com/p/BwUC38PFK23/?utm_source=ig_twitter_share&amp;igshid=zjm22mqbxs3y" TargetMode="External" /><Relationship Id="rId55" Type="http://schemas.openxmlformats.org/officeDocument/2006/relationships/hyperlink" Target="https://www.instagram.com/p/BwjFTf7ltj4/?utm_source=ig_twitter_share&amp;igshid=id5ifrcfobu7" TargetMode="External" /><Relationship Id="rId56" Type="http://schemas.openxmlformats.org/officeDocument/2006/relationships/hyperlink" Target="https://www.instagram.com/p/BwaDQ0MlGAW/?utm_source=ig_twitter_share&amp;igshid=1f8op6397k7kq" TargetMode="External" /><Relationship Id="rId57" Type="http://schemas.openxmlformats.org/officeDocument/2006/relationships/hyperlink" Target="https://www.instagram.com/p/BwaDQ0MlGAW/?utm_source=ig_twitter_share&amp;igshid=e4mahjpu0x8u" TargetMode="External" /><Relationship Id="rId58" Type="http://schemas.openxmlformats.org/officeDocument/2006/relationships/hyperlink" Target="https://www.instagram.com/p/BwXqVbwl0aw/?utm_source=ig_twitter_share&amp;igshid=efnqv3va9i0m" TargetMode="External" /><Relationship Id="rId59" Type="http://schemas.openxmlformats.org/officeDocument/2006/relationships/hyperlink" Target="https://www.instagram.com/p/BwaDQ0MlGAW/?utm_source=ig_twitter_share&amp;igshid=698yhh31aud3" TargetMode="External" /><Relationship Id="rId60" Type="http://schemas.openxmlformats.org/officeDocument/2006/relationships/hyperlink" Target="https://www.rawstory.com/2019/04/trumps-reshaped-supreme-court-will-review-gay-transgender-rights-workplace/" TargetMode="External" /><Relationship Id="rId61" Type="http://schemas.openxmlformats.org/officeDocument/2006/relationships/hyperlink" Target="https://pbs.twimg.com/media/D3sjRSFX4AAPJeP.jpg" TargetMode="External" /><Relationship Id="rId62" Type="http://schemas.openxmlformats.org/officeDocument/2006/relationships/hyperlink" Target="https://pbs.twimg.com/media/D3s_pNVX4AYk5rg.png" TargetMode="External" /><Relationship Id="rId63" Type="http://schemas.openxmlformats.org/officeDocument/2006/relationships/hyperlink" Target="https://pbs.twimg.com/media/D3yFCriWsAE9B1t.jpg" TargetMode="External" /><Relationship Id="rId64" Type="http://schemas.openxmlformats.org/officeDocument/2006/relationships/hyperlink" Target="https://pbs.twimg.com/tweet_video_thumb/D3wnl-bWkAEFWx9.jpg" TargetMode="External" /><Relationship Id="rId65" Type="http://schemas.openxmlformats.org/officeDocument/2006/relationships/hyperlink" Target="https://pbs.twimg.com/tweet_video_thumb/D36-6orXoAED4rq.jpg" TargetMode="External" /><Relationship Id="rId66" Type="http://schemas.openxmlformats.org/officeDocument/2006/relationships/hyperlink" Target="https://pbs.twimg.com/media/D38UL5sWAAANoOB.jpg" TargetMode="External" /><Relationship Id="rId67" Type="http://schemas.openxmlformats.org/officeDocument/2006/relationships/hyperlink" Target="https://pbs.twimg.com/ext_tw_video_thumb/1116671892465901568/pu/img/COEGETiwpPpVmW1K.jpg" TargetMode="External" /><Relationship Id="rId68" Type="http://schemas.openxmlformats.org/officeDocument/2006/relationships/hyperlink" Target="https://pbs.twimg.com/media/D39GO-CWwAA498R.jpg" TargetMode="External" /><Relationship Id="rId69" Type="http://schemas.openxmlformats.org/officeDocument/2006/relationships/hyperlink" Target="https://pbs.twimg.com/media/D39yDQtXkAUnM86.jpg" TargetMode="External" /><Relationship Id="rId70" Type="http://schemas.openxmlformats.org/officeDocument/2006/relationships/hyperlink" Target="https://pbs.twimg.com/media/D378WY1UIAE3KdQ.jpg" TargetMode="External" /><Relationship Id="rId71" Type="http://schemas.openxmlformats.org/officeDocument/2006/relationships/hyperlink" Target="https://pbs.twimg.com/media/D38T0EQW4AArpzD.jpg" TargetMode="External" /><Relationship Id="rId72" Type="http://schemas.openxmlformats.org/officeDocument/2006/relationships/hyperlink" Target="https://pbs.twimg.com/ext_tw_video_thumb/1116124096809639936/pu/img/-GHuC8q2YPfAyVp-.jpg" TargetMode="External" /><Relationship Id="rId73" Type="http://schemas.openxmlformats.org/officeDocument/2006/relationships/hyperlink" Target="https://pbs.twimg.com/tweet_video_thumb/D36aDuGXsAALSR6.jpg" TargetMode="External" /><Relationship Id="rId74" Type="http://schemas.openxmlformats.org/officeDocument/2006/relationships/hyperlink" Target="https://pbs.twimg.com/tweet_video_thumb/D361IKaWAAAIBXW.jpg" TargetMode="External" /><Relationship Id="rId75" Type="http://schemas.openxmlformats.org/officeDocument/2006/relationships/hyperlink" Target="https://pbs.twimg.com/tweet_video_thumb/D365BfxWwAAiK4N.jpg" TargetMode="External" /><Relationship Id="rId76" Type="http://schemas.openxmlformats.org/officeDocument/2006/relationships/hyperlink" Target="https://pbs.twimg.com/tweet_video_thumb/D37WegmUwAMyF30.jpg" TargetMode="External" /><Relationship Id="rId77" Type="http://schemas.openxmlformats.org/officeDocument/2006/relationships/hyperlink" Target="https://pbs.twimg.com/tweet_video_thumb/D37hO07UEAARSvD.jpg" TargetMode="External" /><Relationship Id="rId78" Type="http://schemas.openxmlformats.org/officeDocument/2006/relationships/hyperlink" Target="https://pbs.twimg.com/media/D39GO-CWwAA498R.jpg" TargetMode="External" /><Relationship Id="rId79" Type="http://schemas.openxmlformats.org/officeDocument/2006/relationships/hyperlink" Target="https://pbs.twimg.com/media/D39GO-CWwAA498R.jpg" TargetMode="External" /><Relationship Id="rId80" Type="http://schemas.openxmlformats.org/officeDocument/2006/relationships/hyperlink" Target="https://pbs.twimg.com/media/D4OjZAQX4AYMfwO.jpg" TargetMode="External" /><Relationship Id="rId81" Type="http://schemas.openxmlformats.org/officeDocument/2006/relationships/hyperlink" Target="https://pbs.twimg.com/media/D4MvjWUXsAA1N7M.jpg" TargetMode="External" /><Relationship Id="rId82" Type="http://schemas.openxmlformats.org/officeDocument/2006/relationships/hyperlink" Target="https://pbs.twimg.com/media/DHAugBKUQAAZVfe.jpg" TargetMode="External" /><Relationship Id="rId83" Type="http://schemas.openxmlformats.org/officeDocument/2006/relationships/hyperlink" Target="https://pbs.twimg.com/media/DrRxWkaUcAAip2X.jpg" TargetMode="External" /><Relationship Id="rId84" Type="http://schemas.openxmlformats.org/officeDocument/2006/relationships/hyperlink" Target="https://pbs.twimg.com/media/D4U4f4gWwAAALzg.jpg" TargetMode="External" /><Relationship Id="rId85" Type="http://schemas.openxmlformats.org/officeDocument/2006/relationships/hyperlink" Target="https://pbs.twimg.com/media/D4U8ZeYXkAARENT.jpg" TargetMode="External" /><Relationship Id="rId86" Type="http://schemas.openxmlformats.org/officeDocument/2006/relationships/hyperlink" Target="https://pbs.twimg.com/media/D3zcRUaWsAAcSBj.png" TargetMode="External" /><Relationship Id="rId87" Type="http://schemas.openxmlformats.org/officeDocument/2006/relationships/hyperlink" Target="https://pbs.twimg.com/media/D4ZHqqAXkAEjA0s.png" TargetMode="External" /><Relationship Id="rId88" Type="http://schemas.openxmlformats.org/officeDocument/2006/relationships/hyperlink" Target="https://pbs.twimg.com/media/D4VVpnDWAAAVRMC.jpg" TargetMode="External" /><Relationship Id="rId89" Type="http://schemas.openxmlformats.org/officeDocument/2006/relationships/hyperlink" Target="https://pbs.twimg.com/media/D4VZp1PXkAIJIgK.jpg" TargetMode="External" /><Relationship Id="rId90" Type="http://schemas.openxmlformats.org/officeDocument/2006/relationships/hyperlink" Target="https://pbs.twimg.com/media/D3sX4mrX4AAH6dL.jpg" TargetMode="External" /><Relationship Id="rId91" Type="http://schemas.openxmlformats.org/officeDocument/2006/relationships/hyperlink" Target="https://pbs.twimg.com/media/D3xrViOXkAEj7mK.jpg" TargetMode="External" /><Relationship Id="rId92" Type="http://schemas.openxmlformats.org/officeDocument/2006/relationships/hyperlink" Target="https://pbs.twimg.com/media/D4BMJh5XsAArgiD.jpg" TargetMode="External" /><Relationship Id="rId93" Type="http://schemas.openxmlformats.org/officeDocument/2006/relationships/hyperlink" Target="https://pbs.twimg.com/media/D4LTo_GX4AEFwxq.jpg" TargetMode="External" /><Relationship Id="rId94" Type="http://schemas.openxmlformats.org/officeDocument/2006/relationships/hyperlink" Target="https://pbs.twimg.com/media/D4LbSjoWwAA42Uh.jpg" TargetMode="External" /><Relationship Id="rId95" Type="http://schemas.openxmlformats.org/officeDocument/2006/relationships/hyperlink" Target="https://pbs.twimg.com/media/D4UNCdTWsAMQub3.jpg" TargetMode="External" /><Relationship Id="rId96" Type="http://schemas.openxmlformats.org/officeDocument/2006/relationships/hyperlink" Target="https://pbs.twimg.com/media/D4d-N3kXoAAwPDz.jpg" TargetMode="External" /><Relationship Id="rId97" Type="http://schemas.openxmlformats.org/officeDocument/2006/relationships/hyperlink" Target="https://pbs.twimg.com/media/D3zpvJRW0AAQfhL.jpg" TargetMode="External" /><Relationship Id="rId98" Type="http://schemas.openxmlformats.org/officeDocument/2006/relationships/hyperlink" Target="https://pbs.twimg.com/tweet_video_thumb/D4iKcwgWkAI-Lzf.jpg" TargetMode="External" /><Relationship Id="rId99" Type="http://schemas.openxmlformats.org/officeDocument/2006/relationships/hyperlink" Target="https://pbs.twimg.com/media/D4jfmHwWkAIpjwv.jpg" TargetMode="External" /><Relationship Id="rId100" Type="http://schemas.openxmlformats.org/officeDocument/2006/relationships/hyperlink" Target="https://pbs.twimg.com/ext_tw_video_thumb/1119339446330175488/pu/img/X1ef2T5GeXKv9G_i.jpg" TargetMode="External" /><Relationship Id="rId101" Type="http://schemas.openxmlformats.org/officeDocument/2006/relationships/hyperlink" Target="https://pbs.twimg.com/media/D4i3IQdW0AEhQtj.jpg" TargetMode="External" /><Relationship Id="rId102" Type="http://schemas.openxmlformats.org/officeDocument/2006/relationships/hyperlink" Target="https://pbs.twimg.com/media/D4jBWP2XkAEinSR.jpg" TargetMode="External" /><Relationship Id="rId103" Type="http://schemas.openxmlformats.org/officeDocument/2006/relationships/hyperlink" Target="https://pbs.twimg.com/media/D4h4gXfWsAIeOPE.jpg" TargetMode="External" /><Relationship Id="rId104" Type="http://schemas.openxmlformats.org/officeDocument/2006/relationships/hyperlink" Target="https://pbs.twimg.com/media/D4b-3cpW4AMZRd9.jpg" TargetMode="External" /><Relationship Id="rId105" Type="http://schemas.openxmlformats.org/officeDocument/2006/relationships/hyperlink" Target="https://pbs.twimg.com/media/D218Z3mWsAE-4NV.jpg" TargetMode="External" /><Relationship Id="rId106" Type="http://schemas.openxmlformats.org/officeDocument/2006/relationships/hyperlink" Target="https://pbs.twimg.com/media/D3sjRSFX4AAPJeP.jpg" TargetMode="External" /><Relationship Id="rId107" Type="http://schemas.openxmlformats.org/officeDocument/2006/relationships/hyperlink" Target="https://pbs.twimg.com/media/D3s_pNVX4AYk5rg.png" TargetMode="External" /><Relationship Id="rId108" Type="http://schemas.openxmlformats.org/officeDocument/2006/relationships/hyperlink" Target="http://pbs.twimg.com/profile_images/1087380296700436482/-1ar-DVI_normal.jpg" TargetMode="External" /><Relationship Id="rId109" Type="http://schemas.openxmlformats.org/officeDocument/2006/relationships/hyperlink" Target="http://pbs.twimg.com/profile_images/927016036548964352/857nIMYx_normal.jpg" TargetMode="External" /><Relationship Id="rId110" Type="http://schemas.openxmlformats.org/officeDocument/2006/relationships/hyperlink" Target="http://pbs.twimg.com/profile_images/1052008018672533504/58KqexWh_normal.jpg" TargetMode="External" /><Relationship Id="rId111" Type="http://schemas.openxmlformats.org/officeDocument/2006/relationships/hyperlink" Target="https://pbs.twimg.com/media/D3yFCriWsAE9B1t.jpg" TargetMode="External" /><Relationship Id="rId112" Type="http://schemas.openxmlformats.org/officeDocument/2006/relationships/hyperlink" Target="http://pbs.twimg.com/profile_images/820289996469006337/nJiIhe52_normal.jpg" TargetMode="External" /><Relationship Id="rId113" Type="http://schemas.openxmlformats.org/officeDocument/2006/relationships/hyperlink" Target="http://pbs.twimg.com/profile_images/624404271023263744/aDmMLBy0_normal.png" TargetMode="External" /><Relationship Id="rId114" Type="http://schemas.openxmlformats.org/officeDocument/2006/relationships/hyperlink" Target="http://pbs.twimg.com/profile_images/651216379870253056/yU6cJnH__normal.jpg" TargetMode="External" /><Relationship Id="rId115" Type="http://schemas.openxmlformats.org/officeDocument/2006/relationships/hyperlink" Target="http://pbs.twimg.com/profile_images/1068165469608255488/_qrfhVNv_normal.jpg" TargetMode="External" /><Relationship Id="rId116" Type="http://schemas.openxmlformats.org/officeDocument/2006/relationships/hyperlink" Target="http://pbs.twimg.com/profile_images/882674269053964288/dOnqFe6p_normal.jpg" TargetMode="External" /><Relationship Id="rId117" Type="http://schemas.openxmlformats.org/officeDocument/2006/relationships/hyperlink" Target="http://pbs.twimg.com/profile_images/1120446151088644098/27NuvQYG_normal.png" TargetMode="External" /><Relationship Id="rId118" Type="http://schemas.openxmlformats.org/officeDocument/2006/relationships/hyperlink" Target="http://pbs.twimg.com/profile_images/1086061999124025344/l86J9AL1_normal.jpg" TargetMode="External" /><Relationship Id="rId119" Type="http://schemas.openxmlformats.org/officeDocument/2006/relationships/hyperlink" Target="http://pbs.twimg.com/profile_images/1083728030126796800/ECU8PZLP_normal.jpg" TargetMode="External" /><Relationship Id="rId120" Type="http://schemas.openxmlformats.org/officeDocument/2006/relationships/hyperlink" Target="http://pbs.twimg.com/profile_images/1768087931/N0v_h3rtz_normal.jpg" TargetMode="External" /><Relationship Id="rId121" Type="http://schemas.openxmlformats.org/officeDocument/2006/relationships/hyperlink" Target="http://pbs.twimg.com/profile_images/972732285031247878/Z0TsKOZL_normal.jpg" TargetMode="External" /><Relationship Id="rId122" Type="http://schemas.openxmlformats.org/officeDocument/2006/relationships/hyperlink" Target="http://pbs.twimg.com/profile_images/580195739512487936/AINbCMfo_normal.jpg" TargetMode="External" /><Relationship Id="rId123" Type="http://schemas.openxmlformats.org/officeDocument/2006/relationships/hyperlink" Target="http://pbs.twimg.com/profile_images/696667598792970242/tBfR0mRa_normal.jpg" TargetMode="External" /><Relationship Id="rId124" Type="http://schemas.openxmlformats.org/officeDocument/2006/relationships/hyperlink" Target="http://pbs.twimg.com/profile_images/1093242151784402944/mBE5L6Wv_normal.jpg" TargetMode="External" /><Relationship Id="rId125" Type="http://schemas.openxmlformats.org/officeDocument/2006/relationships/hyperlink" Target="http://pbs.twimg.com/profile_images/820988813292011521/Bw9TfjiW_normal.jpg" TargetMode="External" /><Relationship Id="rId126" Type="http://schemas.openxmlformats.org/officeDocument/2006/relationships/hyperlink" Target="http://pbs.twimg.com/profile_images/1092869756191952896/cYkDuf6H_normal.jpg" TargetMode="External" /><Relationship Id="rId127" Type="http://schemas.openxmlformats.org/officeDocument/2006/relationships/hyperlink" Target="http://pbs.twimg.com/profile_images/692435459591557121/VxFDalmp_normal.png" TargetMode="External" /><Relationship Id="rId128" Type="http://schemas.openxmlformats.org/officeDocument/2006/relationships/hyperlink" Target="http://pbs.twimg.com/profile_images/769258753065496580/sXgArXTf_normal.jpg" TargetMode="External" /><Relationship Id="rId129" Type="http://schemas.openxmlformats.org/officeDocument/2006/relationships/hyperlink" Target="http://pbs.twimg.com/profile_images/937700752910192640/gsczhOMn_normal.jpg" TargetMode="External" /><Relationship Id="rId130" Type="http://schemas.openxmlformats.org/officeDocument/2006/relationships/hyperlink" Target="http://pbs.twimg.com/profile_images/436263277568331776/Rn1hmHlX_normal.jpeg" TargetMode="External" /><Relationship Id="rId131" Type="http://schemas.openxmlformats.org/officeDocument/2006/relationships/hyperlink" Target="http://pbs.twimg.com/profile_images/1034218709831696384/NHpinpml_normal.jpg" TargetMode="External" /><Relationship Id="rId132" Type="http://schemas.openxmlformats.org/officeDocument/2006/relationships/hyperlink" Target="http://pbs.twimg.com/profile_images/1109867088171159552/IO_8Gw8B_normal.png" TargetMode="External" /><Relationship Id="rId133" Type="http://schemas.openxmlformats.org/officeDocument/2006/relationships/hyperlink" Target="http://pbs.twimg.com/profile_images/1110779064179195905/D3G1xykw_normal.jpg" TargetMode="External" /><Relationship Id="rId134" Type="http://schemas.openxmlformats.org/officeDocument/2006/relationships/hyperlink" Target="http://pbs.twimg.com/profile_images/1080258553582100480/OKcLk6Fw_normal.jpg" TargetMode="External" /><Relationship Id="rId135" Type="http://schemas.openxmlformats.org/officeDocument/2006/relationships/hyperlink" Target="http://pbs.twimg.com/profile_images/1111773094383738880/N4ILml0k_normal.jpg" TargetMode="External" /><Relationship Id="rId136" Type="http://schemas.openxmlformats.org/officeDocument/2006/relationships/hyperlink" Target="http://pbs.twimg.com/profile_images/1111405206611230720/dD-m9Q_O_normal.jpg" TargetMode="External" /><Relationship Id="rId137" Type="http://schemas.openxmlformats.org/officeDocument/2006/relationships/hyperlink" Target="http://pbs.twimg.com/profile_images/1071994427130957825/6jGNjXxV_normal.jpg" TargetMode="External" /><Relationship Id="rId138" Type="http://schemas.openxmlformats.org/officeDocument/2006/relationships/hyperlink" Target="http://pbs.twimg.com/profile_images/1071994427130957825/6jGNjXxV_normal.jpg" TargetMode="External" /><Relationship Id="rId139" Type="http://schemas.openxmlformats.org/officeDocument/2006/relationships/hyperlink" Target="http://pbs.twimg.com/profile_images/1102441327231410177/usR6AZPN_normal.jpg" TargetMode="External" /><Relationship Id="rId140" Type="http://schemas.openxmlformats.org/officeDocument/2006/relationships/hyperlink" Target="http://pbs.twimg.com/profile_images/1089362899456405504/y-XFn44x_normal.jpg" TargetMode="External" /><Relationship Id="rId141" Type="http://schemas.openxmlformats.org/officeDocument/2006/relationships/hyperlink" Target="http://pbs.twimg.com/profile_images/801334739961573376/MQ6CbIfx_normal.jpg" TargetMode="External" /><Relationship Id="rId142" Type="http://schemas.openxmlformats.org/officeDocument/2006/relationships/hyperlink" Target="https://pbs.twimg.com/tweet_video_thumb/D3wnl-bWkAEFWx9.jpg" TargetMode="External" /><Relationship Id="rId143" Type="http://schemas.openxmlformats.org/officeDocument/2006/relationships/hyperlink" Target="http://pbs.twimg.com/profile_images/1028902507194404865/lwIa5UBg_normal.jpg" TargetMode="External" /><Relationship Id="rId144" Type="http://schemas.openxmlformats.org/officeDocument/2006/relationships/hyperlink" Target="https://pbs.twimg.com/tweet_video_thumb/D36-6orXoAED4rq.jpg" TargetMode="External" /><Relationship Id="rId145" Type="http://schemas.openxmlformats.org/officeDocument/2006/relationships/hyperlink" Target="http://pbs.twimg.com/profile_images/779613345611743233/8f_EpPCE_normal.jpg" TargetMode="External" /><Relationship Id="rId146" Type="http://schemas.openxmlformats.org/officeDocument/2006/relationships/hyperlink" Target="http://pbs.twimg.com/profile_images/1010106519852126208/ltjbdz5R_normal.jpg" TargetMode="External" /><Relationship Id="rId147" Type="http://schemas.openxmlformats.org/officeDocument/2006/relationships/hyperlink" Target="http://pbs.twimg.com/profile_images/1105817844485373955/ddf39UR3_normal.jpg" TargetMode="External" /><Relationship Id="rId148" Type="http://schemas.openxmlformats.org/officeDocument/2006/relationships/hyperlink" Target="https://pbs.twimg.com/media/D38UL5sWAAANoOB.jpg" TargetMode="External" /><Relationship Id="rId149" Type="http://schemas.openxmlformats.org/officeDocument/2006/relationships/hyperlink" Target="http://pbs.twimg.com/profile_images/408722844/beth_cruise_normal.JPG" TargetMode="External" /><Relationship Id="rId150" Type="http://schemas.openxmlformats.org/officeDocument/2006/relationships/hyperlink" Target="https://pbs.twimg.com/ext_tw_video_thumb/1116671892465901568/pu/img/COEGETiwpPpVmW1K.jpg" TargetMode="External" /><Relationship Id="rId151" Type="http://schemas.openxmlformats.org/officeDocument/2006/relationships/hyperlink" Target="http://pbs.twimg.com/profile_images/1076410201044107264/tALeVX0k_normal.jpg" TargetMode="External" /><Relationship Id="rId152" Type="http://schemas.openxmlformats.org/officeDocument/2006/relationships/hyperlink" Target="http://pbs.twimg.com/profile_images/1076410201044107264/tALeVX0k_normal.jpg" TargetMode="External" /><Relationship Id="rId153" Type="http://schemas.openxmlformats.org/officeDocument/2006/relationships/hyperlink" Target="http://pbs.twimg.com/profile_images/807960810274324480/DAlmnim1_normal.jpg" TargetMode="External" /><Relationship Id="rId154" Type="http://schemas.openxmlformats.org/officeDocument/2006/relationships/hyperlink" Target="http://pbs.twimg.com/profile_images/798930188591648772/Zj-IPHD-_normal.jpg" TargetMode="External" /><Relationship Id="rId155" Type="http://schemas.openxmlformats.org/officeDocument/2006/relationships/hyperlink" Target="https://pbs.twimg.com/media/D39GO-CWwAA498R.jpg" TargetMode="External" /><Relationship Id="rId156" Type="http://schemas.openxmlformats.org/officeDocument/2006/relationships/hyperlink" Target="http://pbs.twimg.com/profile_images/424501852198010881/_cYFXqQq_normal.jpeg" TargetMode="External" /><Relationship Id="rId157" Type="http://schemas.openxmlformats.org/officeDocument/2006/relationships/hyperlink" Target="http://pbs.twimg.com/profile_images/793113277022760960/n0RTIJGK_normal.jpg" TargetMode="External" /><Relationship Id="rId158" Type="http://schemas.openxmlformats.org/officeDocument/2006/relationships/hyperlink" Target="http://pbs.twimg.com/profile_images/793113277022760960/n0RTIJGK_normal.jpg" TargetMode="External" /><Relationship Id="rId159" Type="http://schemas.openxmlformats.org/officeDocument/2006/relationships/hyperlink" Target="https://pbs.twimg.com/media/D39yDQtXkAUnM86.jpg" TargetMode="External" /><Relationship Id="rId160" Type="http://schemas.openxmlformats.org/officeDocument/2006/relationships/hyperlink" Target="https://pbs.twimg.com/media/D378WY1UIAE3KdQ.jpg" TargetMode="External" /><Relationship Id="rId161" Type="http://schemas.openxmlformats.org/officeDocument/2006/relationships/hyperlink" Target="https://pbs.twimg.com/media/D38T0EQW4AArpzD.jpg" TargetMode="External" /><Relationship Id="rId162" Type="http://schemas.openxmlformats.org/officeDocument/2006/relationships/hyperlink" Target="http://pbs.twimg.com/profile_images/1115710943076470785/966f3TZH_normal.jpg" TargetMode="External" /><Relationship Id="rId163" Type="http://schemas.openxmlformats.org/officeDocument/2006/relationships/hyperlink" Target="http://pbs.twimg.com/profile_images/956613616136056833/FfQsxVVO_normal.jpg" TargetMode="External" /><Relationship Id="rId164" Type="http://schemas.openxmlformats.org/officeDocument/2006/relationships/hyperlink" Target="http://pbs.twimg.com/profile_images/598820374348980224/Wg-46sqw_normal.jpg" TargetMode="External" /><Relationship Id="rId165" Type="http://schemas.openxmlformats.org/officeDocument/2006/relationships/hyperlink" Target="http://pbs.twimg.com/profile_images/598820374348980224/Wg-46sqw_normal.jpg" TargetMode="External" /><Relationship Id="rId166" Type="http://schemas.openxmlformats.org/officeDocument/2006/relationships/hyperlink" Target="http://pbs.twimg.com/profile_images/658391989260521472/iE61WLzS_normal.jpg" TargetMode="External" /><Relationship Id="rId167" Type="http://schemas.openxmlformats.org/officeDocument/2006/relationships/hyperlink" Target="http://pbs.twimg.com/profile_images/482332763291275264/YVj3i_b5_normal.jpeg" TargetMode="External" /><Relationship Id="rId168" Type="http://schemas.openxmlformats.org/officeDocument/2006/relationships/hyperlink" Target="https://pbs.twimg.com/ext_tw_video_thumb/1116124096809639936/pu/img/-GHuC8q2YPfAyVp-.jpg" TargetMode="External" /><Relationship Id="rId169" Type="http://schemas.openxmlformats.org/officeDocument/2006/relationships/hyperlink" Target="https://pbs.twimg.com/tweet_video_thumb/D36aDuGXsAALSR6.jpg" TargetMode="External" /><Relationship Id="rId170" Type="http://schemas.openxmlformats.org/officeDocument/2006/relationships/hyperlink" Target="https://pbs.twimg.com/tweet_video_thumb/D361IKaWAAAIBXW.jpg" TargetMode="External" /><Relationship Id="rId171" Type="http://schemas.openxmlformats.org/officeDocument/2006/relationships/hyperlink" Target="https://pbs.twimg.com/tweet_video_thumb/D365BfxWwAAiK4N.jpg" TargetMode="External" /><Relationship Id="rId172" Type="http://schemas.openxmlformats.org/officeDocument/2006/relationships/hyperlink" Target="http://pbs.twimg.com/profile_images/1028902507194404865/lwIa5UBg_normal.jpg" TargetMode="External" /><Relationship Id="rId173" Type="http://schemas.openxmlformats.org/officeDocument/2006/relationships/hyperlink" Target="https://pbs.twimg.com/tweet_video_thumb/D37WegmUwAMyF30.jpg" TargetMode="External" /><Relationship Id="rId174" Type="http://schemas.openxmlformats.org/officeDocument/2006/relationships/hyperlink" Target="https://pbs.twimg.com/tweet_video_thumb/D37hO07UEAARSvD.jpg" TargetMode="External" /><Relationship Id="rId175" Type="http://schemas.openxmlformats.org/officeDocument/2006/relationships/hyperlink" Target="http://pbs.twimg.com/profile_images/1028902507194404865/lwIa5UBg_normal.jpg" TargetMode="External" /><Relationship Id="rId176" Type="http://schemas.openxmlformats.org/officeDocument/2006/relationships/hyperlink" Target="http://pbs.twimg.com/profile_images/1115918309554364416/SCFP_Zaw_normal.jpg" TargetMode="External" /><Relationship Id="rId177" Type="http://schemas.openxmlformats.org/officeDocument/2006/relationships/hyperlink" Target="http://pbs.twimg.com/profile_images/988287336009142273/n93CvQr9_normal.jpg" TargetMode="External" /><Relationship Id="rId178" Type="http://schemas.openxmlformats.org/officeDocument/2006/relationships/hyperlink" Target="http://pbs.twimg.com/profile_images/784406833062490113/I9p1-25U_normal.jpg" TargetMode="External" /><Relationship Id="rId179" Type="http://schemas.openxmlformats.org/officeDocument/2006/relationships/hyperlink" Target="http://pbs.twimg.com/profile_images/1107380716239757315/_G5QSKbf_normal.jpg" TargetMode="External" /><Relationship Id="rId180" Type="http://schemas.openxmlformats.org/officeDocument/2006/relationships/hyperlink" Target="http://pbs.twimg.com/profile_images/903035410045009924/kM5pY2sr_normal.jpg" TargetMode="External" /><Relationship Id="rId181" Type="http://schemas.openxmlformats.org/officeDocument/2006/relationships/hyperlink" Target="http://pbs.twimg.com/profile_images/1035419262423195650/eesd1HmX_normal.jpg" TargetMode="External" /><Relationship Id="rId182" Type="http://schemas.openxmlformats.org/officeDocument/2006/relationships/hyperlink" Target="http://pbs.twimg.com/profile_images/378800000333288776/0c7127ca0e7abf953687459a336cb507_normal.jpeg" TargetMode="External" /><Relationship Id="rId183" Type="http://schemas.openxmlformats.org/officeDocument/2006/relationships/hyperlink" Target="http://pbs.twimg.com/profile_images/1035419262423195650/eesd1HmX_normal.jpg" TargetMode="External" /><Relationship Id="rId184" Type="http://schemas.openxmlformats.org/officeDocument/2006/relationships/hyperlink" Target="http://pbs.twimg.com/profile_images/929761135330410496/BWVOyorb_normal.jpg" TargetMode="External" /><Relationship Id="rId185" Type="http://schemas.openxmlformats.org/officeDocument/2006/relationships/hyperlink" Target="http://pbs.twimg.com/profile_images/929761135330410496/BWVOyorb_normal.jpg" TargetMode="External" /><Relationship Id="rId186" Type="http://schemas.openxmlformats.org/officeDocument/2006/relationships/hyperlink" Target="http://pbs.twimg.com/profile_images/929761135330410496/BWVOyorb_normal.jpg" TargetMode="External" /><Relationship Id="rId187" Type="http://schemas.openxmlformats.org/officeDocument/2006/relationships/hyperlink" Target="http://pbs.twimg.com/profile_images/990842911364468736/sEDWlvgs_normal.jpg" TargetMode="External" /><Relationship Id="rId188" Type="http://schemas.openxmlformats.org/officeDocument/2006/relationships/hyperlink" Target="http://pbs.twimg.com/profile_images/990842911364468736/sEDWlvgs_normal.jpg" TargetMode="External" /><Relationship Id="rId189" Type="http://schemas.openxmlformats.org/officeDocument/2006/relationships/hyperlink" Target="http://pbs.twimg.com/profile_images/988284946728083457/DPIO7WV8_normal.jpg" TargetMode="External" /><Relationship Id="rId190" Type="http://schemas.openxmlformats.org/officeDocument/2006/relationships/hyperlink" Target="http://pbs.twimg.com/profile_images/988284946728083457/DPIO7WV8_normal.jpg" TargetMode="External" /><Relationship Id="rId191" Type="http://schemas.openxmlformats.org/officeDocument/2006/relationships/hyperlink" Target="http://pbs.twimg.com/profile_images/906606167048069120/Y9rDMYFY_normal.jpg" TargetMode="External" /><Relationship Id="rId192" Type="http://schemas.openxmlformats.org/officeDocument/2006/relationships/hyperlink" Target="http://pbs.twimg.com/profile_images/2706619999/89711fc8abfdebe94f2d4c1f461d5427_normal.jpeg" TargetMode="External" /><Relationship Id="rId193" Type="http://schemas.openxmlformats.org/officeDocument/2006/relationships/hyperlink" Target="http://pbs.twimg.com/profile_images/1209957828/Photo_on_2011-01-08_at_10.16_normal.jpg" TargetMode="External" /><Relationship Id="rId194" Type="http://schemas.openxmlformats.org/officeDocument/2006/relationships/hyperlink" Target="http://pbs.twimg.com/profile_images/1089607072793182208/yw3NqqtG_normal.jpg" TargetMode="External" /><Relationship Id="rId195" Type="http://schemas.openxmlformats.org/officeDocument/2006/relationships/hyperlink" Target="http://pbs.twimg.com/profile_images/1101117436756135937/HC96w9eI_normal.jpg" TargetMode="External" /><Relationship Id="rId196" Type="http://schemas.openxmlformats.org/officeDocument/2006/relationships/hyperlink" Target="http://pbs.twimg.com/profile_images/1101117436756135937/HC96w9eI_normal.jpg" TargetMode="External" /><Relationship Id="rId197" Type="http://schemas.openxmlformats.org/officeDocument/2006/relationships/hyperlink" Target="http://pbs.twimg.com/profile_images/1101117436756135937/HC96w9eI_normal.jpg" TargetMode="External" /><Relationship Id="rId198" Type="http://schemas.openxmlformats.org/officeDocument/2006/relationships/hyperlink" Target="http://pbs.twimg.com/profile_images/1107135056106176513/jCAwLDPz_normal.jpg" TargetMode="External" /><Relationship Id="rId199" Type="http://schemas.openxmlformats.org/officeDocument/2006/relationships/hyperlink" Target="http://pbs.twimg.com/profile_images/1106678609228513280/4oqslSlp_normal.jpg" TargetMode="External" /><Relationship Id="rId200" Type="http://schemas.openxmlformats.org/officeDocument/2006/relationships/hyperlink" Target="https://pbs.twimg.com/media/D39GO-CWwAA498R.jpg" TargetMode="External" /><Relationship Id="rId201" Type="http://schemas.openxmlformats.org/officeDocument/2006/relationships/hyperlink" Target="https://pbs.twimg.com/media/D39GO-CWwAA498R.jpg" TargetMode="External" /><Relationship Id="rId202" Type="http://schemas.openxmlformats.org/officeDocument/2006/relationships/hyperlink" Target="http://pbs.twimg.com/profile_images/1117318413322420224/NXL1pPOV_normal.jpg" TargetMode="External" /><Relationship Id="rId203" Type="http://schemas.openxmlformats.org/officeDocument/2006/relationships/hyperlink" Target="http://pbs.twimg.com/profile_images/1112087613303914498/dRZurRb7_normal.jpg" TargetMode="External" /><Relationship Id="rId204" Type="http://schemas.openxmlformats.org/officeDocument/2006/relationships/hyperlink" Target="http://pbs.twimg.com/profile_images/756432148597473280/DVWhLt_s_normal.jpg" TargetMode="External" /><Relationship Id="rId205" Type="http://schemas.openxmlformats.org/officeDocument/2006/relationships/hyperlink" Target="http://pbs.twimg.com/profile_images/1071437749604024320/-uC5Smg0_normal.jpg" TargetMode="External" /><Relationship Id="rId206" Type="http://schemas.openxmlformats.org/officeDocument/2006/relationships/hyperlink" Target="http://pbs.twimg.com/profile_images/1071437749604024320/-uC5Smg0_normal.jpg" TargetMode="External" /><Relationship Id="rId207" Type="http://schemas.openxmlformats.org/officeDocument/2006/relationships/hyperlink" Target="http://pbs.twimg.com/profile_images/1007680899410997248/q1ox-JdI_normal.jpg" TargetMode="External" /><Relationship Id="rId208" Type="http://schemas.openxmlformats.org/officeDocument/2006/relationships/hyperlink" Target="http://pbs.twimg.com/profile_images/978682763241861120/CUR52whh_normal.jpg" TargetMode="External" /><Relationship Id="rId209" Type="http://schemas.openxmlformats.org/officeDocument/2006/relationships/hyperlink" Target="http://pbs.twimg.com/profile_images/675566619494600704/GZQLoe8g_normal.jpg" TargetMode="External" /><Relationship Id="rId210" Type="http://schemas.openxmlformats.org/officeDocument/2006/relationships/hyperlink" Target="http://pbs.twimg.com/profile_images/1095291700493324289/5zYj7Gro_normal.jpg" TargetMode="External" /><Relationship Id="rId211" Type="http://schemas.openxmlformats.org/officeDocument/2006/relationships/hyperlink" Target="http://pbs.twimg.com/profile_images/966007794393538561/kCbv4sNr_normal.jpg" TargetMode="External" /><Relationship Id="rId212" Type="http://schemas.openxmlformats.org/officeDocument/2006/relationships/hyperlink" Target="https://pbs.twimg.com/media/D4OjZAQX4AYMfwO.jpg" TargetMode="External" /><Relationship Id="rId213" Type="http://schemas.openxmlformats.org/officeDocument/2006/relationships/hyperlink" Target="https://pbs.twimg.com/media/D4MvjWUXsAA1N7M.jpg" TargetMode="External" /><Relationship Id="rId214" Type="http://schemas.openxmlformats.org/officeDocument/2006/relationships/hyperlink" Target="http://pbs.twimg.com/profile_images/414157322131218433/rtKEZ7CL_normal.jpeg" TargetMode="External" /><Relationship Id="rId215" Type="http://schemas.openxmlformats.org/officeDocument/2006/relationships/hyperlink" Target="http://pbs.twimg.com/profile_images/1108980182302384128/4e1pn4RA_normal.png" TargetMode="External" /><Relationship Id="rId216" Type="http://schemas.openxmlformats.org/officeDocument/2006/relationships/hyperlink" Target="http://pbs.twimg.com/profile_images/290900579/Suzan_normal.jpg" TargetMode="External" /><Relationship Id="rId217" Type="http://schemas.openxmlformats.org/officeDocument/2006/relationships/hyperlink" Target="http://pbs.twimg.com/profile_images/3460594472/ece945ba74e9a6f0367241d64841efc2_normal.jpeg" TargetMode="External" /><Relationship Id="rId218" Type="http://schemas.openxmlformats.org/officeDocument/2006/relationships/hyperlink" Target="http://pbs.twimg.com/profile_images/967314495671484421/12CPolIn_normal.jpg" TargetMode="External" /><Relationship Id="rId219" Type="http://schemas.openxmlformats.org/officeDocument/2006/relationships/hyperlink" Target="http://pbs.twimg.com/profile_images/502889125632958464/1QVBb1f9_normal.jpeg" TargetMode="External" /><Relationship Id="rId220" Type="http://schemas.openxmlformats.org/officeDocument/2006/relationships/hyperlink" Target="http://pbs.twimg.com/profile_images/1113052215856562176/wEtNiSgM_normal.jpg" TargetMode="External" /><Relationship Id="rId221" Type="http://schemas.openxmlformats.org/officeDocument/2006/relationships/hyperlink" Target="https://pbs.twimg.com/media/DHAugBKUQAAZVfe.jpg" TargetMode="External" /><Relationship Id="rId222" Type="http://schemas.openxmlformats.org/officeDocument/2006/relationships/hyperlink" Target="http://pbs.twimg.com/profile_images/1052584254108921857/5Lk7ZoUq_normal.jpg" TargetMode="External" /><Relationship Id="rId223" Type="http://schemas.openxmlformats.org/officeDocument/2006/relationships/hyperlink" Target="http://pbs.twimg.com/profile_images/1043580573116190720/eNcFOte4_normal.jpg" TargetMode="External" /><Relationship Id="rId224" Type="http://schemas.openxmlformats.org/officeDocument/2006/relationships/hyperlink" Target="http://pbs.twimg.com/profile_images/801500186547732480/thOPnD80_normal.jpg" TargetMode="External" /><Relationship Id="rId225" Type="http://schemas.openxmlformats.org/officeDocument/2006/relationships/hyperlink" Target="http://pbs.twimg.com/profile_images/1111724396119506944/nLHiIkMA_normal.png" TargetMode="External" /><Relationship Id="rId226" Type="http://schemas.openxmlformats.org/officeDocument/2006/relationships/hyperlink" Target="http://pbs.twimg.com/profile_images/1069651828869083136/FW_oMeYV_normal.jpg" TargetMode="External" /><Relationship Id="rId227" Type="http://schemas.openxmlformats.org/officeDocument/2006/relationships/hyperlink" Target="https://pbs.twimg.com/media/DrRxWkaUcAAip2X.jpg" TargetMode="External" /><Relationship Id="rId228" Type="http://schemas.openxmlformats.org/officeDocument/2006/relationships/hyperlink" Target="http://pbs.twimg.com/profile_images/1107035832375013377/8WHf7Mqx_normal.png" TargetMode="External" /><Relationship Id="rId229" Type="http://schemas.openxmlformats.org/officeDocument/2006/relationships/hyperlink" Target="https://pbs.twimg.com/media/D4U4f4gWwAAALzg.jpg" TargetMode="External" /><Relationship Id="rId230" Type="http://schemas.openxmlformats.org/officeDocument/2006/relationships/hyperlink" Target="http://pbs.twimg.com/profile_images/900610929439764481/1ICedz3U_normal.jpg" TargetMode="External" /><Relationship Id="rId231" Type="http://schemas.openxmlformats.org/officeDocument/2006/relationships/hyperlink" Target="http://pbs.twimg.com/profile_images/900610929439764481/1ICedz3U_normal.jpg" TargetMode="External" /><Relationship Id="rId232" Type="http://schemas.openxmlformats.org/officeDocument/2006/relationships/hyperlink" Target="https://pbs.twimg.com/media/D4U8ZeYXkAARENT.jpg" TargetMode="External" /><Relationship Id="rId233" Type="http://schemas.openxmlformats.org/officeDocument/2006/relationships/hyperlink" Target="http://pbs.twimg.com/profile_images/1103862682422206464/Qpj4vZYd_normal.jpg" TargetMode="External" /><Relationship Id="rId234" Type="http://schemas.openxmlformats.org/officeDocument/2006/relationships/hyperlink" Target="http://pbs.twimg.com/profile_images/378800000742943236/e3aecdcfb9ae468a7aa5fdf45582e6a0_normal.jpeg" TargetMode="External" /><Relationship Id="rId235" Type="http://schemas.openxmlformats.org/officeDocument/2006/relationships/hyperlink" Target="http://pbs.twimg.com/profile_images/378800000742943236/e3aecdcfb9ae468a7aa5fdf45582e6a0_normal.jpeg" TargetMode="External" /><Relationship Id="rId236" Type="http://schemas.openxmlformats.org/officeDocument/2006/relationships/hyperlink" Target="http://pbs.twimg.com/profile_images/757413388569849856/i9saTLEB_normal.jpg" TargetMode="External" /><Relationship Id="rId237" Type="http://schemas.openxmlformats.org/officeDocument/2006/relationships/hyperlink" Target="http://pbs.twimg.com/profile_images/378800000742943236/e3aecdcfb9ae468a7aa5fdf45582e6a0_normal.jpeg" TargetMode="External" /><Relationship Id="rId238" Type="http://schemas.openxmlformats.org/officeDocument/2006/relationships/hyperlink" Target="http://pbs.twimg.com/profile_images/378800000742943236/e3aecdcfb9ae468a7aa5fdf45582e6a0_normal.jpeg" TargetMode="External" /><Relationship Id="rId239" Type="http://schemas.openxmlformats.org/officeDocument/2006/relationships/hyperlink" Target="http://pbs.twimg.com/profile_images/378800000742943236/e3aecdcfb9ae468a7aa5fdf45582e6a0_normal.jpeg" TargetMode="External" /><Relationship Id="rId240" Type="http://schemas.openxmlformats.org/officeDocument/2006/relationships/hyperlink" Target="http://pbs.twimg.com/profile_images/378800000742943236/e3aecdcfb9ae468a7aa5fdf45582e6a0_normal.jpeg" TargetMode="External" /><Relationship Id="rId241" Type="http://schemas.openxmlformats.org/officeDocument/2006/relationships/hyperlink" Target="http://pbs.twimg.com/profile_images/378800000742943236/e3aecdcfb9ae468a7aa5fdf45582e6a0_normal.jpeg" TargetMode="External" /><Relationship Id="rId242" Type="http://schemas.openxmlformats.org/officeDocument/2006/relationships/hyperlink" Target="http://pbs.twimg.com/profile_images/757413388569849856/i9saTLEB_normal.jpg" TargetMode="External" /><Relationship Id="rId243" Type="http://schemas.openxmlformats.org/officeDocument/2006/relationships/hyperlink" Target="http://pbs.twimg.com/profile_images/835555298018529281/vQ6DAfyp_normal.jpg" TargetMode="External" /><Relationship Id="rId244" Type="http://schemas.openxmlformats.org/officeDocument/2006/relationships/hyperlink" Target="http://pbs.twimg.com/profile_images/821122003117674496/Kmrdpmvj_normal.jpg" TargetMode="External" /><Relationship Id="rId245" Type="http://schemas.openxmlformats.org/officeDocument/2006/relationships/hyperlink" Target="http://pbs.twimg.com/profile_images/859960221086527489/gL0u5oby_normal.jpg" TargetMode="External" /><Relationship Id="rId246" Type="http://schemas.openxmlformats.org/officeDocument/2006/relationships/hyperlink" Target="http://pbs.twimg.com/profile_images/1093685410637758466/IEW509S3_normal.jpg" TargetMode="External" /><Relationship Id="rId247" Type="http://schemas.openxmlformats.org/officeDocument/2006/relationships/hyperlink" Target="https://pbs.twimg.com/media/D3zcRUaWsAAcSBj.png" TargetMode="External" /><Relationship Id="rId248" Type="http://schemas.openxmlformats.org/officeDocument/2006/relationships/hyperlink" Target="https://pbs.twimg.com/media/D4ZHqqAXkAEjA0s.png" TargetMode="External" /><Relationship Id="rId249" Type="http://schemas.openxmlformats.org/officeDocument/2006/relationships/hyperlink" Target="http://pbs.twimg.com/profile_images/863776895179124737/dloPKNb7_normal.jpg" TargetMode="External" /><Relationship Id="rId250" Type="http://schemas.openxmlformats.org/officeDocument/2006/relationships/hyperlink" Target="http://pbs.twimg.com/profile_images/1118064046295666688/AyuWMW5K_normal.png" TargetMode="External" /><Relationship Id="rId251" Type="http://schemas.openxmlformats.org/officeDocument/2006/relationships/hyperlink" Target="http://pbs.twimg.com/profile_images/1118064046295666688/AyuWMW5K_normal.png" TargetMode="External" /><Relationship Id="rId252" Type="http://schemas.openxmlformats.org/officeDocument/2006/relationships/hyperlink" Target="http://pbs.twimg.com/profile_images/1050271114319069184/qaCPR_0y_normal.jpg" TargetMode="External" /><Relationship Id="rId253" Type="http://schemas.openxmlformats.org/officeDocument/2006/relationships/hyperlink" Target="http://pbs.twimg.com/profile_images/952569279840370688/1cD0Xds4_normal.jpg" TargetMode="External" /><Relationship Id="rId254" Type="http://schemas.openxmlformats.org/officeDocument/2006/relationships/hyperlink" Target="http://pbs.twimg.com/profile_images/947805637978726400/WZBYe5Ti_normal.jpg" TargetMode="External" /><Relationship Id="rId255" Type="http://schemas.openxmlformats.org/officeDocument/2006/relationships/hyperlink" Target="http://pbs.twimg.com/profile_images/1035419262423195650/eesd1HmX_normal.jpg" TargetMode="External" /><Relationship Id="rId256" Type="http://schemas.openxmlformats.org/officeDocument/2006/relationships/hyperlink" Target="http://pbs.twimg.com/profile_images/641885177061314560/R5lKqKc6_normal.png" TargetMode="External" /><Relationship Id="rId257" Type="http://schemas.openxmlformats.org/officeDocument/2006/relationships/hyperlink" Target="http://pbs.twimg.com/profile_images/3272237853/7998b85c80a031d67beab596fcce488d_normal.jpeg" TargetMode="External" /><Relationship Id="rId258" Type="http://schemas.openxmlformats.org/officeDocument/2006/relationships/hyperlink" Target="http://pbs.twimg.com/profile_images/641885177061314560/R5lKqKc6_normal.png" TargetMode="External" /><Relationship Id="rId259" Type="http://schemas.openxmlformats.org/officeDocument/2006/relationships/hyperlink" Target="https://pbs.twimg.com/media/D4VVpnDWAAAVRMC.jpg" TargetMode="External" /><Relationship Id="rId260" Type="http://schemas.openxmlformats.org/officeDocument/2006/relationships/hyperlink" Target="http://pbs.twimg.com/profile_images/794187300439728128/Q-zBc7pB_normal.jpg" TargetMode="External" /><Relationship Id="rId261" Type="http://schemas.openxmlformats.org/officeDocument/2006/relationships/hyperlink" Target="https://pbs.twimg.com/media/D4VZp1PXkAIJIgK.jpg" TargetMode="External" /><Relationship Id="rId262" Type="http://schemas.openxmlformats.org/officeDocument/2006/relationships/hyperlink" Target="https://pbs.twimg.com/media/D3sX4mrX4AAH6dL.jpg" TargetMode="External" /><Relationship Id="rId263" Type="http://schemas.openxmlformats.org/officeDocument/2006/relationships/hyperlink" Target="https://pbs.twimg.com/media/D3xrViOXkAEj7mK.jpg" TargetMode="External" /><Relationship Id="rId264" Type="http://schemas.openxmlformats.org/officeDocument/2006/relationships/hyperlink" Target="http://pbs.twimg.com/profile_images/794187300439728128/Q-zBc7pB_normal.jpg" TargetMode="External" /><Relationship Id="rId265" Type="http://schemas.openxmlformats.org/officeDocument/2006/relationships/hyperlink" Target="https://pbs.twimg.com/media/D4BMJh5XsAArgiD.jpg" TargetMode="External" /><Relationship Id="rId266" Type="http://schemas.openxmlformats.org/officeDocument/2006/relationships/hyperlink" Target="https://pbs.twimg.com/media/D4LTo_GX4AEFwxq.jpg" TargetMode="External" /><Relationship Id="rId267" Type="http://schemas.openxmlformats.org/officeDocument/2006/relationships/hyperlink" Target="https://pbs.twimg.com/media/D4LbSjoWwAA42Uh.jpg" TargetMode="External" /><Relationship Id="rId268" Type="http://schemas.openxmlformats.org/officeDocument/2006/relationships/hyperlink" Target="https://pbs.twimg.com/media/D4UNCdTWsAMQub3.jpg" TargetMode="External" /><Relationship Id="rId269" Type="http://schemas.openxmlformats.org/officeDocument/2006/relationships/hyperlink" Target="https://pbs.twimg.com/media/D4d-N3kXoAAwPDz.jpg" TargetMode="External" /><Relationship Id="rId270" Type="http://schemas.openxmlformats.org/officeDocument/2006/relationships/hyperlink" Target="https://pbs.twimg.com/media/D3zpvJRW0AAQfhL.jpg" TargetMode="External" /><Relationship Id="rId271" Type="http://schemas.openxmlformats.org/officeDocument/2006/relationships/hyperlink" Target="http://pbs.twimg.com/profile_images/884672543780519937/V1A9oV4E_normal.jpg" TargetMode="External" /><Relationship Id="rId272" Type="http://schemas.openxmlformats.org/officeDocument/2006/relationships/hyperlink" Target="http://pbs.twimg.com/profile_images/623245115578920960/p4IAEu4r_normal.jpg" TargetMode="External" /><Relationship Id="rId273" Type="http://schemas.openxmlformats.org/officeDocument/2006/relationships/hyperlink" Target="https://pbs.twimg.com/tweet_video_thumb/D4iKcwgWkAI-Lzf.jp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pbs.twimg.com/profile_images/917987072186769409/VqrDPH9w_normal.jpg" TargetMode="External" /><Relationship Id="rId276" Type="http://schemas.openxmlformats.org/officeDocument/2006/relationships/hyperlink" Target="http://pbs.twimg.com/profile_images/916315719515611137/basgRW8I_normal.jpg" TargetMode="External" /><Relationship Id="rId277" Type="http://schemas.openxmlformats.org/officeDocument/2006/relationships/hyperlink" Target="http://pbs.twimg.com/profile_images/1105847334477418497/Y48Rc20R_normal.jpg" TargetMode="External" /><Relationship Id="rId278" Type="http://schemas.openxmlformats.org/officeDocument/2006/relationships/hyperlink" Target="http://pbs.twimg.com/profile_images/884797683445125120/OVzqnCTq_normal.jpg" TargetMode="External" /><Relationship Id="rId279" Type="http://schemas.openxmlformats.org/officeDocument/2006/relationships/hyperlink" Target="https://pbs.twimg.com/media/D4jfmHwWkAIpjwv.jpg" TargetMode="External" /><Relationship Id="rId280" Type="http://schemas.openxmlformats.org/officeDocument/2006/relationships/hyperlink" Target="http://pbs.twimg.com/profile_images/1103507087286517762/yrv290LG_normal.jpg" TargetMode="External" /><Relationship Id="rId281" Type="http://schemas.openxmlformats.org/officeDocument/2006/relationships/hyperlink" Target="http://pbs.twimg.com/profile_images/1103507087286517762/yrv290LG_normal.jpg" TargetMode="External" /><Relationship Id="rId282" Type="http://schemas.openxmlformats.org/officeDocument/2006/relationships/hyperlink" Target="http://pbs.twimg.com/profile_images/804110202190565376/QEb_awp2_normal.jpg" TargetMode="External" /><Relationship Id="rId283" Type="http://schemas.openxmlformats.org/officeDocument/2006/relationships/hyperlink" Target="http://pbs.twimg.com/profile_images/804110202190565376/QEb_awp2_normal.jpg" TargetMode="External" /><Relationship Id="rId284" Type="http://schemas.openxmlformats.org/officeDocument/2006/relationships/hyperlink" Target="http://pbs.twimg.com/profile_images/804110202190565376/QEb_awp2_normal.jpg" TargetMode="External" /><Relationship Id="rId285" Type="http://schemas.openxmlformats.org/officeDocument/2006/relationships/hyperlink" Target="http://pbs.twimg.com/profile_images/1096627506931814400/C3fNAP6c_normal.jpg" TargetMode="External" /><Relationship Id="rId286" Type="http://schemas.openxmlformats.org/officeDocument/2006/relationships/hyperlink" Target="http://pbs.twimg.com/profile_images/1047130102243385345/m_sV6S7e_normal.jpg" TargetMode="External" /><Relationship Id="rId287" Type="http://schemas.openxmlformats.org/officeDocument/2006/relationships/hyperlink" Target="http://pbs.twimg.com/profile_images/1047130102243385345/m_sV6S7e_normal.jpg" TargetMode="External" /><Relationship Id="rId288" Type="http://schemas.openxmlformats.org/officeDocument/2006/relationships/hyperlink" Target="http://pbs.twimg.com/profile_images/1047130102243385345/m_sV6S7e_normal.jpg" TargetMode="External" /><Relationship Id="rId289" Type="http://schemas.openxmlformats.org/officeDocument/2006/relationships/hyperlink" Target="https://pbs.twimg.com/ext_tw_video_thumb/1119339446330175488/pu/img/X1ef2T5GeXKv9G_i.jpg" TargetMode="External" /><Relationship Id="rId290" Type="http://schemas.openxmlformats.org/officeDocument/2006/relationships/hyperlink" Target="https://pbs.twimg.com/media/D4i3IQdW0AEhQtj.jpg" TargetMode="External" /><Relationship Id="rId291" Type="http://schemas.openxmlformats.org/officeDocument/2006/relationships/hyperlink" Target="https://pbs.twimg.com/media/D4jBWP2XkAEinSR.jpg" TargetMode="External" /><Relationship Id="rId292" Type="http://schemas.openxmlformats.org/officeDocument/2006/relationships/hyperlink" Target="http://pbs.twimg.com/profile_images/1047130102243385345/m_sV6S7e_normal.jpg" TargetMode="External" /><Relationship Id="rId293" Type="http://schemas.openxmlformats.org/officeDocument/2006/relationships/hyperlink" Target="http://pbs.twimg.com/profile_images/1047130102243385345/m_sV6S7e_normal.jpg" TargetMode="External" /><Relationship Id="rId294" Type="http://schemas.openxmlformats.org/officeDocument/2006/relationships/hyperlink" Target="http://pbs.twimg.com/profile_images/1047130102243385345/m_sV6S7e_normal.jpg" TargetMode="External" /><Relationship Id="rId295" Type="http://schemas.openxmlformats.org/officeDocument/2006/relationships/hyperlink" Target="http://pbs.twimg.com/profile_images/1047130102243385345/m_sV6S7e_normal.jpg" TargetMode="External" /><Relationship Id="rId296" Type="http://schemas.openxmlformats.org/officeDocument/2006/relationships/hyperlink" Target="http://pbs.twimg.com/profile_images/1047130102243385345/m_sV6S7e_normal.jpg" TargetMode="External" /><Relationship Id="rId297" Type="http://schemas.openxmlformats.org/officeDocument/2006/relationships/hyperlink" Target="http://pbs.twimg.com/profile_images/1047130102243385345/m_sV6S7e_normal.jpg" TargetMode="External" /><Relationship Id="rId298" Type="http://schemas.openxmlformats.org/officeDocument/2006/relationships/hyperlink" Target="http://pbs.twimg.com/profile_images/884672543780519937/V1A9oV4E_normal.jpg" TargetMode="External" /><Relationship Id="rId299" Type="http://schemas.openxmlformats.org/officeDocument/2006/relationships/hyperlink" Target="https://pbs.twimg.com/media/D4h4gXfWsAIeOPE.jpg" TargetMode="External" /><Relationship Id="rId300" Type="http://schemas.openxmlformats.org/officeDocument/2006/relationships/hyperlink" Target="http://pbs.twimg.com/profile_images/1600036415/avatarpic-l_normal.png" TargetMode="External" /><Relationship Id="rId301" Type="http://schemas.openxmlformats.org/officeDocument/2006/relationships/hyperlink" Target="http://pbs.twimg.com/profile_images/1600036415/avatarpic-l_normal.png" TargetMode="External" /><Relationship Id="rId302" Type="http://schemas.openxmlformats.org/officeDocument/2006/relationships/hyperlink" Target="http://pbs.twimg.com/profile_images/835440569195315202/CMtS9XNV_normal.jpg" TargetMode="External" /><Relationship Id="rId303" Type="http://schemas.openxmlformats.org/officeDocument/2006/relationships/hyperlink" Target="http://pbs.twimg.com/profile_images/835440569195315202/CMtS9XNV_normal.jpg" TargetMode="External" /><Relationship Id="rId304" Type="http://schemas.openxmlformats.org/officeDocument/2006/relationships/hyperlink" Target="http://pbs.twimg.com/profile_images/835440569195315202/CMtS9XNV_normal.jpg" TargetMode="External" /><Relationship Id="rId305" Type="http://schemas.openxmlformats.org/officeDocument/2006/relationships/hyperlink" Target="http://pbs.twimg.com/profile_images/702438993196089344/ujZEJfG7_normal.jpg" TargetMode="External" /><Relationship Id="rId306" Type="http://schemas.openxmlformats.org/officeDocument/2006/relationships/hyperlink" Target="http://pbs.twimg.com/profile_images/419534994265341952/fmiaaboM_normal.jpeg" TargetMode="External" /><Relationship Id="rId307" Type="http://schemas.openxmlformats.org/officeDocument/2006/relationships/hyperlink" Target="https://pbs.twimg.com/media/D4b-3cpW4AMZRd9.jpg" TargetMode="External" /><Relationship Id="rId308" Type="http://schemas.openxmlformats.org/officeDocument/2006/relationships/hyperlink" Target="http://pbs.twimg.com/profile_images/266815071/S1030105_normal.JPG" TargetMode="External" /><Relationship Id="rId309" Type="http://schemas.openxmlformats.org/officeDocument/2006/relationships/hyperlink" Target="https://pbs.twimg.com/media/D218Z3mWsAE-4NV.jpg" TargetMode="External" /><Relationship Id="rId310" Type="http://schemas.openxmlformats.org/officeDocument/2006/relationships/hyperlink" Target="http://pbs.twimg.com/profile_images/988790199235895296/bFKtI7G5_normal.jpg" TargetMode="External" /><Relationship Id="rId311" Type="http://schemas.openxmlformats.org/officeDocument/2006/relationships/hyperlink" Target="http://pbs.twimg.com/profile_images/1118943685960437760/6FLeBX9m_normal.jpg" TargetMode="External" /><Relationship Id="rId312" Type="http://schemas.openxmlformats.org/officeDocument/2006/relationships/hyperlink" Target="http://pbs.twimg.com/profile_images/457927600564740096/dfa-rpYc_normal.png" TargetMode="External" /><Relationship Id="rId313" Type="http://schemas.openxmlformats.org/officeDocument/2006/relationships/hyperlink" Target="http://pbs.twimg.com/profile_images/1081437797528072193/0WWOhGc9_normal.jpg" TargetMode="External" /><Relationship Id="rId314" Type="http://schemas.openxmlformats.org/officeDocument/2006/relationships/hyperlink" Target="http://pbs.twimg.com/profile_images/2248759266/Montione_Joseph_normal.jpg" TargetMode="External" /><Relationship Id="rId315" Type="http://schemas.openxmlformats.org/officeDocument/2006/relationships/hyperlink" Target="http://pbs.twimg.com/profile_images/1052621169638166528/KFcTcWcn_normal.jpg" TargetMode="External" /><Relationship Id="rId316" Type="http://schemas.openxmlformats.org/officeDocument/2006/relationships/hyperlink" Target="http://pbs.twimg.com/profile_images/1052621169638166528/KFcTcWcn_normal.jpg" TargetMode="External" /><Relationship Id="rId317" Type="http://schemas.openxmlformats.org/officeDocument/2006/relationships/hyperlink" Target="http://pbs.twimg.com/profile_images/1034492652622893056/3T8U5_E9_normal.jpg" TargetMode="External" /><Relationship Id="rId318" Type="http://schemas.openxmlformats.org/officeDocument/2006/relationships/hyperlink" Target="http://pbs.twimg.com/profile_images/1094248085318905856/jvmfgQZV_normal.jpg" TargetMode="External" /><Relationship Id="rId319" Type="http://schemas.openxmlformats.org/officeDocument/2006/relationships/hyperlink" Target="http://pbs.twimg.com/profile_images/2854624909/76bab38b651a81379b1e037318c99c00_normal.jpeg" TargetMode="External" /><Relationship Id="rId320" Type="http://schemas.openxmlformats.org/officeDocument/2006/relationships/hyperlink" Target="http://pbs.twimg.com/profile_images/847360672316837888/TfMRn8Rf_normal.jpg" TargetMode="External" /><Relationship Id="rId321" Type="http://schemas.openxmlformats.org/officeDocument/2006/relationships/hyperlink" Target="http://pbs.twimg.com/profile_images/847360672316837888/TfMRn8Rf_normal.jpg" TargetMode="External" /><Relationship Id="rId322" Type="http://schemas.openxmlformats.org/officeDocument/2006/relationships/hyperlink" Target="http://pbs.twimg.com/profile_images/749728015567818752/P-INh1UN_normal.jpg" TargetMode="External" /><Relationship Id="rId323" Type="http://schemas.openxmlformats.org/officeDocument/2006/relationships/hyperlink" Target="http://pbs.twimg.com/profile_images/749728015567818752/P-INh1UN_normal.jpg" TargetMode="External" /><Relationship Id="rId324" Type="http://schemas.openxmlformats.org/officeDocument/2006/relationships/hyperlink" Target="http://pbs.twimg.com/profile_images/749728015567818752/P-INh1UN_normal.jpg" TargetMode="External" /><Relationship Id="rId325" Type="http://schemas.openxmlformats.org/officeDocument/2006/relationships/hyperlink" Target="http://pbs.twimg.com/profile_images/749728015567818752/P-INh1UN_normal.jpg" TargetMode="External" /><Relationship Id="rId326" Type="http://schemas.openxmlformats.org/officeDocument/2006/relationships/hyperlink" Target="http://pbs.twimg.com/profile_images/910606959337975808/Stv8eNFS_normal.jpg" TargetMode="External" /><Relationship Id="rId327" Type="http://schemas.openxmlformats.org/officeDocument/2006/relationships/hyperlink" Target="http://pbs.twimg.com/profile_images/597590818552033280/9rJTpfoF_normal.jpg" TargetMode="External" /><Relationship Id="rId328" Type="http://schemas.openxmlformats.org/officeDocument/2006/relationships/hyperlink" Target="https://twitter.com/#!/roy_noom/status/1115526095242133504" TargetMode="External" /><Relationship Id="rId329" Type="http://schemas.openxmlformats.org/officeDocument/2006/relationships/hyperlink" Target="https://twitter.com/#!/meetitsm/status/1115555376123056130" TargetMode="External" /><Relationship Id="rId330" Type="http://schemas.openxmlformats.org/officeDocument/2006/relationships/hyperlink" Target="https://twitter.com/#!/crypto_shard/status/1115596224122445828" TargetMode="External" /><Relationship Id="rId331" Type="http://schemas.openxmlformats.org/officeDocument/2006/relationships/hyperlink" Target="https://twitter.com/#!/keithnorbie/status/1115670196939833344" TargetMode="External" /><Relationship Id="rId332" Type="http://schemas.openxmlformats.org/officeDocument/2006/relationships/hyperlink" Target="https://twitter.com/#!/turtlecrone/status/1115684867050700805" TargetMode="External" /><Relationship Id="rId333" Type="http://schemas.openxmlformats.org/officeDocument/2006/relationships/hyperlink" Target="https://twitter.com/#!/cweeklyde/status/1115913123272232961" TargetMode="External" /><Relationship Id="rId334" Type="http://schemas.openxmlformats.org/officeDocument/2006/relationships/hyperlink" Target="https://twitter.com/#!/bullmarketmaddy/status/1115985381449773056" TargetMode="External" /><Relationship Id="rId335" Type="http://schemas.openxmlformats.org/officeDocument/2006/relationships/hyperlink" Target="https://twitter.com/#!/ritahisgenboone/status/1115991064135864326" TargetMode="External" /><Relationship Id="rId336" Type="http://schemas.openxmlformats.org/officeDocument/2006/relationships/hyperlink" Target="https://twitter.com/#!/investinglegend/status/1116011098757574656" TargetMode="External" /><Relationship Id="rId337" Type="http://schemas.openxmlformats.org/officeDocument/2006/relationships/hyperlink" Target="https://twitter.com/#!/vmstan/status/1116025293045678081" TargetMode="External" /><Relationship Id="rId338" Type="http://schemas.openxmlformats.org/officeDocument/2006/relationships/hyperlink" Target="https://twitter.com/#!/philyaccino/status/1116044536172691463" TargetMode="External" /><Relationship Id="rId339" Type="http://schemas.openxmlformats.org/officeDocument/2006/relationships/hyperlink" Target="https://twitter.com/#!/lapartisane/status/1116049902209863680" TargetMode="External" /><Relationship Id="rId340" Type="http://schemas.openxmlformats.org/officeDocument/2006/relationships/hyperlink" Target="https://twitter.com/#!/al_rasheed/status/1116058785699647488" TargetMode="External" /><Relationship Id="rId341" Type="http://schemas.openxmlformats.org/officeDocument/2006/relationships/hyperlink" Target="https://twitter.com/#!/everyvoicenc/status/1116061544197042178" TargetMode="External" /><Relationship Id="rId342" Type="http://schemas.openxmlformats.org/officeDocument/2006/relationships/hyperlink" Target="https://twitter.com/#!/novahertz/status/1116062587811180545" TargetMode="External" /><Relationship Id="rId343" Type="http://schemas.openxmlformats.org/officeDocument/2006/relationships/hyperlink" Target="https://twitter.com/#!/cloudrss/status/1116093399906566144" TargetMode="External" /><Relationship Id="rId344" Type="http://schemas.openxmlformats.org/officeDocument/2006/relationships/hyperlink" Target="https://twitter.com/#!/cloudmakerbrian/status/1116095516574724096" TargetMode="External" /><Relationship Id="rId345" Type="http://schemas.openxmlformats.org/officeDocument/2006/relationships/hyperlink" Target="https://twitter.com/#!/yueisu913/status/1116125773260156928" TargetMode="External" /><Relationship Id="rId346" Type="http://schemas.openxmlformats.org/officeDocument/2006/relationships/hyperlink" Target="https://twitter.com/#!/jessalyn_51/status/1116127366537936896" TargetMode="External" /><Relationship Id="rId347" Type="http://schemas.openxmlformats.org/officeDocument/2006/relationships/hyperlink" Target="https://twitter.com/#!/vnagesh/status/1116163794919493632" TargetMode="External" /><Relationship Id="rId348" Type="http://schemas.openxmlformats.org/officeDocument/2006/relationships/hyperlink" Target="https://twitter.com/#!/vphilipose/status/1116197026339917824" TargetMode="External" /><Relationship Id="rId349" Type="http://schemas.openxmlformats.org/officeDocument/2006/relationships/hyperlink" Target="https://twitter.com/#!/little_minx/status/1116232404560175104" TargetMode="External" /><Relationship Id="rId350" Type="http://schemas.openxmlformats.org/officeDocument/2006/relationships/hyperlink" Target="https://twitter.com/#!/viktoriousss/status/1116370310419353603" TargetMode="External" /><Relationship Id="rId351" Type="http://schemas.openxmlformats.org/officeDocument/2006/relationships/hyperlink" Target="https://twitter.com/#!/gabbyarciniega/status/1116379682251923456" TargetMode="External" /><Relationship Id="rId352" Type="http://schemas.openxmlformats.org/officeDocument/2006/relationships/hyperlink" Target="https://twitter.com/#!/vaficionado/status/1116427593190756352" TargetMode="External" /><Relationship Id="rId353" Type="http://schemas.openxmlformats.org/officeDocument/2006/relationships/hyperlink" Target="https://twitter.com/#!/tenthirtyam/status/1116442590344179712" TargetMode="External" /><Relationship Id="rId354" Type="http://schemas.openxmlformats.org/officeDocument/2006/relationships/hyperlink" Target="https://twitter.com/#!/do0dzzz/status/1116463318124900352" TargetMode="External" /><Relationship Id="rId355" Type="http://schemas.openxmlformats.org/officeDocument/2006/relationships/hyperlink" Target="https://twitter.com/#!/yopuede_mode/status/1116496500656365569" TargetMode="External" /><Relationship Id="rId356" Type="http://schemas.openxmlformats.org/officeDocument/2006/relationships/hyperlink" Target="https://twitter.com/#!/solvvvv/status/1116539518365196288" TargetMode="External" /><Relationship Id="rId357" Type="http://schemas.openxmlformats.org/officeDocument/2006/relationships/hyperlink" Target="https://twitter.com/#!/jfinley011/status/1116540008926711808" TargetMode="External" /><Relationship Id="rId358" Type="http://schemas.openxmlformats.org/officeDocument/2006/relationships/hyperlink" Target="https://twitter.com/#!/paige_peplinski/status/1116540054237843457" TargetMode="External" /><Relationship Id="rId359" Type="http://schemas.openxmlformats.org/officeDocument/2006/relationships/hyperlink" Target="https://twitter.com/#!/avasimat/status/1116540058058862592" TargetMode="External" /><Relationship Id="rId360" Type="http://schemas.openxmlformats.org/officeDocument/2006/relationships/hyperlink" Target="https://twitter.com/#!/avasimat/status/1116540087364476928" TargetMode="External" /><Relationship Id="rId361" Type="http://schemas.openxmlformats.org/officeDocument/2006/relationships/hyperlink" Target="https://twitter.com/#!/allisonchilds1/status/1116544491962470400" TargetMode="External" /><Relationship Id="rId362" Type="http://schemas.openxmlformats.org/officeDocument/2006/relationships/hyperlink" Target="https://twitter.com/#!/tiffanyllnn/status/1116566354130116610" TargetMode="External" /><Relationship Id="rId363" Type="http://schemas.openxmlformats.org/officeDocument/2006/relationships/hyperlink" Target="https://twitter.com/#!/ivderham/status/1116607407927336960" TargetMode="External" /><Relationship Id="rId364" Type="http://schemas.openxmlformats.org/officeDocument/2006/relationships/hyperlink" Target="https://twitter.com/#!/publicsafetyust/status/1115810508496605184" TargetMode="External" /><Relationship Id="rId365" Type="http://schemas.openxmlformats.org/officeDocument/2006/relationships/hyperlink" Target="https://twitter.com/#!/publicsafetyust/status/1116527707892928514" TargetMode="External" /><Relationship Id="rId366" Type="http://schemas.openxmlformats.org/officeDocument/2006/relationships/hyperlink" Target="https://twitter.com/#!/publicsafetyust/status/1116539683796709376" TargetMode="External" /><Relationship Id="rId367" Type="http://schemas.openxmlformats.org/officeDocument/2006/relationships/hyperlink" Target="https://twitter.com/#!/catjadijkstra/status/1116640963458322432" TargetMode="External" /><Relationship Id="rId368" Type="http://schemas.openxmlformats.org/officeDocument/2006/relationships/hyperlink" Target="https://twitter.com/#!/allan_kjaer/status/1116621038010286080" TargetMode="External" /><Relationship Id="rId369" Type="http://schemas.openxmlformats.org/officeDocument/2006/relationships/hyperlink" Target="https://twitter.com/#!/_poppelgaard/status/1116651712977285122" TargetMode="External" /><Relationship Id="rId370" Type="http://schemas.openxmlformats.org/officeDocument/2006/relationships/hyperlink" Target="https://twitter.com/#!/nederlandsg/status/1116633433701322752" TargetMode="External" /><Relationship Id="rId371" Type="http://schemas.openxmlformats.org/officeDocument/2006/relationships/hyperlink" Target="https://twitter.com/#!/bethkmt/status/1116657847155220480" TargetMode="External" /><Relationship Id="rId372" Type="http://schemas.openxmlformats.org/officeDocument/2006/relationships/hyperlink" Target="https://twitter.com/#!/vantageoeste/status/1116673555087941634" TargetMode="External" /><Relationship Id="rId373" Type="http://schemas.openxmlformats.org/officeDocument/2006/relationships/hyperlink" Target="https://twitter.com/#!/wxmf/status/1116608818069164032" TargetMode="External" /><Relationship Id="rId374" Type="http://schemas.openxmlformats.org/officeDocument/2006/relationships/hyperlink" Target="https://twitter.com/#!/wxmf/status/1116674277900738562" TargetMode="External" /><Relationship Id="rId375" Type="http://schemas.openxmlformats.org/officeDocument/2006/relationships/hyperlink" Target="https://twitter.com/#!/chipzoller/status/1116676040347275264" TargetMode="External" /><Relationship Id="rId376" Type="http://schemas.openxmlformats.org/officeDocument/2006/relationships/hyperlink" Target="https://twitter.com/#!/rkleijwegt/status/1116706225775874049" TargetMode="External" /><Relationship Id="rId377" Type="http://schemas.openxmlformats.org/officeDocument/2006/relationships/hyperlink" Target="https://twitter.com/#!/oergman/status/1116711137494601729" TargetMode="External" /><Relationship Id="rId378" Type="http://schemas.openxmlformats.org/officeDocument/2006/relationships/hyperlink" Target="https://twitter.com/#!/dwarslaesieorgn/status/1116717717925634051" TargetMode="External" /><Relationship Id="rId379" Type="http://schemas.openxmlformats.org/officeDocument/2006/relationships/hyperlink" Target="https://twitter.com/#!/mpoore/status/1116454623815131136" TargetMode="External" /><Relationship Id="rId380" Type="http://schemas.openxmlformats.org/officeDocument/2006/relationships/hyperlink" Target="https://twitter.com/#!/mpoore/status/1116721160333533184" TargetMode="External" /><Relationship Id="rId381" Type="http://schemas.openxmlformats.org/officeDocument/2006/relationships/hyperlink" Target="https://twitter.com/#!/ronaldbeukerbi/status/1116736637885612032" TargetMode="External" /><Relationship Id="rId382" Type="http://schemas.openxmlformats.org/officeDocument/2006/relationships/hyperlink" Target="https://twitter.com/#!/nederlandsg/status/1116607226636988416" TargetMode="External" /><Relationship Id="rId383" Type="http://schemas.openxmlformats.org/officeDocument/2006/relationships/hyperlink" Target="https://twitter.com/#!/nederlandsg/status/1116633024253370368" TargetMode="External" /><Relationship Id="rId384" Type="http://schemas.openxmlformats.org/officeDocument/2006/relationships/hyperlink" Target="https://twitter.com/#!/nederlandsg/status/1116651972298510342" TargetMode="External" /><Relationship Id="rId385" Type="http://schemas.openxmlformats.org/officeDocument/2006/relationships/hyperlink" Target="https://twitter.com/#!/jannekestolwijk/status/1116676345197580288" TargetMode="External" /><Relationship Id="rId386" Type="http://schemas.openxmlformats.org/officeDocument/2006/relationships/hyperlink" Target="https://twitter.com/#!/ilsevannes/status/1116767399066390528" TargetMode="External" /><Relationship Id="rId387" Type="http://schemas.openxmlformats.org/officeDocument/2006/relationships/hyperlink" Target="https://twitter.com/#!/ilsevannes/status/1116767476069687296" TargetMode="External" /><Relationship Id="rId388" Type="http://schemas.openxmlformats.org/officeDocument/2006/relationships/hyperlink" Target="https://twitter.com/#!/inge_eriks/status/1116807460248084482" TargetMode="External" /><Relationship Id="rId389" Type="http://schemas.openxmlformats.org/officeDocument/2006/relationships/hyperlink" Target="https://twitter.com/#!/inntagrica/status/1116821986615922689" TargetMode="External" /><Relationship Id="rId390" Type="http://schemas.openxmlformats.org/officeDocument/2006/relationships/hyperlink" Target="https://twitter.com/#!/publicsafetyust/status/1116124130875670528" TargetMode="External" /><Relationship Id="rId391" Type="http://schemas.openxmlformats.org/officeDocument/2006/relationships/hyperlink" Target="https://twitter.com/#!/publicsafetyust/status/1116499409800433666" TargetMode="External" /><Relationship Id="rId392" Type="http://schemas.openxmlformats.org/officeDocument/2006/relationships/hyperlink" Target="https://twitter.com/#!/publicsafetyust/status/1116528943132286977" TargetMode="External" /><Relationship Id="rId393" Type="http://schemas.openxmlformats.org/officeDocument/2006/relationships/hyperlink" Target="https://twitter.com/#!/publicsafetyust/status/1116533232043008000" TargetMode="External" /><Relationship Id="rId394" Type="http://schemas.openxmlformats.org/officeDocument/2006/relationships/hyperlink" Target="https://twitter.com/#!/publicsafetyust/status/1116554058691764224" TargetMode="External" /><Relationship Id="rId395" Type="http://schemas.openxmlformats.org/officeDocument/2006/relationships/hyperlink" Target="https://twitter.com/#!/publicsafetyust/status/1116565584060149760" TargetMode="External" /><Relationship Id="rId396" Type="http://schemas.openxmlformats.org/officeDocument/2006/relationships/hyperlink" Target="https://twitter.com/#!/publicsafetyust/status/1116577414266494976" TargetMode="External" /><Relationship Id="rId397" Type="http://schemas.openxmlformats.org/officeDocument/2006/relationships/hyperlink" Target="https://twitter.com/#!/publicsafetyust/status/1116613856418127873" TargetMode="External" /><Relationship Id="rId398" Type="http://schemas.openxmlformats.org/officeDocument/2006/relationships/hyperlink" Target="https://twitter.com/#!/isranextdoor/status/1116868590710472709" TargetMode="External" /><Relationship Id="rId399" Type="http://schemas.openxmlformats.org/officeDocument/2006/relationships/hyperlink" Target="https://twitter.com/#!/spidey2345/status/1116888656462086147" TargetMode="External" /><Relationship Id="rId400" Type="http://schemas.openxmlformats.org/officeDocument/2006/relationships/hyperlink" Target="https://twitter.com/#!/deathbycodex/status/1116892254021439488" TargetMode="External" /><Relationship Id="rId401" Type="http://schemas.openxmlformats.org/officeDocument/2006/relationships/hyperlink" Target="https://twitter.com/#!/timherriage/status/1116895730986356738" TargetMode="External" /><Relationship Id="rId402" Type="http://schemas.openxmlformats.org/officeDocument/2006/relationships/hyperlink" Target="https://twitter.com/#!/kcdautomate/status/1115827030573158402" TargetMode="External" /><Relationship Id="rId403" Type="http://schemas.openxmlformats.org/officeDocument/2006/relationships/hyperlink" Target="https://twitter.com/#!/sunny_dua/status/1116190590582976513" TargetMode="External" /><Relationship Id="rId404" Type="http://schemas.openxmlformats.org/officeDocument/2006/relationships/hyperlink" Target="https://twitter.com/#!/hobovirtual/status/1116659440542003207" TargetMode="External" /><Relationship Id="rId405" Type="http://schemas.openxmlformats.org/officeDocument/2006/relationships/hyperlink" Target="https://twitter.com/#!/sunny_dua/status/1116738090184298496" TargetMode="External" /><Relationship Id="rId406" Type="http://schemas.openxmlformats.org/officeDocument/2006/relationships/hyperlink" Target="https://twitter.com/#!/bossjaycross1/status/1116733248858492928" TargetMode="External" /><Relationship Id="rId407" Type="http://schemas.openxmlformats.org/officeDocument/2006/relationships/hyperlink" Target="https://twitter.com/#!/bossjaycross1/status/1116913298669105152" TargetMode="External" /><Relationship Id="rId408" Type="http://schemas.openxmlformats.org/officeDocument/2006/relationships/hyperlink" Target="https://twitter.com/#!/bossjaycross1/status/1116913349873135616" TargetMode="External" /><Relationship Id="rId409" Type="http://schemas.openxmlformats.org/officeDocument/2006/relationships/hyperlink" Target="https://twitter.com/#!/nafs2016/status/1116888681158184961" TargetMode="External" /><Relationship Id="rId410" Type="http://schemas.openxmlformats.org/officeDocument/2006/relationships/hyperlink" Target="https://twitter.com/#!/nafs2016/status/1116933193142349824" TargetMode="External" /><Relationship Id="rId411" Type="http://schemas.openxmlformats.org/officeDocument/2006/relationships/hyperlink" Target="https://twitter.com/#!/jarhead_trader/status/1116933160527454209" TargetMode="External" /><Relationship Id="rId412" Type="http://schemas.openxmlformats.org/officeDocument/2006/relationships/hyperlink" Target="https://twitter.com/#!/jarhead_trader/status/1116934877415387136" TargetMode="External" /><Relationship Id="rId413" Type="http://schemas.openxmlformats.org/officeDocument/2006/relationships/hyperlink" Target="https://twitter.com/#!/crowningprofits/status/1116938179339177988" TargetMode="External" /><Relationship Id="rId414" Type="http://schemas.openxmlformats.org/officeDocument/2006/relationships/hyperlink" Target="https://twitter.com/#!/maqetsia/status/1116942090250985473" TargetMode="External" /><Relationship Id="rId415" Type="http://schemas.openxmlformats.org/officeDocument/2006/relationships/hyperlink" Target="https://twitter.com/#!/bert_db/status/1116973988062924800" TargetMode="External" /><Relationship Id="rId416" Type="http://schemas.openxmlformats.org/officeDocument/2006/relationships/hyperlink" Target="https://twitter.com/#!/custolopez/status/1116975889647054848" TargetMode="External" /><Relationship Id="rId417" Type="http://schemas.openxmlformats.org/officeDocument/2006/relationships/hyperlink" Target="https://twitter.com/#!/biggreencandle/status/1116983899110952961" TargetMode="External" /><Relationship Id="rId418" Type="http://schemas.openxmlformats.org/officeDocument/2006/relationships/hyperlink" Target="https://twitter.com/#!/biggreencandle/status/1116984211011981312" TargetMode="External" /><Relationship Id="rId419" Type="http://schemas.openxmlformats.org/officeDocument/2006/relationships/hyperlink" Target="https://twitter.com/#!/biggreencandle/status/1117032547412844546" TargetMode="External" /><Relationship Id="rId420" Type="http://schemas.openxmlformats.org/officeDocument/2006/relationships/hyperlink" Target="https://twitter.com/#!/notuncertain444/status/1117035155410104320" TargetMode="External" /><Relationship Id="rId421" Type="http://schemas.openxmlformats.org/officeDocument/2006/relationships/hyperlink" Target="https://twitter.com/#!/sanwit66/status/1117119149828968449" TargetMode="External" /><Relationship Id="rId422" Type="http://schemas.openxmlformats.org/officeDocument/2006/relationships/hyperlink" Target="https://twitter.com/#!/thomaskopton/status/1116688467566768129" TargetMode="External" /><Relationship Id="rId423" Type="http://schemas.openxmlformats.org/officeDocument/2006/relationships/hyperlink" Target="https://twitter.com/#!/philippbck/status/1117120903257755648" TargetMode="External" /><Relationship Id="rId424" Type="http://schemas.openxmlformats.org/officeDocument/2006/relationships/hyperlink" Target="https://twitter.com/#!/debbidelicious/status/1117206769539874817" TargetMode="External" /><Relationship Id="rId425" Type="http://schemas.openxmlformats.org/officeDocument/2006/relationships/hyperlink" Target="https://twitter.com/#!/zmilleson/status/1117452451681112065" TargetMode="External" /><Relationship Id="rId426" Type="http://schemas.openxmlformats.org/officeDocument/2006/relationships/hyperlink" Target="https://twitter.com/#!/agrosaptrimble/status/1117695972958720000" TargetMode="External" /><Relationship Id="rId427" Type="http://schemas.openxmlformats.org/officeDocument/2006/relationships/hyperlink" Target="https://twitter.com/#!/cryptovanessa/status/1115637705826807808" TargetMode="External" /><Relationship Id="rId428" Type="http://schemas.openxmlformats.org/officeDocument/2006/relationships/hyperlink" Target="https://twitter.com/#!/cryptovanessa/status/1117713314602213376" TargetMode="External" /><Relationship Id="rId429" Type="http://schemas.openxmlformats.org/officeDocument/2006/relationships/hyperlink" Target="https://twitter.com/#!/josecavalheri/status/1117759432329445376" TargetMode="External" /><Relationship Id="rId430" Type="http://schemas.openxmlformats.org/officeDocument/2006/relationships/hyperlink" Target="https://twitter.com/#!/vmwareempower/status/1117812128537358336" TargetMode="External" /><Relationship Id="rId431" Type="http://schemas.openxmlformats.org/officeDocument/2006/relationships/hyperlink" Target="https://twitter.com/#!/vieuxlion3/status/1117857055971344387" TargetMode="External" /><Relationship Id="rId432" Type="http://schemas.openxmlformats.org/officeDocument/2006/relationships/hyperlink" Target="https://twitter.com/#!/upperphi/status/1117872299619651586" TargetMode="External" /><Relationship Id="rId433" Type="http://schemas.openxmlformats.org/officeDocument/2006/relationships/hyperlink" Target="https://twitter.com/#!/sccs/status/1117911520271224832" TargetMode="External" /><Relationship Id="rId434" Type="http://schemas.openxmlformats.org/officeDocument/2006/relationships/hyperlink" Target="https://twitter.com/#!/copticdisco/status/1117916786400174080" TargetMode="External" /><Relationship Id="rId435" Type="http://schemas.openxmlformats.org/officeDocument/2006/relationships/hyperlink" Target="https://twitter.com/#!/cdillc/status/1117789726117957633" TargetMode="External" /><Relationship Id="rId436" Type="http://schemas.openxmlformats.org/officeDocument/2006/relationships/hyperlink" Target="https://twitter.com/#!/lindahummel20/status/1117975858516570112" TargetMode="External" /><Relationship Id="rId437" Type="http://schemas.openxmlformats.org/officeDocument/2006/relationships/hyperlink" Target="https://twitter.com/#!/randreynolds/status/1117984532894928896" TargetMode="External" /><Relationship Id="rId438" Type="http://schemas.openxmlformats.org/officeDocument/2006/relationships/hyperlink" Target="https://twitter.com/#!/cmputrwiz/status/1117994573253550081" TargetMode="External" /><Relationship Id="rId439" Type="http://schemas.openxmlformats.org/officeDocument/2006/relationships/hyperlink" Target="https://twitter.com/#!/amitpanchal76/status/1118140428488986626" TargetMode="External" /><Relationship Id="rId440" Type="http://schemas.openxmlformats.org/officeDocument/2006/relationships/hyperlink" Target="https://twitter.com/#!/bluewaveyes/status/1118146253508857857" TargetMode="External" /><Relationship Id="rId441" Type="http://schemas.openxmlformats.org/officeDocument/2006/relationships/hyperlink" Target="https://twitter.com/#!/vmwarestevem/status/1118179933178613761" TargetMode="External" /><Relationship Id="rId442" Type="http://schemas.openxmlformats.org/officeDocument/2006/relationships/hyperlink" Target="https://twitter.com/#!/fortuna78850073/status/1118193388258496512" TargetMode="External" /><Relationship Id="rId443" Type="http://schemas.openxmlformats.org/officeDocument/2006/relationships/hyperlink" Target="https://twitter.com/#!/adjordan/status/896267491323691008" TargetMode="External" /><Relationship Id="rId444" Type="http://schemas.openxmlformats.org/officeDocument/2006/relationships/hyperlink" Target="https://twitter.com/#!/tweetlocolinda/status/1118204544255610881" TargetMode="External" /><Relationship Id="rId445" Type="http://schemas.openxmlformats.org/officeDocument/2006/relationships/hyperlink" Target="https://twitter.com/#!/britkuckel/status/1118240100180267009" TargetMode="External" /><Relationship Id="rId446" Type="http://schemas.openxmlformats.org/officeDocument/2006/relationships/hyperlink" Target="https://twitter.com/#!/leaglebriefs/status/1118261752918085634" TargetMode="External" /><Relationship Id="rId447" Type="http://schemas.openxmlformats.org/officeDocument/2006/relationships/hyperlink" Target="https://twitter.com/#!/pythoncxde/status/1118314660720148480" TargetMode="External" /><Relationship Id="rId448" Type="http://schemas.openxmlformats.org/officeDocument/2006/relationships/hyperlink" Target="https://twitter.com/#!/dupouvoirdachat/status/1118314811098632197" TargetMode="External" /><Relationship Id="rId449" Type="http://schemas.openxmlformats.org/officeDocument/2006/relationships/hyperlink" Target="https://twitter.com/#!/divalizzous/status/1059596922971979781" TargetMode="External" /><Relationship Id="rId450" Type="http://schemas.openxmlformats.org/officeDocument/2006/relationships/hyperlink" Target="https://twitter.com/#!/politicalbeth/status/1118340040642453504" TargetMode="External" /><Relationship Id="rId451" Type="http://schemas.openxmlformats.org/officeDocument/2006/relationships/hyperlink" Target="https://twitter.com/#!/msprairierose/status/1118362209116094465" TargetMode="External" /><Relationship Id="rId452" Type="http://schemas.openxmlformats.org/officeDocument/2006/relationships/hyperlink" Target="https://twitter.com/#!/dugidm/status/1118404217079783425" TargetMode="External" /><Relationship Id="rId453" Type="http://schemas.openxmlformats.org/officeDocument/2006/relationships/hyperlink" Target="https://twitter.com/#!/dugidm/status/1116697490827304960" TargetMode="External" /><Relationship Id="rId454" Type="http://schemas.openxmlformats.org/officeDocument/2006/relationships/hyperlink" Target="https://twitter.com/#!/pramod_rane/status/1118366507208196101" TargetMode="External" /><Relationship Id="rId455" Type="http://schemas.openxmlformats.org/officeDocument/2006/relationships/hyperlink" Target="https://twitter.com/#!/shublively/status/1118408175512764416" TargetMode="External" /><Relationship Id="rId456" Type="http://schemas.openxmlformats.org/officeDocument/2006/relationships/hyperlink" Target="https://twitter.com/#!/kherriage/status/1116901236597510144" TargetMode="External" /><Relationship Id="rId457" Type="http://schemas.openxmlformats.org/officeDocument/2006/relationships/hyperlink" Target="https://twitter.com/#!/kherriage/status/1117053280042012672" TargetMode="External" /><Relationship Id="rId458" Type="http://schemas.openxmlformats.org/officeDocument/2006/relationships/hyperlink" Target="https://twitter.com/#!/trextrip/status/1116902042201665537" TargetMode="External" /><Relationship Id="rId459" Type="http://schemas.openxmlformats.org/officeDocument/2006/relationships/hyperlink" Target="https://twitter.com/#!/kherriage/status/1115985152256237569" TargetMode="External" /><Relationship Id="rId460" Type="http://schemas.openxmlformats.org/officeDocument/2006/relationships/hyperlink" Target="https://twitter.com/#!/kherriage/status/1116887506157473792" TargetMode="External" /><Relationship Id="rId461" Type="http://schemas.openxmlformats.org/officeDocument/2006/relationships/hyperlink" Target="https://twitter.com/#!/kherriage/status/1116894148165083136" TargetMode="External" /><Relationship Id="rId462" Type="http://schemas.openxmlformats.org/officeDocument/2006/relationships/hyperlink" Target="https://twitter.com/#!/kherriage/status/1117271348731052032" TargetMode="External" /><Relationship Id="rId463" Type="http://schemas.openxmlformats.org/officeDocument/2006/relationships/hyperlink" Target="https://twitter.com/#!/kherriage/status/1118481688777101312" TargetMode="External" /><Relationship Id="rId464" Type="http://schemas.openxmlformats.org/officeDocument/2006/relationships/hyperlink" Target="https://twitter.com/#!/trextrip/status/1118482024535224322" TargetMode="External" /><Relationship Id="rId465" Type="http://schemas.openxmlformats.org/officeDocument/2006/relationships/hyperlink" Target="https://twitter.com/#!/ncpolicywatch/status/1118520451779780609" TargetMode="External" /><Relationship Id="rId466" Type="http://schemas.openxmlformats.org/officeDocument/2006/relationships/hyperlink" Target="https://twitter.com/#!/vixkayla/status/1118205415727214592" TargetMode="External" /><Relationship Id="rId467" Type="http://schemas.openxmlformats.org/officeDocument/2006/relationships/hyperlink" Target="https://twitter.com/#!/sethetter/status/1118520755615088640" TargetMode="External" /><Relationship Id="rId468" Type="http://schemas.openxmlformats.org/officeDocument/2006/relationships/hyperlink" Target="https://twitter.com/#!/kdnj613/status/1118615406124707841" TargetMode="External" /><Relationship Id="rId469" Type="http://schemas.openxmlformats.org/officeDocument/2006/relationships/hyperlink" Target="https://twitter.com/#!/above_boonville/status/1116008999294574599" TargetMode="External" /><Relationship Id="rId470" Type="http://schemas.openxmlformats.org/officeDocument/2006/relationships/hyperlink" Target="https://twitter.com/#!/above_boonville/status/1118660356862353409" TargetMode="External" /><Relationship Id="rId471" Type="http://schemas.openxmlformats.org/officeDocument/2006/relationships/hyperlink" Target="https://twitter.com/#!/mdavid59/status/1118686326029787136" TargetMode="External" /><Relationship Id="rId472" Type="http://schemas.openxmlformats.org/officeDocument/2006/relationships/hyperlink" Target="https://twitter.com/#!/vrauk/status/1118065253298974720" TargetMode="External" /><Relationship Id="rId473" Type="http://schemas.openxmlformats.org/officeDocument/2006/relationships/hyperlink" Target="https://twitter.com/#!/vrauk/status/1118516991290216449" TargetMode="External" /><Relationship Id="rId474" Type="http://schemas.openxmlformats.org/officeDocument/2006/relationships/hyperlink" Target="https://twitter.com/#!/coxautolovescv/status/1118786135055114240" TargetMode="External" /><Relationship Id="rId475" Type="http://schemas.openxmlformats.org/officeDocument/2006/relationships/hyperlink" Target="https://twitter.com/#!/bipulsinha/status/1118870662477565953" TargetMode="External" /><Relationship Id="rId476" Type="http://schemas.openxmlformats.org/officeDocument/2006/relationships/hyperlink" Target="https://twitter.com/#!/myindmax/status/1118876264037675008" TargetMode="External" /><Relationship Id="rId477" Type="http://schemas.openxmlformats.org/officeDocument/2006/relationships/hyperlink" Target="https://twitter.com/#!/sunny_dua/status/1116904370530996224" TargetMode="External" /><Relationship Id="rId478" Type="http://schemas.openxmlformats.org/officeDocument/2006/relationships/hyperlink" Target="https://twitter.com/#!/sdxacademy/status/1116908893656027136" TargetMode="External" /><Relationship Id="rId479" Type="http://schemas.openxmlformats.org/officeDocument/2006/relationships/hyperlink" Target="https://twitter.com/#!/m_gonullu/status/1118904657823375361" TargetMode="External" /><Relationship Id="rId480" Type="http://schemas.openxmlformats.org/officeDocument/2006/relationships/hyperlink" Target="https://twitter.com/#!/sdxacademy/status/1118905256635785216" TargetMode="External" /><Relationship Id="rId481" Type="http://schemas.openxmlformats.org/officeDocument/2006/relationships/hyperlink" Target="https://twitter.com/#!/o_oweil/status/1118394258468278272" TargetMode="External" /><Relationship Id="rId482" Type="http://schemas.openxmlformats.org/officeDocument/2006/relationships/hyperlink" Target="https://twitter.com/#!/o_oweil/status/1115945413549481984" TargetMode="External" /><Relationship Id="rId483" Type="http://schemas.openxmlformats.org/officeDocument/2006/relationships/hyperlink" Target="https://twitter.com/#!/o_oweil/status/1118398660386205697" TargetMode="External" /><Relationship Id="rId484" Type="http://schemas.openxmlformats.org/officeDocument/2006/relationships/hyperlink" Target="https://twitter.com/#!/o_oweil/status/1115511601979957248" TargetMode="External" /><Relationship Id="rId485" Type="http://schemas.openxmlformats.org/officeDocument/2006/relationships/hyperlink" Target="https://twitter.com/#!/o_oweil/status/1115884834864422917" TargetMode="External" /><Relationship Id="rId486" Type="http://schemas.openxmlformats.org/officeDocument/2006/relationships/hyperlink" Target="https://twitter.com/#!/o_oweil/status/1116238876572618752" TargetMode="External" /><Relationship Id="rId487" Type="http://schemas.openxmlformats.org/officeDocument/2006/relationships/hyperlink" Target="https://twitter.com/#!/o_oweil/status/1116976441697157120" TargetMode="External" /><Relationship Id="rId488" Type="http://schemas.openxmlformats.org/officeDocument/2006/relationships/hyperlink" Target="https://twitter.com/#!/o_oweil/status/1117688364780662784" TargetMode="External" /><Relationship Id="rId489" Type="http://schemas.openxmlformats.org/officeDocument/2006/relationships/hyperlink" Target="https://twitter.com/#!/o_oweil/status/1117696778944618501" TargetMode="External" /><Relationship Id="rId490" Type="http://schemas.openxmlformats.org/officeDocument/2006/relationships/hyperlink" Target="https://twitter.com/#!/o_oweil/status/1118314427852447744" TargetMode="External" /><Relationship Id="rId491" Type="http://schemas.openxmlformats.org/officeDocument/2006/relationships/hyperlink" Target="https://twitter.com/#!/o_oweil/status/1119001814320521221" TargetMode="External" /><Relationship Id="rId492" Type="http://schemas.openxmlformats.org/officeDocument/2006/relationships/hyperlink" Target="https://twitter.com/#!/virtualjad/status/1116025004871835649" TargetMode="External" /><Relationship Id="rId493" Type="http://schemas.openxmlformats.org/officeDocument/2006/relationships/hyperlink" Target="https://twitter.com/#!/vrealizeauto/status/1116090492775649286" TargetMode="External" /><Relationship Id="rId494" Type="http://schemas.openxmlformats.org/officeDocument/2006/relationships/hyperlink" Target="https://twitter.com/#!/liadofek/status/1119285074262802432" TargetMode="External" /><Relationship Id="rId495" Type="http://schemas.openxmlformats.org/officeDocument/2006/relationships/hyperlink" Target="https://twitter.com/#!/jboogiebrown/status/1119296745899536384" TargetMode="External" /><Relationship Id="rId496" Type="http://schemas.openxmlformats.org/officeDocument/2006/relationships/hyperlink" Target="https://twitter.com/#!/m_dobrowolski_/status/1119300054630707205" TargetMode="External" /><Relationship Id="rId497" Type="http://schemas.openxmlformats.org/officeDocument/2006/relationships/hyperlink" Target="https://twitter.com/#!/batuhandemirdal/status/1119312507439648768" TargetMode="External" /><Relationship Id="rId498" Type="http://schemas.openxmlformats.org/officeDocument/2006/relationships/hyperlink" Target="https://twitter.com/#!/cityofeagan/status/1119320256655372288" TargetMode="External" /><Relationship Id="rId499" Type="http://schemas.openxmlformats.org/officeDocument/2006/relationships/hyperlink" Target="https://twitter.com/#!/jensellsjax/status/1119326854337441800" TargetMode="External" /><Relationship Id="rId500" Type="http://schemas.openxmlformats.org/officeDocument/2006/relationships/hyperlink" Target="https://twitter.com/#!/dakotacountymn/status/1119333512916676611" TargetMode="External" /><Relationship Id="rId501" Type="http://schemas.openxmlformats.org/officeDocument/2006/relationships/hyperlink" Target="https://twitter.com/#!/visresassn/status/1119390355051438080" TargetMode="External" /><Relationship Id="rId502" Type="http://schemas.openxmlformats.org/officeDocument/2006/relationships/hyperlink" Target="https://twitter.com/#!/caseyemcg/status/1119334740560052231" TargetMode="External" /><Relationship Id="rId503" Type="http://schemas.openxmlformats.org/officeDocument/2006/relationships/hyperlink" Target="https://twitter.com/#!/caseyemcg/status/1119442376077004801" TargetMode="External" /><Relationship Id="rId504" Type="http://schemas.openxmlformats.org/officeDocument/2006/relationships/hyperlink" Target="https://twitter.com/#!/andyashby1/status/1119458878599651328" TargetMode="External" /><Relationship Id="rId505" Type="http://schemas.openxmlformats.org/officeDocument/2006/relationships/hyperlink" Target="https://twitter.com/#!/andyashby1/status/1119459092857262080" TargetMode="External" /><Relationship Id="rId506" Type="http://schemas.openxmlformats.org/officeDocument/2006/relationships/hyperlink" Target="https://twitter.com/#!/andyashby1/status/1119459284222398464" TargetMode="External" /><Relationship Id="rId507" Type="http://schemas.openxmlformats.org/officeDocument/2006/relationships/hyperlink" Target="https://twitter.com/#!/luciafrolova/status/1119469416511619072" TargetMode="External" /><Relationship Id="rId508" Type="http://schemas.openxmlformats.org/officeDocument/2006/relationships/hyperlink" Target="https://twitter.com/#!/eaganpolice/status/1119314924554149888" TargetMode="External" /><Relationship Id="rId509" Type="http://schemas.openxmlformats.org/officeDocument/2006/relationships/hyperlink" Target="https://twitter.com/#!/eaganpolice/status/1119320679613177857" TargetMode="External" /><Relationship Id="rId510" Type="http://schemas.openxmlformats.org/officeDocument/2006/relationships/hyperlink" Target="https://twitter.com/#!/eaganpolice/status/1119334326263582721" TargetMode="External" /><Relationship Id="rId511" Type="http://schemas.openxmlformats.org/officeDocument/2006/relationships/hyperlink" Target="https://twitter.com/#!/eaganpolice/status/1119339936120020992" TargetMode="External" /><Relationship Id="rId512" Type="http://schemas.openxmlformats.org/officeDocument/2006/relationships/hyperlink" Target="https://twitter.com/#!/eaganpolice/status/1119345875896229890" TargetMode="External" /><Relationship Id="rId513" Type="http://schemas.openxmlformats.org/officeDocument/2006/relationships/hyperlink" Target="https://twitter.com/#!/eaganpolice/status/1119357102848397315" TargetMode="External" /><Relationship Id="rId514" Type="http://schemas.openxmlformats.org/officeDocument/2006/relationships/hyperlink" Target="https://twitter.com/#!/eaganpolice/status/1119393065146429442" TargetMode="External" /><Relationship Id="rId515" Type="http://schemas.openxmlformats.org/officeDocument/2006/relationships/hyperlink" Target="https://twitter.com/#!/eaganpolice/status/1119434200678117378" TargetMode="External" /><Relationship Id="rId516" Type="http://schemas.openxmlformats.org/officeDocument/2006/relationships/hyperlink" Target="https://twitter.com/#!/eaganpolice/status/1119439514408300545" TargetMode="External" /><Relationship Id="rId517" Type="http://schemas.openxmlformats.org/officeDocument/2006/relationships/hyperlink" Target="https://twitter.com/#!/eaganpolice/status/1119444007095029760" TargetMode="External" /><Relationship Id="rId518" Type="http://schemas.openxmlformats.org/officeDocument/2006/relationships/hyperlink" Target="https://twitter.com/#!/eaganpolice/status/1119469169467174912" TargetMode="External" /><Relationship Id="rId519" Type="http://schemas.openxmlformats.org/officeDocument/2006/relationships/hyperlink" Target="https://twitter.com/#!/eaganpolice/status/1119471050406944768" TargetMode="External" /><Relationship Id="rId520" Type="http://schemas.openxmlformats.org/officeDocument/2006/relationships/hyperlink" Target="https://twitter.com/#!/vrealizeauto/status/1114173379920191489" TargetMode="External" /><Relationship Id="rId521" Type="http://schemas.openxmlformats.org/officeDocument/2006/relationships/hyperlink" Target="https://twitter.com/#!/vrealizeauto/status/1119277010222821378" TargetMode="External" /><Relationship Id="rId522" Type="http://schemas.openxmlformats.org/officeDocument/2006/relationships/hyperlink" Target="https://twitter.com/#!/ekrejci/status/1119506205444136961" TargetMode="External" /><Relationship Id="rId523" Type="http://schemas.openxmlformats.org/officeDocument/2006/relationships/hyperlink" Target="https://twitter.com/#!/ekrejci/status/1116783130638192640" TargetMode="External" /><Relationship Id="rId524" Type="http://schemas.openxmlformats.org/officeDocument/2006/relationships/hyperlink" Target="https://twitter.com/#!/ladylyrical/status/1115614257494753281" TargetMode="External" /><Relationship Id="rId525" Type="http://schemas.openxmlformats.org/officeDocument/2006/relationships/hyperlink" Target="https://twitter.com/#!/ladylyrical/status/1118776112052604928" TargetMode="External" /><Relationship Id="rId526" Type="http://schemas.openxmlformats.org/officeDocument/2006/relationships/hyperlink" Target="https://twitter.com/#!/ladylyrical/status/1119523933185806337" TargetMode="External" /><Relationship Id="rId527" Type="http://schemas.openxmlformats.org/officeDocument/2006/relationships/hyperlink" Target="https://twitter.com/#!/coversuregroup/status/1119265687757840384" TargetMode="External" /><Relationship Id="rId528" Type="http://schemas.openxmlformats.org/officeDocument/2006/relationships/hyperlink" Target="https://twitter.com/#!/coversurekidd/status/1119532841392537600" TargetMode="External" /><Relationship Id="rId529" Type="http://schemas.openxmlformats.org/officeDocument/2006/relationships/hyperlink" Target="https://twitter.com/#!/rubrikinc/status/1118861787955441664" TargetMode="External" /><Relationship Id="rId530" Type="http://schemas.openxmlformats.org/officeDocument/2006/relationships/hyperlink" Target="https://twitter.com/#!/edwardpoll/status/1119560593495740416" TargetMode="External" /><Relationship Id="rId531" Type="http://schemas.openxmlformats.org/officeDocument/2006/relationships/hyperlink" Target="https://twitter.com/#!/twbfarms/status/1111681480894435328" TargetMode="External" /><Relationship Id="rId532" Type="http://schemas.openxmlformats.org/officeDocument/2006/relationships/hyperlink" Target="https://twitter.com/#!/jd750a/status/1119609215264403456" TargetMode="External" /><Relationship Id="rId533" Type="http://schemas.openxmlformats.org/officeDocument/2006/relationships/hyperlink" Target="https://twitter.com/#!/jothrop/status/1119636539720572929" TargetMode="External" /><Relationship Id="rId534" Type="http://schemas.openxmlformats.org/officeDocument/2006/relationships/hyperlink" Target="https://twitter.com/#!/giles_hudson/status/1119659016051933187" TargetMode="External" /><Relationship Id="rId535" Type="http://schemas.openxmlformats.org/officeDocument/2006/relationships/hyperlink" Target="https://twitter.com/#!/arquette_paul/status/1119716282599919617" TargetMode="External" /><Relationship Id="rId536" Type="http://schemas.openxmlformats.org/officeDocument/2006/relationships/hyperlink" Target="https://twitter.com/#!/josephmontione/status/1119781731966619648" TargetMode="External" /><Relationship Id="rId537" Type="http://schemas.openxmlformats.org/officeDocument/2006/relationships/hyperlink" Target="https://twitter.com/#!/readheadruler/status/1115430345506160641" TargetMode="External" /><Relationship Id="rId538" Type="http://schemas.openxmlformats.org/officeDocument/2006/relationships/hyperlink" Target="https://twitter.com/#!/readheadruler/status/1119816739880079366" TargetMode="External" /><Relationship Id="rId539" Type="http://schemas.openxmlformats.org/officeDocument/2006/relationships/hyperlink" Target="https://twitter.com/#!/ivirtualex/status/1119973921384742913" TargetMode="External" /><Relationship Id="rId540" Type="http://schemas.openxmlformats.org/officeDocument/2006/relationships/hyperlink" Target="https://twitter.com/#!/abbiekamin/status/1119999461344841728" TargetMode="External" /><Relationship Id="rId541" Type="http://schemas.openxmlformats.org/officeDocument/2006/relationships/hyperlink" Target="https://twitter.com/#!/naheitzeg/status/1120065798784073731" TargetMode="External" /><Relationship Id="rId542" Type="http://schemas.openxmlformats.org/officeDocument/2006/relationships/hyperlink" Target="https://twitter.com/#!/bdgolf1/status/1118100003367550978" TargetMode="External" /><Relationship Id="rId543" Type="http://schemas.openxmlformats.org/officeDocument/2006/relationships/hyperlink" Target="https://twitter.com/#!/bdgolf1/status/1120216408791638017" TargetMode="External" /><Relationship Id="rId544" Type="http://schemas.openxmlformats.org/officeDocument/2006/relationships/hyperlink" Target="https://twitter.com/#!/vra2005/status/1118945291393282049" TargetMode="External" /><Relationship Id="rId545" Type="http://schemas.openxmlformats.org/officeDocument/2006/relationships/hyperlink" Target="https://twitter.com/#!/vra2005/status/1119046305488130048" TargetMode="External" /><Relationship Id="rId546" Type="http://schemas.openxmlformats.org/officeDocument/2006/relationships/hyperlink" Target="https://twitter.com/#!/vra2005/status/1120186366468481024" TargetMode="External" /><Relationship Id="rId547" Type="http://schemas.openxmlformats.org/officeDocument/2006/relationships/hyperlink" Target="https://twitter.com/#!/vra2005/status/1120260204988456960" TargetMode="External" /><Relationship Id="rId548" Type="http://schemas.openxmlformats.org/officeDocument/2006/relationships/hyperlink" Target="https://twitter.com/#!/campaignlegal/status/1120328205171294209" TargetMode="External" /><Relationship Id="rId549" Type="http://schemas.openxmlformats.org/officeDocument/2006/relationships/hyperlink" Target="https://twitter.com/#!/dalinemagee/status/1120335363057152000" TargetMode="External" /><Relationship Id="rId550" Type="http://schemas.openxmlformats.org/officeDocument/2006/relationships/hyperlink" Target="https://api.twitter.com/1.1/geo/id/7d80e1fe9d774af6.json" TargetMode="External" /><Relationship Id="rId551" Type="http://schemas.openxmlformats.org/officeDocument/2006/relationships/hyperlink" Target="https://api.twitter.com/1.1/geo/id/36237ab3643ff2be.json" TargetMode="External" /><Relationship Id="rId552" Type="http://schemas.openxmlformats.org/officeDocument/2006/relationships/hyperlink" Target="https://api.twitter.com/1.1/geo/id/ec212eb1116b92e2.json" TargetMode="External" /><Relationship Id="rId553" Type="http://schemas.openxmlformats.org/officeDocument/2006/relationships/hyperlink" Target="https://api.twitter.com/1.1/geo/id/e67427d9b4126602.json" TargetMode="External" /><Relationship Id="rId554" Type="http://schemas.openxmlformats.org/officeDocument/2006/relationships/hyperlink" Target="https://api.twitter.com/1.1/geo/id/700261a746f3cd96.json" TargetMode="External" /><Relationship Id="rId555" Type="http://schemas.openxmlformats.org/officeDocument/2006/relationships/hyperlink" Target="https://api.twitter.com/1.1/geo/id/700261a746f3cd96.json" TargetMode="External" /><Relationship Id="rId556" Type="http://schemas.openxmlformats.org/officeDocument/2006/relationships/comments" Target="../comments12.xml" /><Relationship Id="rId557" Type="http://schemas.openxmlformats.org/officeDocument/2006/relationships/vmlDrawing" Target="../drawings/vmlDrawing6.vml" /><Relationship Id="rId558" Type="http://schemas.openxmlformats.org/officeDocument/2006/relationships/table" Target="../tables/table22.xml" /><Relationship Id="rId55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oceanex.pro/signup?referral=5WNJY7" TargetMode="External" /><Relationship Id="rId2" Type="http://schemas.openxmlformats.org/officeDocument/2006/relationships/hyperlink" Target="https://t.co/koL8ugWVAk" TargetMode="External" /><Relationship Id="rId3" Type="http://schemas.openxmlformats.org/officeDocument/2006/relationships/hyperlink" Target="https://safehaven.io/" TargetMode="External" /><Relationship Id="rId4" Type="http://schemas.openxmlformats.org/officeDocument/2006/relationships/hyperlink" Target="https://t.co/pQ3ILGFAiU" TargetMode="External" /><Relationship Id="rId5" Type="http://schemas.openxmlformats.org/officeDocument/2006/relationships/hyperlink" Target="https://t.co/1iBezzd2wd" TargetMode="External" /><Relationship Id="rId6" Type="http://schemas.openxmlformats.org/officeDocument/2006/relationships/hyperlink" Target="http://www.blockfolio.com/" TargetMode="External" /><Relationship Id="rId7" Type="http://schemas.openxmlformats.org/officeDocument/2006/relationships/hyperlink" Target="https://verasity.io/" TargetMode="External" /><Relationship Id="rId8" Type="http://schemas.openxmlformats.org/officeDocument/2006/relationships/hyperlink" Target="https://t.co/0P5vJHGjaK" TargetMode="External" /><Relationship Id="rId9" Type="http://schemas.openxmlformats.org/officeDocument/2006/relationships/hyperlink" Target="http://www.computerweekly.de/" TargetMode="External" /><Relationship Id="rId10" Type="http://schemas.openxmlformats.org/officeDocument/2006/relationships/hyperlink" Target="https://t.co/IAxfK2yRNn" TargetMode="External" /><Relationship Id="rId11" Type="http://schemas.openxmlformats.org/officeDocument/2006/relationships/hyperlink" Target="https://t.co/QlEwp3Veiz" TargetMode="External" /><Relationship Id="rId12" Type="http://schemas.openxmlformats.org/officeDocument/2006/relationships/hyperlink" Target="https://t.co/1oGgL5HBVb" TargetMode="External" /><Relationship Id="rId13" Type="http://schemas.openxmlformats.org/officeDocument/2006/relationships/hyperlink" Target="https://t.co/IKOxnduuuf" TargetMode="External" /><Relationship Id="rId14" Type="http://schemas.openxmlformats.org/officeDocument/2006/relationships/hyperlink" Target="https://t.co/ZBvh4LGRBz" TargetMode="External" /><Relationship Id="rId15" Type="http://schemas.openxmlformats.org/officeDocument/2006/relationships/hyperlink" Target="https://t.co/QJh0y7XxFZ" TargetMode="External" /><Relationship Id="rId16" Type="http://schemas.openxmlformats.org/officeDocument/2006/relationships/hyperlink" Target="https://t.co/q8zH2tDvcX" TargetMode="External" /><Relationship Id="rId17" Type="http://schemas.openxmlformats.org/officeDocument/2006/relationships/hyperlink" Target="https://t.co/hUAaVxVM2e" TargetMode="External" /><Relationship Id="rId18" Type="http://schemas.openxmlformats.org/officeDocument/2006/relationships/hyperlink" Target="https://t.co/puPJubtwN2" TargetMode="External" /><Relationship Id="rId19" Type="http://schemas.openxmlformats.org/officeDocument/2006/relationships/hyperlink" Target="https://t.co/4v8nun8UZm" TargetMode="External" /><Relationship Id="rId20" Type="http://schemas.openxmlformats.org/officeDocument/2006/relationships/hyperlink" Target="https://t.co/toNdo47AEV" TargetMode="External" /><Relationship Id="rId21" Type="http://schemas.openxmlformats.org/officeDocument/2006/relationships/hyperlink" Target="https://t.co/R639OWOuQG" TargetMode="External" /><Relationship Id="rId22" Type="http://schemas.openxmlformats.org/officeDocument/2006/relationships/hyperlink" Target="https://t.co/xlPhMsC0as" TargetMode="External" /><Relationship Id="rId23" Type="http://schemas.openxmlformats.org/officeDocument/2006/relationships/hyperlink" Target="https://t.co/nCwGnZMVD3" TargetMode="External" /><Relationship Id="rId24" Type="http://schemas.openxmlformats.org/officeDocument/2006/relationships/hyperlink" Target="https://t.co/Gh21Kq5r1l" TargetMode="External" /><Relationship Id="rId25" Type="http://schemas.openxmlformats.org/officeDocument/2006/relationships/hyperlink" Target="https://t.co/IE1Td5fDSz" TargetMode="External" /><Relationship Id="rId26" Type="http://schemas.openxmlformats.org/officeDocument/2006/relationships/hyperlink" Target="https://t.co/1DPuKXMy8y" TargetMode="External" /><Relationship Id="rId27" Type="http://schemas.openxmlformats.org/officeDocument/2006/relationships/hyperlink" Target="http://www.vaficionado.com/" TargetMode="External" /><Relationship Id="rId28" Type="http://schemas.openxmlformats.org/officeDocument/2006/relationships/hyperlink" Target="https://t.co/PzJ3UY8spJ" TargetMode="External" /><Relationship Id="rId29" Type="http://schemas.openxmlformats.org/officeDocument/2006/relationships/hyperlink" Target="https://t.co/2umXN39JRN" TargetMode="External" /><Relationship Id="rId30" Type="http://schemas.openxmlformats.org/officeDocument/2006/relationships/hyperlink" Target="https://t.co/AS5qCU9aAr" TargetMode="External" /><Relationship Id="rId31" Type="http://schemas.openxmlformats.org/officeDocument/2006/relationships/hyperlink" Target="https://t.co/73o9s0vbiB" TargetMode="External" /><Relationship Id="rId32" Type="http://schemas.openxmlformats.org/officeDocument/2006/relationships/hyperlink" Target="https://t.co/3uSvA5qaHh" TargetMode="External" /><Relationship Id="rId33" Type="http://schemas.openxmlformats.org/officeDocument/2006/relationships/hyperlink" Target="https://t.co/KqiIvhvJij" TargetMode="External" /><Relationship Id="rId34" Type="http://schemas.openxmlformats.org/officeDocument/2006/relationships/hyperlink" Target="https://t.co/aPjGwvb3Ih" TargetMode="External" /><Relationship Id="rId35" Type="http://schemas.openxmlformats.org/officeDocument/2006/relationships/hyperlink" Target="http://t.co/aqPIjKUvxv" TargetMode="External" /><Relationship Id="rId36" Type="http://schemas.openxmlformats.org/officeDocument/2006/relationships/hyperlink" Target="https://t.co/Kjb8gHRzYU" TargetMode="External" /><Relationship Id="rId37" Type="http://schemas.openxmlformats.org/officeDocument/2006/relationships/hyperlink" Target="http://www.stthomas.edu/" TargetMode="External" /><Relationship Id="rId38" Type="http://schemas.openxmlformats.org/officeDocument/2006/relationships/hyperlink" Target="https://t.co/QEaPH3NdXd" TargetMode="External" /><Relationship Id="rId39" Type="http://schemas.openxmlformats.org/officeDocument/2006/relationships/hyperlink" Target="http://www.revalida.com/" TargetMode="External" /><Relationship Id="rId40" Type="http://schemas.openxmlformats.org/officeDocument/2006/relationships/hyperlink" Target="http://t.co/X4ikdZTGb6" TargetMode="External" /><Relationship Id="rId41" Type="http://schemas.openxmlformats.org/officeDocument/2006/relationships/hyperlink" Target="https://t.co/Nb8JdjXo9R" TargetMode="External" /><Relationship Id="rId42" Type="http://schemas.openxmlformats.org/officeDocument/2006/relationships/hyperlink" Target="https://t.co/Yqc4yi6Isf" TargetMode="External" /><Relationship Id="rId43" Type="http://schemas.openxmlformats.org/officeDocument/2006/relationships/hyperlink" Target="http://t.co/JlRtih4aEJ" TargetMode="External" /><Relationship Id="rId44" Type="http://schemas.openxmlformats.org/officeDocument/2006/relationships/hyperlink" Target="https://t.co/b6Q0KomJAN" TargetMode="External" /><Relationship Id="rId45" Type="http://schemas.openxmlformats.org/officeDocument/2006/relationships/hyperlink" Target="https://t.co/UQ4YHBAEyO" TargetMode="External" /><Relationship Id="rId46" Type="http://schemas.openxmlformats.org/officeDocument/2006/relationships/hyperlink" Target="https://t.co/IIxIy7Fhcn" TargetMode="External" /><Relationship Id="rId47" Type="http://schemas.openxmlformats.org/officeDocument/2006/relationships/hyperlink" Target="https://t.co/3nemumrvss" TargetMode="External" /><Relationship Id="rId48" Type="http://schemas.openxmlformats.org/officeDocument/2006/relationships/hyperlink" Target="http://t.co/27WKgXhLXo" TargetMode="External" /><Relationship Id="rId49" Type="http://schemas.openxmlformats.org/officeDocument/2006/relationships/hyperlink" Target="https://t.co/W8nQNn8y8d" TargetMode="External" /><Relationship Id="rId50" Type="http://schemas.openxmlformats.org/officeDocument/2006/relationships/hyperlink" Target="https://t.co/VijZYdfFyW" TargetMode="External" /><Relationship Id="rId51" Type="http://schemas.openxmlformats.org/officeDocument/2006/relationships/hyperlink" Target="http://t.co/6SunUtDL6U" TargetMode="External" /><Relationship Id="rId52" Type="http://schemas.openxmlformats.org/officeDocument/2006/relationships/hyperlink" Target="https://t.co/Qm75sSeKVu" TargetMode="External" /><Relationship Id="rId53" Type="http://schemas.openxmlformats.org/officeDocument/2006/relationships/hyperlink" Target="http://knowledgeeater.blogspot.com.au/" TargetMode="External" /><Relationship Id="rId54" Type="http://schemas.openxmlformats.org/officeDocument/2006/relationships/hyperlink" Target="https://t.co/cCoyQ2JQYG" TargetMode="External" /><Relationship Id="rId55" Type="http://schemas.openxmlformats.org/officeDocument/2006/relationships/hyperlink" Target="https://t.co/zehYQsNCO4" TargetMode="External" /><Relationship Id="rId56" Type="http://schemas.openxmlformats.org/officeDocument/2006/relationships/hyperlink" Target="http://www.rootforamerica.com/" TargetMode="External" /><Relationship Id="rId57" Type="http://schemas.openxmlformats.org/officeDocument/2006/relationships/hyperlink" Target="https://t.co/ugRofyqA5T" TargetMode="External" /><Relationship Id="rId58" Type="http://schemas.openxmlformats.org/officeDocument/2006/relationships/hyperlink" Target="https://t.co/ugRofyqA5T" TargetMode="External" /><Relationship Id="rId59" Type="http://schemas.openxmlformats.org/officeDocument/2006/relationships/hyperlink" Target="https://t.co/8H7AbFRbhF" TargetMode="External" /><Relationship Id="rId60" Type="http://schemas.openxmlformats.org/officeDocument/2006/relationships/hyperlink" Target="https://t.co/L9s21WywbQ" TargetMode="External" /><Relationship Id="rId61" Type="http://schemas.openxmlformats.org/officeDocument/2006/relationships/hyperlink" Target="https://t.co/OsoGR4O7NM" TargetMode="External" /><Relationship Id="rId62" Type="http://schemas.openxmlformats.org/officeDocument/2006/relationships/hyperlink" Target="https://t.co/JS7OCOa9w1" TargetMode="External" /><Relationship Id="rId63" Type="http://schemas.openxmlformats.org/officeDocument/2006/relationships/hyperlink" Target="http://paper.li/DebbiDelicious/1380071122" TargetMode="External" /><Relationship Id="rId64" Type="http://schemas.openxmlformats.org/officeDocument/2006/relationships/hyperlink" Target="https://t.co/vZuuUTIbLW" TargetMode="External" /><Relationship Id="rId65" Type="http://schemas.openxmlformats.org/officeDocument/2006/relationships/hyperlink" Target="https://t.co/wQ0llRcWI8" TargetMode="External" /><Relationship Id="rId66" Type="http://schemas.openxmlformats.org/officeDocument/2006/relationships/hyperlink" Target="https://t.co/WqVlRlXFeK" TargetMode="External" /><Relationship Id="rId67" Type="http://schemas.openxmlformats.org/officeDocument/2006/relationships/hyperlink" Target="https://t.co/jrTq88fJlb" TargetMode="External" /><Relationship Id="rId68" Type="http://schemas.openxmlformats.org/officeDocument/2006/relationships/hyperlink" Target="http://geekafterfive.com/" TargetMode="External" /><Relationship Id="rId69" Type="http://schemas.openxmlformats.org/officeDocument/2006/relationships/hyperlink" Target="https://t.co/HGfGJkTMBr" TargetMode="External" /><Relationship Id="rId70" Type="http://schemas.openxmlformats.org/officeDocument/2006/relationships/hyperlink" Target="https://www.cryptocurrency-insider.com/" TargetMode="External" /><Relationship Id="rId71" Type="http://schemas.openxmlformats.org/officeDocument/2006/relationships/hyperlink" Target="https://www.hbo.com/" TargetMode="External" /><Relationship Id="rId72" Type="http://schemas.openxmlformats.org/officeDocument/2006/relationships/hyperlink" Target="https://t.co/pv1oxSnkdj" TargetMode="External" /><Relationship Id="rId73" Type="http://schemas.openxmlformats.org/officeDocument/2006/relationships/hyperlink" Target="https://t.co/eoGCNkc6sh" TargetMode="External" /><Relationship Id="rId74" Type="http://schemas.openxmlformats.org/officeDocument/2006/relationships/hyperlink" Target="https://t.co/NTo1VzXR3F" TargetMode="External" /><Relationship Id="rId75" Type="http://schemas.openxmlformats.org/officeDocument/2006/relationships/hyperlink" Target="https://t.co/3OyOM1kA5L" TargetMode="External" /><Relationship Id="rId76" Type="http://schemas.openxmlformats.org/officeDocument/2006/relationships/hyperlink" Target="http://t.co/FVDbY3rAwx" TargetMode="External" /><Relationship Id="rId77" Type="http://schemas.openxmlformats.org/officeDocument/2006/relationships/hyperlink" Target="http://www.facebook.com/randallreynolds" TargetMode="External" /><Relationship Id="rId78" Type="http://schemas.openxmlformats.org/officeDocument/2006/relationships/hyperlink" Target="http://t.co/nQPRk0Q88T" TargetMode="External" /><Relationship Id="rId79" Type="http://schemas.openxmlformats.org/officeDocument/2006/relationships/hyperlink" Target="http://www.jillfilipovic.com/" TargetMode="External" /><Relationship Id="rId80" Type="http://schemas.openxmlformats.org/officeDocument/2006/relationships/hyperlink" Target="https://t.co/mOgFdX0YcU" TargetMode="External" /><Relationship Id="rId81" Type="http://schemas.openxmlformats.org/officeDocument/2006/relationships/hyperlink" Target="https://t.co/EglHLMWbaL" TargetMode="External" /><Relationship Id="rId82" Type="http://schemas.openxmlformats.org/officeDocument/2006/relationships/hyperlink" Target="http://www.leagle.com/" TargetMode="External" /><Relationship Id="rId83" Type="http://schemas.openxmlformats.org/officeDocument/2006/relationships/hyperlink" Target="https://www.heritage.org/event/the-inequality-the-equality-act-concerns-the-left" TargetMode="External" /><Relationship Id="rId84" Type="http://schemas.openxmlformats.org/officeDocument/2006/relationships/hyperlink" Target="https://t.co/uQVijVZZAo" TargetMode="External" /><Relationship Id="rId85" Type="http://schemas.openxmlformats.org/officeDocument/2006/relationships/hyperlink" Target="http://instagram.com/RepMarciaFudge" TargetMode="External" /><Relationship Id="rId86" Type="http://schemas.openxmlformats.org/officeDocument/2006/relationships/hyperlink" Target="https://t.co/nthwejxW3b" TargetMode="External" /><Relationship Id="rId87" Type="http://schemas.openxmlformats.org/officeDocument/2006/relationships/hyperlink" Target="https://t.co/VsmR1kbsdV" TargetMode="External" /><Relationship Id="rId88" Type="http://schemas.openxmlformats.org/officeDocument/2006/relationships/hyperlink" Target="https://softwaregeekjedi.com/" TargetMode="External" /><Relationship Id="rId89" Type="http://schemas.openxmlformats.org/officeDocument/2006/relationships/hyperlink" Target="http://t.co/q6aaVt2H55" TargetMode="External" /><Relationship Id="rId90" Type="http://schemas.openxmlformats.org/officeDocument/2006/relationships/hyperlink" Target="https://t.co/lgEsCA28uV" TargetMode="External" /><Relationship Id="rId91" Type="http://schemas.openxmlformats.org/officeDocument/2006/relationships/hyperlink" Target="https://t.co/4F50lUTrMs" TargetMode="External" /><Relationship Id="rId92" Type="http://schemas.openxmlformats.org/officeDocument/2006/relationships/hyperlink" Target="http://t.co/QLE6ELzLql" TargetMode="External" /><Relationship Id="rId93" Type="http://schemas.openxmlformats.org/officeDocument/2006/relationships/hyperlink" Target="http://www.coxauto.co.uk/our-brands/" TargetMode="External" /><Relationship Id="rId94" Type="http://schemas.openxmlformats.org/officeDocument/2006/relationships/hyperlink" Target="https://t.co/Zbejj51pFD" TargetMode="External" /><Relationship Id="rId95" Type="http://schemas.openxmlformats.org/officeDocument/2006/relationships/hyperlink" Target="https://www.vmware.com/" TargetMode="External" /><Relationship Id="rId96" Type="http://schemas.openxmlformats.org/officeDocument/2006/relationships/hyperlink" Target="http://www.rubrik.com/" TargetMode="External" /><Relationship Id="rId97" Type="http://schemas.openxmlformats.org/officeDocument/2006/relationships/hyperlink" Target="http://t.co/19GBpUHfF5" TargetMode="External" /><Relationship Id="rId98" Type="http://schemas.openxmlformats.org/officeDocument/2006/relationships/hyperlink" Target="http://t.co/5en1qs6g9s" TargetMode="External" /><Relationship Id="rId99" Type="http://schemas.openxmlformats.org/officeDocument/2006/relationships/hyperlink" Target="http://t.co/6Ygzi4JaeI" TargetMode="External" /><Relationship Id="rId100" Type="http://schemas.openxmlformats.org/officeDocument/2006/relationships/hyperlink" Target="https://t.co/9IgIpw61mC" TargetMode="External" /><Relationship Id="rId101" Type="http://schemas.openxmlformats.org/officeDocument/2006/relationships/hyperlink" Target="https://t.co/crvfQeFbph" TargetMode="External" /><Relationship Id="rId102" Type="http://schemas.openxmlformats.org/officeDocument/2006/relationships/hyperlink" Target="http://www.ado.ci/" TargetMode="External" /><Relationship Id="rId103" Type="http://schemas.openxmlformats.org/officeDocument/2006/relationships/hyperlink" Target="https://t.co/1FHobkGFMt" TargetMode="External" /><Relationship Id="rId104" Type="http://schemas.openxmlformats.org/officeDocument/2006/relationships/hyperlink" Target="http://www.gundeaththeatre.com/" TargetMode="External" /><Relationship Id="rId105" Type="http://schemas.openxmlformats.org/officeDocument/2006/relationships/hyperlink" Target="http://www.shareblue.com/" TargetMode="External" /><Relationship Id="rId106" Type="http://schemas.openxmlformats.org/officeDocument/2006/relationships/hyperlink" Target="https://t.co/CMyxZMmdsl" TargetMode="External" /><Relationship Id="rId107" Type="http://schemas.openxmlformats.org/officeDocument/2006/relationships/hyperlink" Target="https://t.co/LdWs3MycdD" TargetMode="External" /><Relationship Id="rId108" Type="http://schemas.openxmlformats.org/officeDocument/2006/relationships/hyperlink" Target="https://t.co/5wUAER8m4g" TargetMode="External" /><Relationship Id="rId109" Type="http://schemas.openxmlformats.org/officeDocument/2006/relationships/hyperlink" Target="http://t.co/M8DHSFvv7N" TargetMode="External" /><Relationship Id="rId110" Type="http://schemas.openxmlformats.org/officeDocument/2006/relationships/hyperlink" Target="https://t.co/Z6TusNnmtX" TargetMode="External" /><Relationship Id="rId111" Type="http://schemas.openxmlformats.org/officeDocument/2006/relationships/hyperlink" Target="https://t.co/TJUWarSRyH" TargetMode="External" /><Relationship Id="rId112" Type="http://schemas.openxmlformats.org/officeDocument/2006/relationships/hyperlink" Target="http://www.vraweb.org/" TargetMode="External" /><Relationship Id="rId113" Type="http://schemas.openxmlformats.org/officeDocument/2006/relationships/hyperlink" Target="http://t.co/Z2A4m7UeSv" TargetMode="External" /><Relationship Id="rId114" Type="http://schemas.openxmlformats.org/officeDocument/2006/relationships/hyperlink" Target="http://t.co/Tww74Cqcfy" TargetMode="External" /><Relationship Id="rId115" Type="http://schemas.openxmlformats.org/officeDocument/2006/relationships/hyperlink" Target="https://t.co/fi49qIj7Bm" TargetMode="External" /><Relationship Id="rId116" Type="http://schemas.openxmlformats.org/officeDocument/2006/relationships/hyperlink" Target="http://t.co/vYScIsXHHO" TargetMode="External" /><Relationship Id="rId117" Type="http://schemas.openxmlformats.org/officeDocument/2006/relationships/hyperlink" Target="https://t.co/jvM7EhvVgU" TargetMode="External" /><Relationship Id="rId118" Type="http://schemas.openxmlformats.org/officeDocument/2006/relationships/hyperlink" Target="https://t.co/5nHxRhg92Z" TargetMode="External" /><Relationship Id="rId119" Type="http://schemas.openxmlformats.org/officeDocument/2006/relationships/hyperlink" Target="https://t.co/1zSntCtIV2" TargetMode="External" /><Relationship Id="rId120" Type="http://schemas.openxmlformats.org/officeDocument/2006/relationships/hyperlink" Target="https://t.co/knR1l9rJbt" TargetMode="External" /><Relationship Id="rId121" Type="http://schemas.openxmlformats.org/officeDocument/2006/relationships/hyperlink" Target="https://t.co/Om0qQqEqiA" TargetMode="External" /><Relationship Id="rId122" Type="http://schemas.openxmlformats.org/officeDocument/2006/relationships/hyperlink" Target="https://t.co/54fsGQd9ya" TargetMode="External" /><Relationship Id="rId123" Type="http://schemas.openxmlformats.org/officeDocument/2006/relationships/hyperlink" Target="https://t.co/R0DRMFCTqa" TargetMode="External" /><Relationship Id="rId124" Type="http://schemas.openxmlformats.org/officeDocument/2006/relationships/hyperlink" Target="https://t.co/G8wRSoIy2k" TargetMode="External" /><Relationship Id="rId125" Type="http://schemas.openxmlformats.org/officeDocument/2006/relationships/hyperlink" Target="https://t.co/ba158ewUzo" TargetMode="External" /><Relationship Id="rId126" Type="http://schemas.openxmlformats.org/officeDocument/2006/relationships/hyperlink" Target="https://t.co/eBIYZFs1Ak" TargetMode="External" /><Relationship Id="rId127" Type="http://schemas.openxmlformats.org/officeDocument/2006/relationships/hyperlink" Target="https://t.co/6aKaGkN1LB" TargetMode="External" /><Relationship Id="rId128" Type="http://schemas.openxmlformats.org/officeDocument/2006/relationships/hyperlink" Target="https://t.co/LzoaeF5BUB" TargetMode="External" /><Relationship Id="rId129" Type="http://schemas.openxmlformats.org/officeDocument/2006/relationships/hyperlink" Target="http://t.co/Hq7hTYkOPg" TargetMode="External" /><Relationship Id="rId130" Type="http://schemas.openxmlformats.org/officeDocument/2006/relationships/hyperlink" Target="http://www.chron.com/" TargetMode="External" /><Relationship Id="rId131" Type="http://schemas.openxmlformats.org/officeDocument/2006/relationships/hyperlink" Target="http://t.co/0n4nyWtzSe" TargetMode="External" /><Relationship Id="rId132" Type="http://schemas.openxmlformats.org/officeDocument/2006/relationships/hyperlink" Target="https://t.co/inTlSPSfh1" TargetMode="External" /><Relationship Id="rId133" Type="http://schemas.openxmlformats.org/officeDocument/2006/relationships/hyperlink" Target="http://t.co/LtSqkyOz3v" TargetMode="External" /><Relationship Id="rId134" Type="http://schemas.openxmlformats.org/officeDocument/2006/relationships/hyperlink" Target="http://www.houstonchronicle.com/author/lisa-falkenberg/" TargetMode="External" /><Relationship Id="rId135" Type="http://schemas.openxmlformats.org/officeDocument/2006/relationships/hyperlink" Target="https://t.co/GU1relcwZe" TargetMode="External" /><Relationship Id="rId136" Type="http://schemas.openxmlformats.org/officeDocument/2006/relationships/hyperlink" Target="http://t.co/zsAV1TgZTu" TargetMode="External" /><Relationship Id="rId137" Type="http://schemas.openxmlformats.org/officeDocument/2006/relationships/hyperlink" Target="https://pbs.twimg.com/profile_banners/963443347003146240/1536211861" TargetMode="External" /><Relationship Id="rId138" Type="http://schemas.openxmlformats.org/officeDocument/2006/relationships/hyperlink" Target="https://pbs.twimg.com/profile_banners/906778861064650752/1548506907" TargetMode="External" /><Relationship Id="rId139" Type="http://schemas.openxmlformats.org/officeDocument/2006/relationships/hyperlink" Target="https://pbs.twimg.com/profile_banners/929817868673437697/1533392786" TargetMode="External" /><Relationship Id="rId140" Type="http://schemas.openxmlformats.org/officeDocument/2006/relationships/hyperlink" Target="https://pbs.twimg.com/profile_banners/990512911/1398320995" TargetMode="External" /><Relationship Id="rId141" Type="http://schemas.openxmlformats.org/officeDocument/2006/relationships/hyperlink" Target="https://pbs.twimg.com/profile_banners/248795646/1553782610" TargetMode="External" /><Relationship Id="rId142" Type="http://schemas.openxmlformats.org/officeDocument/2006/relationships/hyperlink" Target="https://pbs.twimg.com/profile_banners/963783247854481408/1548086902" TargetMode="External" /><Relationship Id="rId143" Type="http://schemas.openxmlformats.org/officeDocument/2006/relationships/hyperlink" Target="https://pbs.twimg.com/profile_banners/3983151149/1540514177" TargetMode="External" /><Relationship Id="rId144" Type="http://schemas.openxmlformats.org/officeDocument/2006/relationships/hyperlink" Target="https://pbs.twimg.com/profile_banners/953284716945399809/1548946297" TargetMode="External" /><Relationship Id="rId145" Type="http://schemas.openxmlformats.org/officeDocument/2006/relationships/hyperlink" Target="https://pbs.twimg.com/profile_banners/22217340/1545413962" TargetMode="External" /><Relationship Id="rId146" Type="http://schemas.openxmlformats.org/officeDocument/2006/relationships/hyperlink" Target="https://pbs.twimg.com/profile_banners/825774300594597888/1539653232" TargetMode="External" /><Relationship Id="rId147" Type="http://schemas.openxmlformats.org/officeDocument/2006/relationships/hyperlink" Target="https://pbs.twimg.com/profile_banners/1472107722/1551175874" TargetMode="External" /><Relationship Id="rId148" Type="http://schemas.openxmlformats.org/officeDocument/2006/relationships/hyperlink" Target="https://pbs.twimg.com/profile_banners/22815781/1370827741" TargetMode="External" /><Relationship Id="rId149" Type="http://schemas.openxmlformats.org/officeDocument/2006/relationships/hyperlink" Target="https://pbs.twimg.com/profile_banners/243454901/1362572276" TargetMode="External" /><Relationship Id="rId150" Type="http://schemas.openxmlformats.org/officeDocument/2006/relationships/hyperlink" Target="https://pbs.twimg.com/profile_banners/755057897583804416/1550939121" TargetMode="External" /><Relationship Id="rId151" Type="http://schemas.openxmlformats.org/officeDocument/2006/relationships/hyperlink" Target="https://pbs.twimg.com/profile_banners/11738422/1547316164" TargetMode="External" /><Relationship Id="rId152" Type="http://schemas.openxmlformats.org/officeDocument/2006/relationships/hyperlink" Target="https://pbs.twimg.com/profile_banners/305376580/1399001571" TargetMode="External" /><Relationship Id="rId153" Type="http://schemas.openxmlformats.org/officeDocument/2006/relationships/hyperlink" Target="https://pbs.twimg.com/profile_banners/1845992898/1470690810" TargetMode="External" /><Relationship Id="rId154" Type="http://schemas.openxmlformats.org/officeDocument/2006/relationships/hyperlink" Target="https://pbs.twimg.com/profile_banners/3980180038/1491346190" TargetMode="External" /><Relationship Id="rId155" Type="http://schemas.openxmlformats.org/officeDocument/2006/relationships/hyperlink" Target="https://pbs.twimg.com/profile_banners/758048749071597569/1555713603" TargetMode="External" /><Relationship Id="rId156" Type="http://schemas.openxmlformats.org/officeDocument/2006/relationships/hyperlink" Target="https://pbs.twimg.com/profile_banners/28288992/1535493880" TargetMode="External" /><Relationship Id="rId157" Type="http://schemas.openxmlformats.org/officeDocument/2006/relationships/hyperlink" Target="https://pbs.twimg.com/profile_banners/737702807449575424/1547215544" TargetMode="External" /><Relationship Id="rId158" Type="http://schemas.openxmlformats.org/officeDocument/2006/relationships/hyperlink" Target="https://pbs.twimg.com/profile_banners/972730500581416961/1545711185" TargetMode="External" /><Relationship Id="rId159" Type="http://schemas.openxmlformats.org/officeDocument/2006/relationships/hyperlink" Target="https://pbs.twimg.com/profile_banners/1392416460/1395877676" TargetMode="External" /><Relationship Id="rId160" Type="http://schemas.openxmlformats.org/officeDocument/2006/relationships/hyperlink" Target="https://pbs.twimg.com/profile_banners/4880092959/1541360867" TargetMode="External" /><Relationship Id="rId161" Type="http://schemas.openxmlformats.org/officeDocument/2006/relationships/hyperlink" Target="https://pbs.twimg.com/profile_banners/415757114/1534145474" TargetMode="External" /><Relationship Id="rId162" Type="http://schemas.openxmlformats.org/officeDocument/2006/relationships/hyperlink" Target="https://pbs.twimg.com/profile_banners/14509275/1399494789" TargetMode="External" /><Relationship Id="rId163" Type="http://schemas.openxmlformats.org/officeDocument/2006/relationships/hyperlink" Target="https://pbs.twimg.com/profile_banners/76294143/1494669573" TargetMode="External" /><Relationship Id="rId164" Type="http://schemas.openxmlformats.org/officeDocument/2006/relationships/hyperlink" Target="https://pbs.twimg.com/profile_banners/90754078/1392837986" TargetMode="External" /><Relationship Id="rId165" Type="http://schemas.openxmlformats.org/officeDocument/2006/relationships/hyperlink" Target="https://pbs.twimg.com/profile_banners/269193299/1453702669" TargetMode="External" /><Relationship Id="rId166" Type="http://schemas.openxmlformats.org/officeDocument/2006/relationships/hyperlink" Target="https://pbs.twimg.com/profile_banners/46419622/1532382637" TargetMode="External" /><Relationship Id="rId167" Type="http://schemas.openxmlformats.org/officeDocument/2006/relationships/hyperlink" Target="https://pbs.twimg.com/profile_banners/2351105504/1435882571" TargetMode="External" /><Relationship Id="rId168" Type="http://schemas.openxmlformats.org/officeDocument/2006/relationships/hyperlink" Target="https://pbs.twimg.com/profile_banners/2080761/1550958583" TargetMode="External" /><Relationship Id="rId169" Type="http://schemas.openxmlformats.org/officeDocument/2006/relationships/hyperlink" Target="https://pbs.twimg.com/profile_banners/321639857/1553452717" TargetMode="External" /><Relationship Id="rId170" Type="http://schemas.openxmlformats.org/officeDocument/2006/relationships/hyperlink" Target="https://pbs.twimg.com/profile_banners/41118248/1553665342" TargetMode="External" /><Relationship Id="rId171" Type="http://schemas.openxmlformats.org/officeDocument/2006/relationships/hyperlink" Target="https://pbs.twimg.com/profile_banners/701655117/1492010379" TargetMode="External" /><Relationship Id="rId172" Type="http://schemas.openxmlformats.org/officeDocument/2006/relationships/hyperlink" Target="https://pbs.twimg.com/profile_banners/2769385755/1535342109" TargetMode="External" /><Relationship Id="rId173" Type="http://schemas.openxmlformats.org/officeDocument/2006/relationships/hyperlink" Target="https://pbs.twimg.com/profile_banners/322229841/1553814537" TargetMode="External" /><Relationship Id="rId174" Type="http://schemas.openxmlformats.org/officeDocument/2006/relationships/hyperlink" Target="https://pbs.twimg.com/profile_banners/2921864091/1541001547" TargetMode="External" /><Relationship Id="rId175" Type="http://schemas.openxmlformats.org/officeDocument/2006/relationships/hyperlink" Target="https://pbs.twimg.com/profile_banners/178403177/1514922917" TargetMode="External" /><Relationship Id="rId176" Type="http://schemas.openxmlformats.org/officeDocument/2006/relationships/hyperlink" Target="https://pbs.twimg.com/profile_banners/748317306/1551677470" TargetMode="External" /><Relationship Id="rId177" Type="http://schemas.openxmlformats.org/officeDocument/2006/relationships/hyperlink" Target="https://pbs.twimg.com/profile_banners/2784545895/1533483387" TargetMode="External" /><Relationship Id="rId178" Type="http://schemas.openxmlformats.org/officeDocument/2006/relationships/hyperlink" Target="https://pbs.twimg.com/profile_banners/1107233581/1463000932" TargetMode="External" /><Relationship Id="rId179" Type="http://schemas.openxmlformats.org/officeDocument/2006/relationships/hyperlink" Target="https://pbs.twimg.com/profile_banners/1112795767243239425/1554223446" TargetMode="External" /><Relationship Id="rId180" Type="http://schemas.openxmlformats.org/officeDocument/2006/relationships/hyperlink" Target="https://pbs.twimg.com/profile_banners/87270609/1540602493" TargetMode="External" /><Relationship Id="rId181" Type="http://schemas.openxmlformats.org/officeDocument/2006/relationships/hyperlink" Target="https://pbs.twimg.com/profile_banners/2894097746/1504730860" TargetMode="External" /><Relationship Id="rId182" Type="http://schemas.openxmlformats.org/officeDocument/2006/relationships/hyperlink" Target="https://pbs.twimg.com/profile_banners/288158187/1396971152" TargetMode="External" /><Relationship Id="rId183" Type="http://schemas.openxmlformats.org/officeDocument/2006/relationships/hyperlink" Target="https://pbs.twimg.com/profile_banners/211561365/1554905120" TargetMode="External" /><Relationship Id="rId184" Type="http://schemas.openxmlformats.org/officeDocument/2006/relationships/hyperlink" Target="https://pbs.twimg.com/profile_banners/748481785806340096/1536677111" TargetMode="External" /><Relationship Id="rId185" Type="http://schemas.openxmlformats.org/officeDocument/2006/relationships/hyperlink" Target="https://pbs.twimg.com/profile_banners/1390600508/1522775703" TargetMode="External" /><Relationship Id="rId186" Type="http://schemas.openxmlformats.org/officeDocument/2006/relationships/hyperlink" Target="https://pbs.twimg.com/profile_banners/535266986/1429999300" TargetMode="External" /><Relationship Id="rId187" Type="http://schemas.openxmlformats.org/officeDocument/2006/relationships/hyperlink" Target="https://pbs.twimg.com/profile_banners/118655197/1440957532" TargetMode="External" /><Relationship Id="rId188" Type="http://schemas.openxmlformats.org/officeDocument/2006/relationships/hyperlink" Target="https://pbs.twimg.com/profile_banners/4824007049/1474613306" TargetMode="External" /><Relationship Id="rId189" Type="http://schemas.openxmlformats.org/officeDocument/2006/relationships/hyperlink" Target="https://pbs.twimg.com/profile_banners/363581684/1390044139" TargetMode="External" /><Relationship Id="rId190" Type="http://schemas.openxmlformats.org/officeDocument/2006/relationships/hyperlink" Target="https://pbs.twimg.com/profile_banners/904607492/1430684867" TargetMode="External" /><Relationship Id="rId191" Type="http://schemas.openxmlformats.org/officeDocument/2006/relationships/hyperlink" Target="https://pbs.twimg.com/profile_banners/2590558759/1403832842" TargetMode="External" /><Relationship Id="rId192" Type="http://schemas.openxmlformats.org/officeDocument/2006/relationships/hyperlink" Target="https://pbs.twimg.com/profile_banners/2325860259/1521092174" TargetMode="External" /><Relationship Id="rId193" Type="http://schemas.openxmlformats.org/officeDocument/2006/relationships/hyperlink" Target="https://pbs.twimg.com/profile_banners/4895457413/1456060518" TargetMode="External" /><Relationship Id="rId194" Type="http://schemas.openxmlformats.org/officeDocument/2006/relationships/hyperlink" Target="https://pbs.twimg.com/profile_banners/2450647940/1509761767" TargetMode="External" /><Relationship Id="rId195" Type="http://schemas.openxmlformats.org/officeDocument/2006/relationships/hyperlink" Target="https://pbs.twimg.com/profile_banners/26830432/1439494634" TargetMode="External" /><Relationship Id="rId196" Type="http://schemas.openxmlformats.org/officeDocument/2006/relationships/hyperlink" Target="https://pbs.twimg.com/profile_banners/2281098763/1407864275" TargetMode="External" /><Relationship Id="rId197" Type="http://schemas.openxmlformats.org/officeDocument/2006/relationships/hyperlink" Target="https://pbs.twimg.com/profile_banners/101438960/1535704365" TargetMode="External" /><Relationship Id="rId198" Type="http://schemas.openxmlformats.org/officeDocument/2006/relationships/hyperlink" Target="https://pbs.twimg.com/profile_banners/336240829/1376528368" TargetMode="External" /><Relationship Id="rId199" Type="http://schemas.openxmlformats.org/officeDocument/2006/relationships/hyperlink" Target="https://pbs.twimg.com/profile_banners/922098380020445184/1510507364" TargetMode="External" /><Relationship Id="rId200" Type="http://schemas.openxmlformats.org/officeDocument/2006/relationships/hyperlink" Target="https://pbs.twimg.com/profile_banners/38284349/1525118791" TargetMode="External" /><Relationship Id="rId201" Type="http://schemas.openxmlformats.org/officeDocument/2006/relationships/hyperlink" Target="https://pbs.twimg.com/profile_banners/4851500624/1459846254" TargetMode="External" /><Relationship Id="rId202" Type="http://schemas.openxmlformats.org/officeDocument/2006/relationships/hyperlink" Target="https://pbs.twimg.com/profile_banners/4869625953/1470016925" TargetMode="External" /><Relationship Id="rId203" Type="http://schemas.openxmlformats.org/officeDocument/2006/relationships/hyperlink" Target="https://pbs.twimg.com/profile_banners/855568447303897088/1504986272" TargetMode="External" /><Relationship Id="rId204" Type="http://schemas.openxmlformats.org/officeDocument/2006/relationships/hyperlink" Target="https://pbs.twimg.com/profile_banners/386249769/1490736987" TargetMode="External" /><Relationship Id="rId205" Type="http://schemas.openxmlformats.org/officeDocument/2006/relationships/hyperlink" Target="https://pbs.twimg.com/profile_banners/1851883831/1378830296" TargetMode="External" /><Relationship Id="rId206" Type="http://schemas.openxmlformats.org/officeDocument/2006/relationships/hyperlink" Target="https://pbs.twimg.com/profile_banners/987556680442490880/1551837479" TargetMode="External" /><Relationship Id="rId207" Type="http://schemas.openxmlformats.org/officeDocument/2006/relationships/hyperlink" Target="https://pbs.twimg.com/profile_banners/925399993854431235/1509469140" TargetMode="External" /><Relationship Id="rId208" Type="http://schemas.openxmlformats.org/officeDocument/2006/relationships/hyperlink" Target="https://pbs.twimg.com/profile_banners/39930604/1553588927" TargetMode="External" /><Relationship Id="rId209" Type="http://schemas.openxmlformats.org/officeDocument/2006/relationships/hyperlink" Target="https://pbs.twimg.com/profile_banners/372325942/1531275811" TargetMode="External" /><Relationship Id="rId210" Type="http://schemas.openxmlformats.org/officeDocument/2006/relationships/hyperlink" Target="https://pbs.twimg.com/profile_banners/15936036/1505776352" TargetMode="External" /><Relationship Id="rId211" Type="http://schemas.openxmlformats.org/officeDocument/2006/relationships/hyperlink" Target="https://pbs.twimg.com/profile_banners/888858044/1493149934" TargetMode="External" /><Relationship Id="rId212" Type="http://schemas.openxmlformats.org/officeDocument/2006/relationships/hyperlink" Target="https://pbs.twimg.com/profile_banners/16227829/1450419884" TargetMode="External" /><Relationship Id="rId213" Type="http://schemas.openxmlformats.org/officeDocument/2006/relationships/hyperlink" Target="https://pbs.twimg.com/profile_banners/14061017/1401767927" TargetMode="External" /><Relationship Id="rId214" Type="http://schemas.openxmlformats.org/officeDocument/2006/relationships/hyperlink" Target="https://pbs.twimg.com/profile_banners/1130884256/1522677582" TargetMode="External" /><Relationship Id="rId215" Type="http://schemas.openxmlformats.org/officeDocument/2006/relationships/hyperlink" Target="https://pbs.twimg.com/profile_banners/107637333/1546941610" TargetMode="External" /><Relationship Id="rId216" Type="http://schemas.openxmlformats.org/officeDocument/2006/relationships/hyperlink" Target="https://pbs.twimg.com/profile_banners/15635604/1550509369" TargetMode="External" /><Relationship Id="rId217" Type="http://schemas.openxmlformats.org/officeDocument/2006/relationships/hyperlink" Target="https://pbs.twimg.com/profile_banners/97739866/1537482947" TargetMode="External" /><Relationship Id="rId218" Type="http://schemas.openxmlformats.org/officeDocument/2006/relationships/hyperlink" Target="https://pbs.twimg.com/profile_banners/15955214/1470212934" TargetMode="External" /><Relationship Id="rId219" Type="http://schemas.openxmlformats.org/officeDocument/2006/relationships/hyperlink" Target="https://pbs.twimg.com/profile_banners/1007677244796522496/1553532573" TargetMode="External" /><Relationship Id="rId220" Type="http://schemas.openxmlformats.org/officeDocument/2006/relationships/hyperlink" Target="https://pbs.twimg.com/profile_banners/20472833/1549481207" TargetMode="External" /><Relationship Id="rId221" Type="http://schemas.openxmlformats.org/officeDocument/2006/relationships/hyperlink" Target="https://pbs.twimg.com/profile_banners/64589816/1555550826" TargetMode="External" /><Relationship Id="rId222" Type="http://schemas.openxmlformats.org/officeDocument/2006/relationships/hyperlink" Target="https://pbs.twimg.com/profile_banners/270472048/1545403873" TargetMode="External" /><Relationship Id="rId223" Type="http://schemas.openxmlformats.org/officeDocument/2006/relationships/hyperlink" Target="https://pbs.twimg.com/profile_banners/2205839791/1449902606" TargetMode="External" /><Relationship Id="rId224" Type="http://schemas.openxmlformats.org/officeDocument/2006/relationships/hyperlink" Target="https://pbs.twimg.com/profile_banners/3207838413/1461073112" TargetMode="External" /><Relationship Id="rId225" Type="http://schemas.openxmlformats.org/officeDocument/2006/relationships/hyperlink" Target="https://pbs.twimg.com/profile_banners/14680108/1519274599" TargetMode="External" /><Relationship Id="rId226" Type="http://schemas.openxmlformats.org/officeDocument/2006/relationships/hyperlink" Target="https://pbs.twimg.com/profile_banners/631090137/1555944003" TargetMode="External" /><Relationship Id="rId227" Type="http://schemas.openxmlformats.org/officeDocument/2006/relationships/hyperlink" Target="https://pbs.twimg.com/profile_banners/941000686275387392/1546452927" TargetMode="External" /><Relationship Id="rId228" Type="http://schemas.openxmlformats.org/officeDocument/2006/relationships/hyperlink" Target="https://pbs.twimg.com/profile_banners/156752362/1537251977" TargetMode="External" /><Relationship Id="rId229" Type="http://schemas.openxmlformats.org/officeDocument/2006/relationships/hyperlink" Target="https://pbs.twimg.com/profile_banners/16378093/1525177536" TargetMode="External" /><Relationship Id="rId230" Type="http://schemas.openxmlformats.org/officeDocument/2006/relationships/hyperlink" Target="https://pbs.twimg.com/profile_banners/886373149243080704/1540900181" TargetMode="External" /><Relationship Id="rId231" Type="http://schemas.openxmlformats.org/officeDocument/2006/relationships/hyperlink" Target="https://pbs.twimg.com/profile_banners/61598615/1356991025" TargetMode="External" /><Relationship Id="rId232" Type="http://schemas.openxmlformats.org/officeDocument/2006/relationships/hyperlink" Target="https://pbs.twimg.com/profile_banners/35389508/1549772764" TargetMode="External" /><Relationship Id="rId233" Type="http://schemas.openxmlformats.org/officeDocument/2006/relationships/hyperlink" Target="https://pbs.twimg.com/profile_banners/1324355569/1446142979" TargetMode="External" /><Relationship Id="rId234" Type="http://schemas.openxmlformats.org/officeDocument/2006/relationships/hyperlink" Target="https://pbs.twimg.com/profile_banners/1103942610450706433/1554207303" TargetMode="External" /><Relationship Id="rId235" Type="http://schemas.openxmlformats.org/officeDocument/2006/relationships/hyperlink" Target="https://pbs.twimg.com/profile_banners/253647516/1485108131" TargetMode="External" /><Relationship Id="rId236" Type="http://schemas.openxmlformats.org/officeDocument/2006/relationships/hyperlink" Target="https://pbs.twimg.com/profile_banners/789659405855842306/1551984302" TargetMode="External" /><Relationship Id="rId237" Type="http://schemas.openxmlformats.org/officeDocument/2006/relationships/hyperlink" Target="https://pbs.twimg.com/profile_banners/2244303528/1460403251" TargetMode="External" /><Relationship Id="rId238" Type="http://schemas.openxmlformats.org/officeDocument/2006/relationships/hyperlink" Target="https://pbs.twimg.com/profile_banners/304192742/1546541883" TargetMode="External" /><Relationship Id="rId239" Type="http://schemas.openxmlformats.org/officeDocument/2006/relationships/hyperlink" Target="https://pbs.twimg.com/profile_banners/73735467/1391727632" TargetMode="External" /><Relationship Id="rId240" Type="http://schemas.openxmlformats.org/officeDocument/2006/relationships/hyperlink" Target="https://pbs.twimg.com/profile_banners/893055948016816128/1553890766" TargetMode="External" /><Relationship Id="rId241" Type="http://schemas.openxmlformats.org/officeDocument/2006/relationships/hyperlink" Target="https://pbs.twimg.com/profile_banners/1024647535661600768/1554297595" TargetMode="External" /><Relationship Id="rId242" Type="http://schemas.openxmlformats.org/officeDocument/2006/relationships/hyperlink" Target="https://pbs.twimg.com/profile_banners/2155585524/1382734731" TargetMode="External" /><Relationship Id="rId243" Type="http://schemas.openxmlformats.org/officeDocument/2006/relationships/hyperlink" Target="https://pbs.twimg.com/profile_banners/64223295/1492075134" TargetMode="External" /><Relationship Id="rId244" Type="http://schemas.openxmlformats.org/officeDocument/2006/relationships/hyperlink" Target="https://pbs.twimg.com/profile_banners/153486399/1490221851" TargetMode="External" /><Relationship Id="rId245" Type="http://schemas.openxmlformats.org/officeDocument/2006/relationships/hyperlink" Target="https://pbs.twimg.com/profile_banners/100584415/1438765578" TargetMode="External" /><Relationship Id="rId246" Type="http://schemas.openxmlformats.org/officeDocument/2006/relationships/hyperlink" Target="https://pbs.twimg.com/profile_banners/1172387948/1541145005" TargetMode="External" /><Relationship Id="rId247" Type="http://schemas.openxmlformats.org/officeDocument/2006/relationships/hyperlink" Target="https://pbs.twimg.com/profile_banners/2833559887/1412255331" TargetMode="External" /><Relationship Id="rId248" Type="http://schemas.openxmlformats.org/officeDocument/2006/relationships/hyperlink" Target="https://pbs.twimg.com/profile_banners/15999388/1488047120" TargetMode="External" /><Relationship Id="rId249" Type="http://schemas.openxmlformats.org/officeDocument/2006/relationships/hyperlink" Target="https://pbs.twimg.com/profile_banners/19247787/1495054569" TargetMode="External" /><Relationship Id="rId250" Type="http://schemas.openxmlformats.org/officeDocument/2006/relationships/hyperlink" Target="https://pbs.twimg.com/profile_banners/798729331031863296/1546042696" TargetMode="External" /><Relationship Id="rId251" Type="http://schemas.openxmlformats.org/officeDocument/2006/relationships/hyperlink" Target="https://pbs.twimg.com/profile_banners/15808765/1555597754" TargetMode="External" /><Relationship Id="rId252" Type="http://schemas.openxmlformats.org/officeDocument/2006/relationships/hyperlink" Target="https://pbs.twimg.com/profile_banners/974837573884502016/1521297875" TargetMode="External" /><Relationship Id="rId253" Type="http://schemas.openxmlformats.org/officeDocument/2006/relationships/hyperlink" Target="https://pbs.twimg.com/profile_banners/824694878978396160/1500231121" TargetMode="External" /><Relationship Id="rId254" Type="http://schemas.openxmlformats.org/officeDocument/2006/relationships/hyperlink" Target="https://pbs.twimg.com/profile_banners/486717055/1555402188" TargetMode="External" /><Relationship Id="rId255" Type="http://schemas.openxmlformats.org/officeDocument/2006/relationships/hyperlink" Target="https://pbs.twimg.com/profile_banners/975105855896145921/1539592623" TargetMode="External" /><Relationship Id="rId256" Type="http://schemas.openxmlformats.org/officeDocument/2006/relationships/hyperlink" Target="https://pbs.twimg.com/profile_banners/22160397/1554412241" TargetMode="External" /><Relationship Id="rId257" Type="http://schemas.openxmlformats.org/officeDocument/2006/relationships/hyperlink" Target="https://pbs.twimg.com/profile_banners/12092012/1554841603" TargetMode="External" /><Relationship Id="rId258" Type="http://schemas.openxmlformats.org/officeDocument/2006/relationships/hyperlink" Target="https://pbs.twimg.com/profile_banners/2698660387/1542330238" TargetMode="External" /><Relationship Id="rId259" Type="http://schemas.openxmlformats.org/officeDocument/2006/relationships/hyperlink" Target="https://pbs.twimg.com/profile_banners/510860223/1491345408" TargetMode="External" /><Relationship Id="rId260" Type="http://schemas.openxmlformats.org/officeDocument/2006/relationships/hyperlink" Target="https://pbs.twimg.com/profile_banners/3596673075/1441873718" TargetMode="External" /><Relationship Id="rId261" Type="http://schemas.openxmlformats.org/officeDocument/2006/relationships/hyperlink" Target="https://pbs.twimg.com/profile_banners/49723136/1530947512" TargetMode="External" /><Relationship Id="rId262" Type="http://schemas.openxmlformats.org/officeDocument/2006/relationships/hyperlink" Target="https://pbs.twimg.com/profile_banners/603861354/1464502264" TargetMode="External" /><Relationship Id="rId263" Type="http://schemas.openxmlformats.org/officeDocument/2006/relationships/hyperlink" Target="https://pbs.twimg.com/profile_banners/86037380/1535497255" TargetMode="External" /><Relationship Id="rId264" Type="http://schemas.openxmlformats.org/officeDocument/2006/relationships/hyperlink" Target="https://pbs.twimg.com/profile_banners/47852498/1437428397" TargetMode="External" /><Relationship Id="rId265" Type="http://schemas.openxmlformats.org/officeDocument/2006/relationships/hyperlink" Target="https://pbs.twimg.com/profile_banners/19173563/1366822592" TargetMode="External" /><Relationship Id="rId266" Type="http://schemas.openxmlformats.org/officeDocument/2006/relationships/hyperlink" Target="https://pbs.twimg.com/profile_banners/34643610/1469018712" TargetMode="External" /><Relationship Id="rId267" Type="http://schemas.openxmlformats.org/officeDocument/2006/relationships/hyperlink" Target="https://pbs.twimg.com/profile_banners/338188666/1537181293" TargetMode="External" /><Relationship Id="rId268" Type="http://schemas.openxmlformats.org/officeDocument/2006/relationships/hyperlink" Target="https://pbs.twimg.com/profile_banners/408724573/1553286401" TargetMode="External" /><Relationship Id="rId269" Type="http://schemas.openxmlformats.org/officeDocument/2006/relationships/hyperlink" Target="https://pbs.twimg.com/profile_banners/1613569020/1553611816" TargetMode="External" /><Relationship Id="rId270" Type="http://schemas.openxmlformats.org/officeDocument/2006/relationships/hyperlink" Target="https://pbs.twimg.com/profile_banners/1932570086/1517842503" TargetMode="External" /><Relationship Id="rId271" Type="http://schemas.openxmlformats.org/officeDocument/2006/relationships/hyperlink" Target="https://pbs.twimg.com/profile_banners/820023407408455680/1484344194" TargetMode="External" /><Relationship Id="rId272" Type="http://schemas.openxmlformats.org/officeDocument/2006/relationships/hyperlink" Target="https://pbs.twimg.com/profile_banners/172487362/1555008499" TargetMode="External" /><Relationship Id="rId273" Type="http://schemas.openxmlformats.org/officeDocument/2006/relationships/hyperlink" Target="https://pbs.twimg.com/profile_banners/3191161144/1429713950" TargetMode="External" /><Relationship Id="rId274" Type="http://schemas.openxmlformats.org/officeDocument/2006/relationships/hyperlink" Target="https://pbs.twimg.com/profile_banners/20793816/1550600638" TargetMode="External" /><Relationship Id="rId275" Type="http://schemas.openxmlformats.org/officeDocument/2006/relationships/hyperlink" Target="https://pbs.twimg.com/profile_banners/525853846/1438206459" TargetMode="External" /><Relationship Id="rId276" Type="http://schemas.openxmlformats.org/officeDocument/2006/relationships/hyperlink" Target="https://pbs.twimg.com/profile_banners/14358342/1531878189" TargetMode="External" /><Relationship Id="rId277" Type="http://schemas.openxmlformats.org/officeDocument/2006/relationships/hyperlink" Target="https://pbs.twimg.com/profile_banners/110326494/1435808027" TargetMode="External" /><Relationship Id="rId278" Type="http://schemas.openxmlformats.org/officeDocument/2006/relationships/hyperlink" Target="https://pbs.twimg.com/profile_banners/319839440/1480549787" TargetMode="External" /><Relationship Id="rId279" Type="http://schemas.openxmlformats.org/officeDocument/2006/relationships/hyperlink" Target="https://pbs.twimg.com/profile_banners/965383838368194560/1550291417" TargetMode="External" /><Relationship Id="rId280" Type="http://schemas.openxmlformats.org/officeDocument/2006/relationships/hyperlink" Target="https://pbs.twimg.com/profile_banners/45417617/1552034662" TargetMode="External" /><Relationship Id="rId281" Type="http://schemas.openxmlformats.org/officeDocument/2006/relationships/hyperlink" Target="https://pbs.twimg.com/profile_banners/25987929/1555140113" TargetMode="External" /><Relationship Id="rId282" Type="http://schemas.openxmlformats.org/officeDocument/2006/relationships/hyperlink" Target="https://pbs.twimg.com/profile_banners/702168571582029824/1456312591" TargetMode="External" /><Relationship Id="rId283" Type="http://schemas.openxmlformats.org/officeDocument/2006/relationships/hyperlink" Target="https://pbs.twimg.com/profile_banners/430825499/1520976862" TargetMode="External" /><Relationship Id="rId284" Type="http://schemas.openxmlformats.org/officeDocument/2006/relationships/hyperlink" Target="https://pbs.twimg.com/profile_banners/964352113/1472823758" TargetMode="External" /><Relationship Id="rId285" Type="http://schemas.openxmlformats.org/officeDocument/2006/relationships/hyperlink" Target="https://pbs.twimg.com/profile_banners/988788999039913984/1524593002" TargetMode="External" /><Relationship Id="rId286" Type="http://schemas.openxmlformats.org/officeDocument/2006/relationships/hyperlink" Target="https://pbs.twimg.com/profile_banners/322466788/1546094645" TargetMode="External" /><Relationship Id="rId287" Type="http://schemas.openxmlformats.org/officeDocument/2006/relationships/hyperlink" Target="https://pbs.twimg.com/profile_banners/1597873056/1443543400" TargetMode="External" /><Relationship Id="rId288" Type="http://schemas.openxmlformats.org/officeDocument/2006/relationships/hyperlink" Target="https://pbs.twimg.com/profile_banners/2958511305/1554082877" TargetMode="External" /><Relationship Id="rId289" Type="http://schemas.openxmlformats.org/officeDocument/2006/relationships/hyperlink" Target="https://pbs.twimg.com/profile_banners/589977545/1549939098" TargetMode="External" /><Relationship Id="rId290" Type="http://schemas.openxmlformats.org/officeDocument/2006/relationships/hyperlink" Target="https://pbs.twimg.com/profile_banners/16017996/1498496355" TargetMode="External" /><Relationship Id="rId291" Type="http://schemas.openxmlformats.org/officeDocument/2006/relationships/hyperlink" Target="https://pbs.twimg.com/profile_banners/2900556531/1519241341" TargetMode="External" /><Relationship Id="rId292" Type="http://schemas.openxmlformats.org/officeDocument/2006/relationships/hyperlink" Target="https://pbs.twimg.com/profile_banners/17890282/1551857163" TargetMode="External" /><Relationship Id="rId293" Type="http://schemas.openxmlformats.org/officeDocument/2006/relationships/hyperlink" Target="https://pbs.twimg.com/profile_banners/47665718/1538083036" TargetMode="External" /><Relationship Id="rId294" Type="http://schemas.openxmlformats.org/officeDocument/2006/relationships/hyperlink" Target="https://pbs.twimg.com/profile_banners/767/1547754385" TargetMode="External" /><Relationship Id="rId295" Type="http://schemas.openxmlformats.org/officeDocument/2006/relationships/hyperlink" Target="https://pbs.twimg.com/profile_banners/1271285234/1535385846" TargetMode="External" /><Relationship Id="rId296" Type="http://schemas.openxmlformats.org/officeDocument/2006/relationships/hyperlink" Target="https://pbs.twimg.com/profile_banners/240791591/1549725357" TargetMode="External" /><Relationship Id="rId297" Type="http://schemas.openxmlformats.org/officeDocument/2006/relationships/hyperlink" Target="https://pbs.twimg.com/profile_banners/342330158/1417890248" TargetMode="External" /><Relationship Id="rId298" Type="http://schemas.openxmlformats.org/officeDocument/2006/relationships/hyperlink" Target="https://pbs.twimg.com/profile_banners/2467791/1469484132" TargetMode="External" /><Relationship Id="rId299" Type="http://schemas.openxmlformats.org/officeDocument/2006/relationships/hyperlink" Target="https://pbs.twimg.com/profile_banners/8940342/1552493045" TargetMode="External" /><Relationship Id="rId300" Type="http://schemas.openxmlformats.org/officeDocument/2006/relationships/hyperlink" Target="https://pbs.twimg.com/profile_banners/219486028/1523063139" TargetMode="External" /><Relationship Id="rId301" Type="http://schemas.openxmlformats.org/officeDocument/2006/relationships/hyperlink" Target="https://pbs.twimg.com/profile_banners/2798400340/1493800383" TargetMode="External" /><Relationship Id="rId302" Type="http://schemas.openxmlformats.org/officeDocument/2006/relationships/hyperlink" Target="https://pbs.twimg.com/profile_banners/3390980943/1467584168" TargetMode="External" /><Relationship Id="rId303" Type="http://schemas.openxmlformats.org/officeDocument/2006/relationships/hyperlink" Target="https://pbs.twimg.com/profile_banners/65494257/1373320531" TargetMode="External" /><Relationship Id="rId304" Type="http://schemas.openxmlformats.org/officeDocument/2006/relationships/hyperlink" Target="https://pbs.twimg.com/profile_banners/129905901/1529935613" TargetMode="External" /><Relationship Id="rId305" Type="http://schemas.openxmlformats.org/officeDocument/2006/relationships/hyperlink" Target="https://pbs.twimg.com/profile_banners/438529528/1358347015"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5/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5/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5/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0/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8/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0/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0/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0/bg.gif" TargetMode="External" /><Relationship Id="rId385" Type="http://schemas.openxmlformats.org/officeDocument/2006/relationships/hyperlink" Target="http://abs.twimg.com/images/themes/theme14/bg.gif" TargetMode="External" /><Relationship Id="rId386" Type="http://schemas.openxmlformats.org/officeDocument/2006/relationships/hyperlink" Target="http://abs.twimg.com/images/themes/theme2/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5/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0.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2/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5/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4/bg.gif" TargetMode="External" /><Relationship Id="rId408" Type="http://schemas.openxmlformats.org/officeDocument/2006/relationships/hyperlink" Target="http://abs.twimg.com/images/themes/theme3/bg.gif"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3/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1/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9/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6/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6/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4/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4/bg.gif" TargetMode="External" /><Relationship Id="rId437" Type="http://schemas.openxmlformats.org/officeDocument/2006/relationships/hyperlink" Target="http://abs.twimg.com/images/themes/theme9/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2/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4/bg.gif" TargetMode="External" /><Relationship Id="rId450" Type="http://schemas.openxmlformats.org/officeDocument/2006/relationships/hyperlink" Target="http://pbs.twimg.com/profile_background_images/378800000105228335/31e84f19e244621d500bdf08e76c8d22.jpeg" TargetMode="External" /><Relationship Id="rId451" Type="http://schemas.openxmlformats.org/officeDocument/2006/relationships/hyperlink" Target="http://abs.twimg.com/images/themes/theme6/bg.gif" TargetMode="External" /><Relationship Id="rId452" Type="http://schemas.openxmlformats.org/officeDocument/2006/relationships/hyperlink" Target="http://abs.twimg.com/images/themes/theme6/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0/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5/bg.png" TargetMode="External" /><Relationship Id="rId463" Type="http://schemas.openxmlformats.org/officeDocument/2006/relationships/hyperlink" Target="http://abs.twimg.com/images/themes/theme2/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5/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3/bg.gif" TargetMode="External" /><Relationship Id="rId472" Type="http://schemas.openxmlformats.org/officeDocument/2006/relationships/hyperlink" Target="http://abs.twimg.com/images/themes/theme13/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pbs.twimg.com/profile_images/991927892954308608/2vJUou3t_normal.jpg" TargetMode="External" /><Relationship Id="rId483" Type="http://schemas.openxmlformats.org/officeDocument/2006/relationships/hyperlink" Target="http://pbs.twimg.com/profile_images/1066576401644568576/dleULmQe_normal.jpg" TargetMode="External" /><Relationship Id="rId484" Type="http://schemas.openxmlformats.org/officeDocument/2006/relationships/hyperlink" Target="http://pbs.twimg.com/profile_images/958828973965889541/fXYccMP8_normal.jpg" TargetMode="External" /><Relationship Id="rId485" Type="http://schemas.openxmlformats.org/officeDocument/2006/relationships/hyperlink" Target="http://pbs.twimg.com/profile_images/1115204803255328769/gcfMR-dK_normal.jpg" TargetMode="External" /><Relationship Id="rId486" Type="http://schemas.openxmlformats.org/officeDocument/2006/relationships/hyperlink" Target="http://pbs.twimg.com/profile_images/464841414082191361/L6ucw1dW_normal.png" TargetMode="External" /><Relationship Id="rId487" Type="http://schemas.openxmlformats.org/officeDocument/2006/relationships/hyperlink" Target="http://pbs.twimg.com/profile_images/1055269874598141952/dg1t2acD_normal.jpg" TargetMode="External" /><Relationship Id="rId488" Type="http://schemas.openxmlformats.org/officeDocument/2006/relationships/hyperlink" Target="http://pbs.twimg.com/profile_images/1087380296700436482/-1ar-DVI_normal.jpg" TargetMode="External" /><Relationship Id="rId489" Type="http://schemas.openxmlformats.org/officeDocument/2006/relationships/hyperlink" Target="http://pbs.twimg.com/profile_images/1052694236053757952/wcfxl0GO_normal.jpg" TargetMode="External" /><Relationship Id="rId490" Type="http://schemas.openxmlformats.org/officeDocument/2006/relationships/hyperlink" Target="http://pbs.twimg.com/profile_images/955479481640243200/xG3-NTiQ_normal.jpg" TargetMode="External" /><Relationship Id="rId491" Type="http://schemas.openxmlformats.org/officeDocument/2006/relationships/hyperlink" Target="http://pbs.twimg.com/profile_images/927016036548964352/857nIMYx_normal.jpg" TargetMode="External" /><Relationship Id="rId492" Type="http://schemas.openxmlformats.org/officeDocument/2006/relationships/hyperlink" Target="http://pbs.twimg.com/profile_images/1052008018672533504/58KqexWh_normal.jpg" TargetMode="External" /><Relationship Id="rId493" Type="http://schemas.openxmlformats.org/officeDocument/2006/relationships/hyperlink" Target="http://pbs.twimg.com/profile_images/1095984838245462016/d40QQQet_normal.png" TargetMode="External" /><Relationship Id="rId494" Type="http://schemas.openxmlformats.org/officeDocument/2006/relationships/hyperlink" Target="http://pbs.twimg.com/profile_images/820289996469006337/nJiIhe52_normal.jpg" TargetMode="External" /><Relationship Id="rId495" Type="http://schemas.openxmlformats.org/officeDocument/2006/relationships/hyperlink" Target="http://pbs.twimg.com/profile_images/378800000742943236/e3aecdcfb9ae468a7aa5fdf45582e6a0_normal.jpeg" TargetMode="External" /><Relationship Id="rId496" Type="http://schemas.openxmlformats.org/officeDocument/2006/relationships/hyperlink" Target="http://pbs.twimg.com/profile_images/624404271023263744/aDmMLBy0_normal.png" TargetMode="External" /><Relationship Id="rId497" Type="http://schemas.openxmlformats.org/officeDocument/2006/relationships/hyperlink" Target="http://pbs.twimg.com/profile_images/1119089152727740418/6e4o4nrQ_normal.png" TargetMode="External" /><Relationship Id="rId498" Type="http://schemas.openxmlformats.org/officeDocument/2006/relationships/hyperlink" Target="http://pbs.twimg.com/profile_images/651216379870253056/yU6cJnH__normal.jpg" TargetMode="External" /><Relationship Id="rId499" Type="http://schemas.openxmlformats.org/officeDocument/2006/relationships/hyperlink" Target="http://pbs.twimg.com/profile_images/1068165469608255488/_qrfhVNv_normal.jpg" TargetMode="External" /><Relationship Id="rId500" Type="http://schemas.openxmlformats.org/officeDocument/2006/relationships/hyperlink" Target="http://pbs.twimg.com/profile_images/849494755113304064/oJ37P2N6_normal.jpg" TargetMode="External" /><Relationship Id="rId501" Type="http://schemas.openxmlformats.org/officeDocument/2006/relationships/hyperlink" Target="http://pbs.twimg.com/profile_images/882674269053964288/dOnqFe6p_normal.jpg" TargetMode="External" /><Relationship Id="rId502" Type="http://schemas.openxmlformats.org/officeDocument/2006/relationships/hyperlink" Target="http://pbs.twimg.com/profile_images/884672543780519937/V1A9oV4E_normal.jpg" TargetMode="External" /><Relationship Id="rId503" Type="http://schemas.openxmlformats.org/officeDocument/2006/relationships/hyperlink" Target="http://pbs.twimg.com/profile_images/1120446151088644098/27NuvQYG_normal.png" TargetMode="External" /><Relationship Id="rId504" Type="http://schemas.openxmlformats.org/officeDocument/2006/relationships/hyperlink" Target="http://pbs.twimg.com/profile_images/1086061999124025344/l86J9AL1_normal.jpg" TargetMode="External" /><Relationship Id="rId505" Type="http://schemas.openxmlformats.org/officeDocument/2006/relationships/hyperlink" Target="http://pbs.twimg.com/profile_images/1083728030126796800/ECU8PZLP_normal.jpg" TargetMode="External" /><Relationship Id="rId506" Type="http://schemas.openxmlformats.org/officeDocument/2006/relationships/hyperlink" Target="http://pbs.twimg.com/profile_images/1768087931/N0v_h3rtz_normal.jpg" TargetMode="External" /><Relationship Id="rId507" Type="http://schemas.openxmlformats.org/officeDocument/2006/relationships/hyperlink" Target="http://pbs.twimg.com/profile_images/972732285031247878/Z0TsKOZL_normal.jpg" TargetMode="External" /><Relationship Id="rId508" Type="http://schemas.openxmlformats.org/officeDocument/2006/relationships/hyperlink" Target="http://pbs.twimg.com/profile_images/580195739512487936/AINbCMfo_normal.jpg" TargetMode="External" /><Relationship Id="rId509" Type="http://schemas.openxmlformats.org/officeDocument/2006/relationships/hyperlink" Target="http://pbs.twimg.com/profile_images/696667598792970242/tBfR0mRa_normal.jpg" TargetMode="External" /><Relationship Id="rId510" Type="http://schemas.openxmlformats.org/officeDocument/2006/relationships/hyperlink" Target="http://pbs.twimg.com/profile_images/1093242151784402944/mBE5L6Wv_normal.jpg" TargetMode="External" /><Relationship Id="rId511" Type="http://schemas.openxmlformats.org/officeDocument/2006/relationships/hyperlink" Target="http://pbs.twimg.com/profile_images/1028902507194404865/lwIa5UBg_normal.jpg" TargetMode="External" /><Relationship Id="rId512" Type="http://schemas.openxmlformats.org/officeDocument/2006/relationships/hyperlink" Target="http://pbs.twimg.com/profile_images/820988813292011521/Bw9TfjiW_normal.jpg" TargetMode="External" /><Relationship Id="rId513" Type="http://schemas.openxmlformats.org/officeDocument/2006/relationships/hyperlink" Target="http://pbs.twimg.com/profile_images/1092869756191952896/cYkDuf6H_normal.jpg" TargetMode="External" /><Relationship Id="rId514" Type="http://schemas.openxmlformats.org/officeDocument/2006/relationships/hyperlink" Target="http://pbs.twimg.com/profile_images/692435459591557121/VxFDalmp_normal.png" TargetMode="External" /><Relationship Id="rId515" Type="http://schemas.openxmlformats.org/officeDocument/2006/relationships/hyperlink" Target="http://pbs.twimg.com/profile_images/769258753065496580/sXgArXTf_normal.jpg" TargetMode="External" /><Relationship Id="rId516" Type="http://schemas.openxmlformats.org/officeDocument/2006/relationships/hyperlink" Target="http://pbs.twimg.com/profile_images/937700752910192640/gsczhOMn_normal.jpg" TargetMode="External" /><Relationship Id="rId517" Type="http://schemas.openxmlformats.org/officeDocument/2006/relationships/hyperlink" Target="http://pbs.twimg.com/profile_images/1005294435041665025/uyED0YKX_normal.jpg" TargetMode="External" /><Relationship Id="rId518" Type="http://schemas.openxmlformats.org/officeDocument/2006/relationships/hyperlink" Target="http://pbs.twimg.com/profile_images/683359472715079681/lJPryax4_normal.jpg" TargetMode="External" /><Relationship Id="rId519" Type="http://schemas.openxmlformats.org/officeDocument/2006/relationships/hyperlink" Target="http://pbs.twimg.com/profile_images/436263277568331776/Rn1hmHlX_normal.jpeg" TargetMode="External" /><Relationship Id="rId520" Type="http://schemas.openxmlformats.org/officeDocument/2006/relationships/hyperlink" Target="http://pbs.twimg.com/profile_images/1034218709831696384/NHpinpml_normal.jpg" TargetMode="External" /><Relationship Id="rId521" Type="http://schemas.openxmlformats.org/officeDocument/2006/relationships/hyperlink" Target="http://pbs.twimg.com/profile_images/1109867088171159552/IO_8Gw8B_normal.png" TargetMode="External" /><Relationship Id="rId522" Type="http://schemas.openxmlformats.org/officeDocument/2006/relationships/hyperlink" Target="http://pbs.twimg.com/profile_images/793113277022760960/n0RTIJGK_normal.jpg" TargetMode="External" /><Relationship Id="rId523" Type="http://schemas.openxmlformats.org/officeDocument/2006/relationships/hyperlink" Target="http://pbs.twimg.com/profile_images/1110779064179195905/D3G1xykw_normal.jpg" TargetMode="External" /><Relationship Id="rId524" Type="http://schemas.openxmlformats.org/officeDocument/2006/relationships/hyperlink" Target="http://pbs.twimg.com/profile_images/1080258553582100480/OKcLk6Fw_normal.jpg" TargetMode="External" /><Relationship Id="rId525" Type="http://schemas.openxmlformats.org/officeDocument/2006/relationships/hyperlink" Target="http://pbs.twimg.com/profile_images/1111773094383738880/N4ILml0k_normal.jpg" TargetMode="External" /><Relationship Id="rId526" Type="http://schemas.openxmlformats.org/officeDocument/2006/relationships/hyperlink" Target="http://pbs.twimg.com/profile_images/1111405206611230720/dD-m9Q_O_normal.jpg" TargetMode="External" /><Relationship Id="rId527" Type="http://schemas.openxmlformats.org/officeDocument/2006/relationships/hyperlink" Target="http://pbs.twimg.com/profile_images/1071994427130957825/6jGNjXxV_normal.jpg" TargetMode="External" /><Relationship Id="rId528" Type="http://schemas.openxmlformats.org/officeDocument/2006/relationships/hyperlink" Target="http://pbs.twimg.com/profile_images/2959748635/71c007fd910caf85b9b1d9eb514e1612_normal.jpeg" TargetMode="External" /><Relationship Id="rId529" Type="http://schemas.openxmlformats.org/officeDocument/2006/relationships/hyperlink" Target="http://pbs.twimg.com/profile_images/1102441327231410177/usR6AZPN_normal.jpg" TargetMode="External" /><Relationship Id="rId530" Type="http://schemas.openxmlformats.org/officeDocument/2006/relationships/hyperlink" Target="http://pbs.twimg.com/profile_images/1089362899456405504/y-XFn44x_normal.jpg" TargetMode="External" /><Relationship Id="rId531" Type="http://schemas.openxmlformats.org/officeDocument/2006/relationships/hyperlink" Target="http://pbs.twimg.com/profile_images/801334739961573376/MQ6CbIfx_normal.jpg" TargetMode="External" /><Relationship Id="rId532" Type="http://schemas.openxmlformats.org/officeDocument/2006/relationships/hyperlink" Target="http://pbs.twimg.com/profile_images/628833512963989504/OAKJS7Q2_normal.jpg" TargetMode="External" /><Relationship Id="rId533" Type="http://schemas.openxmlformats.org/officeDocument/2006/relationships/hyperlink" Target="http://pbs.twimg.com/profile_images/1115710943076470785/966f3TZH_normal.jpg" TargetMode="External" /><Relationship Id="rId534" Type="http://schemas.openxmlformats.org/officeDocument/2006/relationships/hyperlink" Target="http://pbs.twimg.com/profile_images/694947727067607040/LoahvT3w_normal.jpg" TargetMode="External" /><Relationship Id="rId535" Type="http://schemas.openxmlformats.org/officeDocument/2006/relationships/hyperlink" Target="http://pbs.twimg.com/profile_images/905532213948702720/VknsYTm9_normal.jpg" TargetMode="External" /><Relationship Id="rId536" Type="http://schemas.openxmlformats.org/officeDocument/2006/relationships/hyperlink" Target="http://pbs.twimg.com/profile_images/779613345611743233/8f_EpPCE_normal.jpg" TargetMode="External" /><Relationship Id="rId537" Type="http://schemas.openxmlformats.org/officeDocument/2006/relationships/hyperlink" Target="http://pbs.twimg.com/profile_images/1886839780/revalida.com_ICON_NEW_hr_FACEBOOK_normal.png" TargetMode="External" /><Relationship Id="rId538" Type="http://schemas.openxmlformats.org/officeDocument/2006/relationships/hyperlink" Target="http://pbs.twimg.com/profile_images/1010106519852126208/ltjbdz5R_normal.jpg" TargetMode="External" /><Relationship Id="rId539" Type="http://schemas.openxmlformats.org/officeDocument/2006/relationships/hyperlink" Target="http://pbs.twimg.com/profile_images/1105817844485373955/ddf39UR3_normal.jpg" TargetMode="External" /><Relationship Id="rId540" Type="http://schemas.openxmlformats.org/officeDocument/2006/relationships/hyperlink" Target="http://pbs.twimg.com/profile_images/408722844/beth_cruise_normal.JPG" TargetMode="External" /><Relationship Id="rId541" Type="http://schemas.openxmlformats.org/officeDocument/2006/relationships/hyperlink" Target="http://pbs.twimg.com/profile_images/917371023007322112/vqcEj1nt_normal.jpg" TargetMode="External" /><Relationship Id="rId542" Type="http://schemas.openxmlformats.org/officeDocument/2006/relationships/hyperlink" Target="http://pbs.twimg.com/profile_images/924988934123335680/ZEHnoruU_normal.jpg" TargetMode="External" /><Relationship Id="rId543" Type="http://schemas.openxmlformats.org/officeDocument/2006/relationships/hyperlink" Target="http://pbs.twimg.com/profile_images/759121370651303936/QJ0aP5op_normal.jpg" TargetMode="External" /><Relationship Id="rId544" Type="http://schemas.openxmlformats.org/officeDocument/2006/relationships/hyperlink" Target="http://pbs.twimg.com/profile_images/1076410201044107264/tALeVX0k_normal.jpg" TargetMode="External" /><Relationship Id="rId545" Type="http://schemas.openxmlformats.org/officeDocument/2006/relationships/hyperlink" Target="http://pbs.twimg.com/profile_images/807960810274324480/DAlmnim1_normal.jpg" TargetMode="External" /><Relationship Id="rId546" Type="http://schemas.openxmlformats.org/officeDocument/2006/relationships/hyperlink" Target="http://pbs.twimg.com/profile_images/798930188591648772/Zj-IPHD-_normal.jpg" TargetMode="External" /><Relationship Id="rId547" Type="http://schemas.openxmlformats.org/officeDocument/2006/relationships/hyperlink" Target="http://pbs.twimg.com/profile_images/790898124843782144/EYB92XGh_normal.jpg" TargetMode="External" /><Relationship Id="rId548" Type="http://schemas.openxmlformats.org/officeDocument/2006/relationships/hyperlink" Target="http://pbs.twimg.com/profile_images/916596458845065216/L7U_qcB8_normal.jpg" TargetMode="External" /><Relationship Id="rId549" Type="http://schemas.openxmlformats.org/officeDocument/2006/relationships/hyperlink" Target="http://pbs.twimg.com/profile_images/424501852198010881/_cYFXqQq_normal.jpeg" TargetMode="External" /><Relationship Id="rId550" Type="http://schemas.openxmlformats.org/officeDocument/2006/relationships/hyperlink" Target="http://pbs.twimg.com/profile_images/1596675157/55881_1612236338504_1014135588_31649028_3504364_o_normal.jpg" TargetMode="External" /><Relationship Id="rId551" Type="http://schemas.openxmlformats.org/officeDocument/2006/relationships/hyperlink" Target="http://pbs.twimg.com/profile_images/956613616136056833/FfQsxVVO_normal.jpg" TargetMode="External" /><Relationship Id="rId552" Type="http://schemas.openxmlformats.org/officeDocument/2006/relationships/hyperlink" Target="http://pbs.twimg.com/profile_images/598820374348980224/Wg-46sqw_normal.jpg" TargetMode="External" /><Relationship Id="rId553" Type="http://schemas.openxmlformats.org/officeDocument/2006/relationships/hyperlink" Target="http://pbs.twimg.com/profile_images/658391989260521472/iE61WLzS_normal.jpg" TargetMode="External" /><Relationship Id="rId554" Type="http://schemas.openxmlformats.org/officeDocument/2006/relationships/hyperlink" Target="http://pbs.twimg.com/profile_images/482332763291275264/YVj3i_b5_normal.jpeg" TargetMode="External" /><Relationship Id="rId555" Type="http://schemas.openxmlformats.org/officeDocument/2006/relationships/hyperlink" Target="http://pbs.twimg.com/profile_images/77094148/Flat_20Tummy_normal.jpg" TargetMode="External" /><Relationship Id="rId556" Type="http://schemas.openxmlformats.org/officeDocument/2006/relationships/hyperlink" Target="http://pbs.twimg.com/profile_images/1115918309554364416/SCFP_Zaw_normal.jpg" TargetMode="External" /><Relationship Id="rId557" Type="http://schemas.openxmlformats.org/officeDocument/2006/relationships/hyperlink" Target="http://pbs.twimg.com/profile_images/988287336009142273/n93CvQr9_normal.jpg" TargetMode="External" /><Relationship Id="rId558" Type="http://schemas.openxmlformats.org/officeDocument/2006/relationships/hyperlink" Target="http://pbs.twimg.com/profile_images/784406833062490113/I9p1-25U_normal.jpg" TargetMode="External" /><Relationship Id="rId559" Type="http://schemas.openxmlformats.org/officeDocument/2006/relationships/hyperlink" Target="http://pbs.twimg.com/profile_images/1107380716239757315/_G5QSKbf_normal.jpg" TargetMode="External" /><Relationship Id="rId560" Type="http://schemas.openxmlformats.org/officeDocument/2006/relationships/hyperlink" Target="http://pbs.twimg.com/profile_images/903035410045009924/kM5pY2sr_normal.jpg" TargetMode="External" /><Relationship Id="rId561" Type="http://schemas.openxmlformats.org/officeDocument/2006/relationships/hyperlink" Target="http://pbs.twimg.com/profile_images/1035419262423195650/eesd1HmX_normal.jpg" TargetMode="External" /><Relationship Id="rId562" Type="http://schemas.openxmlformats.org/officeDocument/2006/relationships/hyperlink" Target="http://pbs.twimg.com/profile_images/378800000333288776/0c7127ca0e7abf953687459a336cb507_normal.jpeg" TargetMode="External" /><Relationship Id="rId563" Type="http://schemas.openxmlformats.org/officeDocument/2006/relationships/hyperlink" Target="http://pbs.twimg.com/profile_images/929761135330410496/BWVOyorb_normal.jpg" TargetMode="External" /><Relationship Id="rId564" Type="http://schemas.openxmlformats.org/officeDocument/2006/relationships/hyperlink" Target="http://pbs.twimg.com/profile_images/683535584707518464/pOxaE23a_normal.jpg" TargetMode="External" /><Relationship Id="rId565" Type="http://schemas.openxmlformats.org/officeDocument/2006/relationships/hyperlink" Target="http://pbs.twimg.com/profile_images/990842911364468736/sEDWlvgs_normal.jpg" TargetMode="External" /><Relationship Id="rId566" Type="http://schemas.openxmlformats.org/officeDocument/2006/relationships/hyperlink" Target="http://pbs.twimg.com/profile_images/988284946728083457/DPIO7WV8_normal.jpg" TargetMode="External" /><Relationship Id="rId567" Type="http://schemas.openxmlformats.org/officeDocument/2006/relationships/hyperlink" Target="http://pbs.twimg.com/profile_images/906606167048069120/Y9rDMYFY_normal.jpg" TargetMode="External" /><Relationship Id="rId568" Type="http://schemas.openxmlformats.org/officeDocument/2006/relationships/hyperlink" Target="http://pbs.twimg.com/profile_images/2706619999/89711fc8abfdebe94f2d4c1f461d5427_normal.jpeg" TargetMode="External" /><Relationship Id="rId569" Type="http://schemas.openxmlformats.org/officeDocument/2006/relationships/hyperlink" Target="http://pbs.twimg.com/profile_images/1209957828/Photo_on_2011-01-08_at_10.16_normal.jpg" TargetMode="External" /><Relationship Id="rId570" Type="http://schemas.openxmlformats.org/officeDocument/2006/relationships/hyperlink" Target="http://pbs.twimg.com/profile_images/1089607072793182208/yw3NqqtG_normal.jpg" TargetMode="External" /><Relationship Id="rId571" Type="http://schemas.openxmlformats.org/officeDocument/2006/relationships/hyperlink" Target="http://pbs.twimg.com/profile_images/1101117436756135937/HC96w9eI_normal.jpg" TargetMode="External" /><Relationship Id="rId572" Type="http://schemas.openxmlformats.org/officeDocument/2006/relationships/hyperlink" Target="http://pbs.twimg.com/profile_images/1107135056106176513/jCAwLDPz_normal.jpg" TargetMode="External" /><Relationship Id="rId573" Type="http://schemas.openxmlformats.org/officeDocument/2006/relationships/hyperlink" Target="http://pbs.twimg.com/profile_images/1106678609228513280/4oqslSlp_normal.jpg" TargetMode="External" /><Relationship Id="rId574" Type="http://schemas.openxmlformats.org/officeDocument/2006/relationships/hyperlink" Target="http://pbs.twimg.com/profile_images/1093754848334487552/mGU9opPF_normal.jpg" TargetMode="External" /><Relationship Id="rId575" Type="http://schemas.openxmlformats.org/officeDocument/2006/relationships/hyperlink" Target="http://pbs.twimg.com/profile_images/1117318413322420224/NXL1pPOV_normal.jpg" TargetMode="External" /><Relationship Id="rId576" Type="http://schemas.openxmlformats.org/officeDocument/2006/relationships/hyperlink" Target="http://pbs.twimg.com/profile_images/1112087613303914498/dRZurRb7_normal.jpg" TargetMode="External" /><Relationship Id="rId577" Type="http://schemas.openxmlformats.org/officeDocument/2006/relationships/hyperlink" Target="http://pbs.twimg.com/profile_images/1065114696406028289/XWuy4ddr_normal.jpg" TargetMode="External" /><Relationship Id="rId578" Type="http://schemas.openxmlformats.org/officeDocument/2006/relationships/hyperlink" Target="http://pbs.twimg.com/profile_images/907557222665912322/uRtONKTi_normal.jpg" TargetMode="External" /><Relationship Id="rId579" Type="http://schemas.openxmlformats.org/officeDocument/2006/relationships/hyperlink" Target="http://pbs.twimg.com/profile_images/637284117248258049/am3XhJe2_normal.jpg" TargetMode="External" /><Relationship Id="rId580" Type="http://schemas.openxmlformats.org/officeDocument/2006/relationships/hyperlink" Target="http://pbs.twimg.com/profile_images/939521110852472834/7u8lamoq_normal.jpg" TargetMode="External" /><Relationship Id="rId581" Type="http://schemas.openxmlformats.org/officeDocument/2006/relationships/hyperlink" Target="http://pbs.twimg.com/profile_images/756432148597473280/DVWhLt_s_normal.jpg" TargetMode="External" /><Relationship Id="rId582" Type="http://schemas.openxmlformats.org/officeDocument/2006/relationships/hyperlink" Target="http://pbs.twimg.com/profile_images/1071437749604024320/-uC5Smg0_normal.jpg" TargetMode="External" /><Relationship Id="rId583" Type="http://schemas.openxmlformats.org/officeDocument/2006/relationships/hyperlink" Target="http://pbs.twimg.com/profile_images/1083522510849748992/a4GGLvx2_normal.jpg" TargetMode="External" /><Relationship Id="rId584" Type="http://schemas.openxmlformats.org/officeDocument/2006/relationships/hyperlink" Target="http://a0.twimg.com/sticky/default_profile_images/default_profile_0_normal.png" TargetMode="External" /><Relationship Id="rId585" Type="http://schemas.openxmlformats.org/officeDocument/2006/relationships/hyperlink" Target="http://pbs.twimg.com/profile_images/732923217489301504/oeISVsOw_normal.jpg" TargetMode="External" /><Relationship Id="rId586" Type="http://schemas.openxmlformats.org/officeDocument/2006/relationships/hyperlink" Target="http://pbs.twimg.com/profile_images/1094933327621095424/zgFHpkeb_normal.jpg" TargetMode="External" /><Relationship Id="rId587" Type="http://schemas.openxmlformats.org/officeDocument/2006/relationships/hyperlink" Target="http://pbs.twimg.com/profile_images/1007680899410997248/q1ox-JdI_normal.jpg" TargetMode="External" /><Relationship Id="rId588" Type="http://schemas.openxmlformats.org/officeDocument/2006/relationships/hyperlink" Target="http://pbs.twimg.com/profile_images/978682763241861120/CUR52whh_normal.jpg" TargetMode="External" /><Relationship Id="rId589" Type="http://schemas.openxmlformats.org/officeDocument/2006/relationships/hyperlink" Target="http://pbs.twimg.com/profile_images/972252589302669312/wIfgMBI0_normal.jpg" TargetMode="External" /><Relationship Id="rId590" Type="http://schemas.openxmlformats.org/officeDocument/2006/relationships/hyperlink" Target="http://pbs.twimg.com/profile_images/880039069585166336/DqHyRlNv_normal.jpg" TargetMode="External" /><Relationship Id="rId591" Type="http://schemas.openxmlformats.org/officeDocument/2006/relationships/hyperlink" Target="http://pbs.twimg.com/profile_images/675566619494600704/GZQLoe8g_normal.jpg" TargetMode="External" /><Relationship Id="rId592" Type="http://schemas.openxmlformats.org/officeDocument/2006/relationships/hyperlink" Target="http://pbs.twimg.com/profile_images/794187300439728128/Q-zBc7pB_normal.jpg" TargetMode="External" /><Relationship Id="rId593" Type="http://schemas.openxmlformats.org/officeDocument/2006/relationships/hyperlink" Target="http://pbs.twimg.com/profile_images/1095291700493324289/5zYj7Gro_normal.jpg" TargetMode="External" /><Relationship Id="rId594" Type="http://schemas.openxmlformats.org/officeDocument/2006/relationships/hyperlink" Target="http://pbs.twimg.com/profile_images/966007794393538561/kCbv4sNr_normal.jpg" TargetMode="External" /><Relationship Id="rId595" Type="http://schemas.openxmlformats.org/officeDocument/2006/relationships/hyperlink" Target="http://pbs.twimg.com/profile_images/1119600823791702019/_cmavepz_normal.png" TargetMode="External" /><Relationship Id="rId596" Type="http://schemas.openxmlformats.org/officeDocument/2006/relationships/hyperlink" Target="http://pbs.twimg.com/profile_images/1087811614450028544/9i9sbmhE_normal.jpg" TargetMode="External" /><Relationship Id="rId597" Type="http://schemas.openxmlformats.org/officeDocument/2006/relationships/hyperlink" Target="http://pbs.twimg.com/profile_images/414157322131218433/rtKEZ7CL_normal.jpeg" TargetMode="External" /><Relationship Id="rId598" Type="http://schemas.openxmlformats.org/officeDocument/2006/relationships/hyperlink" Target="http://pbs.twimg.com/profile_images/1108980182302384128/4e1pn4RA_normal.png" TargetMode="External" /><Relationship Id="rId599" Type="http://schemas.openxmlformats.org/officeDocument/2006/relationships/hyperlink" Target="http://pbs.twimg.com/profile_images/829187763224313856/uNnednWE_normal.jpg" TargetMode="External" /><Relationship Id="rId600" Type="http://schemas.openxmlformats.org/officeDocument/2006/relationships/hyperlink" Target="http://pbs.twimg.com/profile_images/290900579/Suzan_normal.jpg" TargetMode="External" /><Relationship Id="rId601" Type="http://schemas.openxmlformats.org/officeDocument/2006/relationships/hyperlink" Target="http://pbs.twimg.com/profile_images/926027853090738176/k9dPL2mY_normal.jpg" TargetMode="External" /><Relationship Id="rId602" Type="http://schemas.openxmlformats.org/officeDocument/2006/relationships/hyperlink" Target="http://pbs.twimg.com/profile_images/1058000000527945728/zXQ3mtev_normal.jpg" TargetMode="External" /><Relationship Id="rId603" Type="http://schemas.openxmlformats.org/officeDocument/2006/relationships/hyperlink" Target="http://pbs.twimg.com/profile_images/3460594472/ece945ba74e9a6f0367241d64841efc2_normal.jpeg" TargetMode="External" /><Relationship Id="rId604" Type="http://schemas.openxmlformats.org/officeDocument/2006/relationships/hyperlink" Target="http://pbs.twimg.com/profile_images/967314495671484421/12CPolIn_normal.jpg" TargetMode="External" /><Relationship Id="rId605" Type="http://schemas.openxmlformats.org/officeDocument/2006/relationships/hyperlink" Target="http://pbs.twimg.com/profile_images/502889125632958464/1QVBb1f9_normal.jpeg" TargetMode="External" /><Relationship Id="rId606" Type="http://schemas.openxmlformats.org/officeDocument/2006/relationships/hyperlink" Target="http://pbs.twimg.com/profile_images/1113052215856562176/wEtNiSgM_normal.jpg" TargetMode="External" /><Relationship Id="rId607" Type="http://schemas.openxmlformats.org/officeDocument/2006/relationships/hyperlink" Target="http://pbs.twimg.com/profile_images/892107693652983809/KgsqlEup_normal.jpg" TargetMode="External" /><Relationship Id="rId608" Type="http://schemas.openxmlformats.org/officeDocument/2006/relationships/hyperlink" Target="http://pbs.twimg.com/profile_images/1052584254108921857/5Lk7ZoUq_normal.jpg" TargetMode="External" /><Relationship Id="rId609" Type="http://schemas.openxmlformats.org/officeDocument/2006/relationships/hyperlink" Target="http://pbs.twimg.com/profile_images/1043580573116190720/eNcFOte4_normal.jpg" TargetMode="External" /><Relationship Id="rId610" Type="http://schemas.openxmlformats.org/officeDocument/2006/relationships/hyperlink" Target="http://pbs.twimg.com/profile_images/821122003117674496/Kmrdpmvj_normal.jpg" TargetMode="External" /><Relationship Id="rId611" Type="http://schemas.openxmlformats.org/officeDocument/2006/relationships/hyperlink" Target="http://pbs.twimg.com/profile_images/801500186547732480/thOPnD80_normal.jpg" TargetMode="External" /><Relationship Id="rId612" Type="http://schemas.openxmlformats.org/officeDocument/2006/relationships/hyperlink" Target="http://pbs.twimg.com/profile_images/1111724396119506944/nLHiIkMA_normal.png" TargetMode="External" /><Relationship Id="rId613" Type="http://schemas.openxmlformats.org/officeDocument/2006/relationships/hyperlink" Target="http://pbs.twimg.com/profile_images/1069651828869083136/FW_oMeYV_normal.jpg" TargetMode="External" /><Relationship Id="rId614" Type="http://schemas.openxmlformats.org/officeDocument/2006/relationships/hyperlink" Target="http://pbs.twimg.com/profile_images/796402532084023296/oa3daxLc_normal.jpg" TargetMode="External" /><Relationship Id="rId615" Type="http://schemas.openxmlformats.org/officeDocument/2006/relationships/hyperlink" Target="http://pbs.twimg.com/profile_images/1107035832375013377/8WHf7Mqx_normal.png" TargetMode="External" /><Relationship Id="rId616" Type="http://schemas.openxmlformats.org/officeDocument/2006/relationships/hyperlink" Target="http://pbs.twimg.com/profile_images/565253646183432192/Oq17O4y9_normal.jpeg" TargetMode="External" /><Relationship Id="rId617" Type="http://schemas.openxmlformats.org/officeDocument/2006/relationships/hyperlink" Target="http://pbs.twimg.com/profile_images/1091421085025869825/vIjuOGIQ_normal.jpg" TargetMode="External" /><Relationship Id="rId618" Type="http://schemas.openxmlformats.org/officeDocument/2006/relationships/hyperlink" Target="http://pbs.twimg.com/profile_images/900610929439764481/1ICedz3U_normal.jpg" TargetMode="External" /><Relationship Id="rId619" Type="http://schemas.openxmlformats.org/officeDocument/2006/relationships/hyperlink" Target="http://pbs.twimg.com/profile_images/1058264572644093958/FOlk70wa_normal.jpg" TargetMode="External" /><Relationship Id="rId620" Type="http://schemas.openxmlformats.org/officeDocument/2006/relationships/hyperlink" Target="http://pbs.twimg.com/profile_images/892689741681901568/JyD15Uh8_normal.jpg" TargetMode="External" /><Relationship Id="rId621" Type="http://schemas.openxmlformats.org/officeDocument/2006/relationships/hyperlink" Target="http://pbs.twimg.com/profile_images/1103862682422206464/Qpj4vZYd_normal.jpg" TargetMode="External" /><Relationship Id="rId622" Type="http://schemas.openxmlformats.org/officeDocument/2006/relationships/hyperlink" Target="http://pbs.twimg.com/profile_images/757413388569849856/i9saTLEB_normal.jpg" TargetMode="External" /><Relationship Id="rId623" Type="http://schemas.openxmlformats.org/officeDocument/2006/relationships/hyperlink" Target="http://pbs.twimg.com/profile_images/835555298018529281/vQ6DAfyp_normal.jpg" TargetMode="External" /><Relationship Id="rId624" Type="http://schemas.openxmlformats.org/officeDocument/2006/relationships/hyperlink" Target="http://pbs.twimg.com/profile_images/859960221086527489/gL0u5oby_normal.jpg" TargetMode="External" /><Relationship Id="rId625" Type="http://schemas.openxmlformats.org/officeDocument/2006/relationships/hyperlink" Target="http://pbs.twimg.com/profile_images/1093685410637758466/IEW509S3_normal.jpg" TargetMode="External" /><Relationship Id="rId626" Type="http://schemas.openxmlformats.org/officeDocument/2006/relationships/hyperlink" Target="http://pbs.twimg.com/profile_images/1091308075041079297/Yz_PLR20_normal.jpg" TargetMode="External" /><Relationship Id="rId627" Type="http://schemas.openxmlformats.org/officeDocument/2006/relationships/hyperlink" Target="http://pbs.twimg.com/profile_images/975018796288303109/kTXnt-L9_normal.jpg" TargetMode="External" /><Relationship Id="rId628" Type="http://schemas.openxmlformats.org/officeDocument/2006/relationships/hyperlink" Target="http://pbs.twimg.com/profile_images/863776895179124737/dloPKNb7_normal.jpg" TargetMode="External" /><Relationship Id="rId629" Type="http://schemas.openxmlformats.org/officeDocument/2006/relationships/hyperlink" Target="http://pbs.twimg.com/profile_images/1118064046295666688/AyuWMW5K_normal.png" TargetMode="External" /><Relationship Id="rId630" Type="http://schemas.openxmlformats.org/officeDocument/2006/relationships/hyperlink" Target="http://pbs.twimg.com/profile_images/1050271114319069184/qaCPR_0y_normal.jpg" TargetMode="External" /><Relationship Id="rId631" Type="http://schemas.openxmlformats.org/officeDocument/2006/relationships/hyperlink" Target="http://pbs.twimg.com/profile_images/952569279840370688/1cD0Xds4_normal.jpg" TargetMode="External" /><Relationship Id="rId632" Type="http://schemas.openxmlformats.org/officeDocument/2006/relationships/hyperlink" Target="http://pbs.twimg.com/profile_images/929066586463338496/xxr1e-Lu_normal.jpg" TargetMode="External" /><Relationship Id="rId633" Type="http://schemas.openxmlformats.org/officeDocument/2006/relationships/hyperlink" Target="http://pbs.twimg.com/profile_images/580162492141191168/ZYzn7Lro_normal.png" TargetMode="External" /><Relationship Id="rId634" Type="http://schemas.openxmlformats.org/officeDocument/2006/relationships/hyperlink" Target="http://pbs.twimg.com/profile_images/947805637978726400/WZBYe5Ti_normal.jpg" TargetMode="External" /><Relationship Id="rId635" Type="http://schemas.openxmlformats.org/officeDocument/2006/relationships/hyperlink" Target="http://pbs.twimg.com/profile_images/884658914486140929/L0IZSEsI_normal.jpg" TargetMode="External" /><Relationship Id="rId636" Type="http://schemas.openxmlformats.org/officeDocument/2006/relationships/hyperlink" Target="http://pbs.twimg.com/profile_images/641885177061314560/R5lKqKc6_normal.png" TargetMode="External" /><Relationship Id="rId637" Type="http://schemas.openxmlformats.org/officeDocument/2006/relationships/hyperlink" Target="http://pbs.twimg.com/profile_images/3272237853/7998b85c80a031d67beab596fcce488d_normal.jpeg" TargetMode="External" /><Relationship Id="rId638" Type="http://schemas.openxmlformats.org/officeDocument/2006/relationships/hyperlink" Target="http://pbs.twimg.com/profile_images/1105232632856612866/zw4Gbnmn_normal.jpg" TargetMode="External" /><Relationship Id="rId639" Type="http://schemas.openxmlformats.org/officeDocument/2006/relationships/hyperlink" Target="http://pbs.twimg.com/profile_images/965598165478137856/c6cIrL97_normal.jpg" TargetMode="External" /><Relationship Id="rId640" Type="http://schemas.openxmlformats.org/officeDocument/2006/relationships/hyperlink" Target="http://pbs.twimg.com/profile_images/623245115578920960/p4IAEu4r_normal.jpg" TargetMode="External" /><Relationship Id="rId641" Type="http://schemas.openxmlformats.org/officeDocument/2006/relationships/hyperlink" Target="http://pbs.twimg.com/profile_images/3569272415/46716f5b0672e73197690d3af5914acf_normal.jpeg" TargetMode="External" /><Relationship Id="rId642" Type="http://schemas.openxmlformats.org/officeDocument/2006/relationships/hyperlink" Target="http://pbs.twimg.com/profile_images/606924518192324608/cTfPF0o9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pbs.twimg.com/profile_images/917987072186769409/VqrDPH9w_normal.jpg" TargetMode="External" /><Relationship Id="rId645" Type="http://schemas.openxmlformats.org/officeDocument/2006/relationships/hyperlink" Target="http://pbs.twimg.com/profile_images/916315719515611137/basgRW8I_normal.jpg" TargetMode="External" /><Relationship Id="rId646" Type="http://schemas.openxmlformats.org/officeDocument/2006/relationships/hyperlink" Target="http://pbs.twimg.com/profile_images/1047130102243385345/m_sV6S7e_normal.jpg" TargetMode="External" /><Relationship Id="rId647" Type="http://schemas.openxmlformats.org/officeDocument/2006/relationships/hyperlink" Target="http://pbs.twimg.com/profile_images/1105847334477418497/Y48Rc20R_normal.jpg" TargetMode="External" /><Relationship Id="rId648" Type="http://schemas.openxmlformats.org/officeDocument/2006/relationships/hyperlink" Target="http://pbs.twimg.com/profile_images/884797683445125120/OVzqnCTq_normal.jpg" TargetMode="External" /><Relationship Id="rId649" Type="http://schemas.openxmlformats.org/officeDocument/2006/relationships/hyperlink" Target="http://pbs.twimg.com/profile_images/983407105154666496/c-xbloOg_normal.jpg" TargetMode="External" /><Relationship Id="rId650" Type="http://schemas.openxmlformats.org/officeDocument/2006/relationships/hyperlink" Target="http://pbs.twimg.com/profile_images/590888872491384832/ukM4jE8A_normal.jpg" TargetMode="External" /><Relationship Id="rId651" Type="http://schemas.openxmlformats.org/officeDocument/2006/relationships/hyperlink" Target="http://pbs.twimg.com/profile_images/949070360103698432/kXSiPeTk_normal.jpg" TargetMode="External" /><Relationship Id="rId652" Type="http://schemas.openxmlformats.org/officeDocument/2006/relationships/hyperlink" Target="http://pbs.twimg.com/profile_images/621362064729083904/s7-j0saE_normal.png" TargetMode="External" /><Relationship Id="rId653" Type="http://schemas.openxmlformats.org/officeDocument/2006/relationships/hyperlink" Target="http://pbs.twimg.com/profile_images/1103507087286517762/yrv290LG_normal.jpg" TargetMode="External" /><Relationship Id="rId654" Type="http://schemas.openxmlformats.org/officeDocument/2006/relationships/hyperlink" Target="http://pbs.twimg.com/profile_images/958852715735650304/T1ca80ee_normal.jpg" TargetMode="External" /><Relationship Id="rId655" Type="http://schemas.openxmlformats.org/officeDocument/2006/relationships/hyperlink" Target="http://pbs.twimg.com/profile_images/804110202190565376/QEb_awp2_normal.jpg" TargetMode="External" /><Relationship Id="rId656" Type="http://schemas.openxmlformats.org/officeDocument/2006/relationships/hyperlink" Target="http://pbs.twimg.com/profile_images/1096627506931814400/C3fNAP6c_normal.jpg" TargetMode="External" /><Relationship Id="rId657" Type="http://schemas.openxmlformats.org/officeDocument/2006/relationships/hyperlink" Target="http://pbs.twimg.com/profile_images/1600036415/avatarpic-l_normal.png" TargetMode="External" /><Relationship Id="rId658" Type="http://schemas.openxmlformats.org/officeDocument/2006/relationships/hyperlink" Target="http://pbs.twimg.com/profile_images/835440569195315202/CMtS9XNV_normal.jpg" TargetMode="External" /><Relationship Id="rId659" Type="http://schemas.openxmlformats.org/officeDocument/2006/relationships/hyperlink" Target="http://pbs.twimg.com/profile_images/702438993196089344/ujZEJfG7_normal.jpg" TargetMode="External" /><Relationship Id="rId660" Type="http://schemas.openxmlformats.org/officeDocument/2006/relationships/hyperlink" Target="http://pbs.twimg.com/profile_images/419534994265341952/fmiaaboM_normal.jpeg" TargetMode="External" /><Relationship Id="rId661" Type="http://schemas.openxmlformats.org/officeDocument/2006/relationships/hyperlink" Target="http://pbs.twimg.com/profile_images/266815071/S1030105_normal.JPG" TargetMode="External" /><Relationship Id="rId662" Type="http://schemas.openxmlformats.org/officeDocument/2006/relationships/hyperlink" Target="http://pbs.twimg.com/profile_images/1100095775558848512/c-syk7YE_normal.jpg" TargetMode="External" /><Relationship Id="rId663" Type="http://schemas.openxmlformats.org/officeDocument/2006/relationships/hyperlink" Target="http://pbs.twimg.com/profile_images/988790199235895296/bFKtI7G5_normal.jpg" TargetMode="External" /><Relationship Id="rId664" Type="http://schemas.openxmlformats.org/officeDocument/2006/relationships/hyperlink" Target="http://pbs.twimg.com/profile_images/1118943685960437760/6FLeBX9m_normal.jpg" TargetMode="External" /><Relationship Id="rId665" Type="http://schemas.openxmlformats.org/officeDocument/2006/relationships/hyperlink" Target="http://pbs.twimg.com/profile_images/2237406529/twit73x73_normal.jpg" TargetMode="External" /><Relationship Id="rId666" Type="http://schemas.openxmlformats.org/officeDocument/2006/relationships/hyperlink" Target="http://pbs.twimg.com/profile_images/457927600564740096/dfa-rpYc_normal.png" TargetMode="External" /><Relationship Id="rId667" Type="http://schemas.openxmlformats.org/officeDocument/2006/relationships/hyperlink" Target="http://pbs.twimg.com/profile_images/1081437797528072193/0WWOhGc9_normal.jpg" TargetMode="External" /><Relationship Id="rId668" Type="http://schemas.openxmlformats.org/officeDocument/2006/relationships/hyperlink" Target="http://pbs.twimg.com/profile_images/2248759266/Montione_Joseph_normal.jpg" TargetMode="External" /><Relationship Id="rId669" Type="http://schemas.openxmlformats.org/officeDocument/2006/relationships/hyperlink" Target="http://pbs.twimg.com/profile_images/879366789259558912/x3LW2lmK_normal.jpg" TargetMode="External" /><Relationship Id="rId670" Type="http://schemas.openxmlformats.org/officeDocument/2006/relationships/hyperlink" Target="http://pbs.twimg.com/profile_images/964176159473680385/CqWYqwab_normal.jpg" TargetMode="External" /><Relationship Id="rId671" Type="http://schemas.openxmlformats.org/officeDocument/2006/relationships/hyperlink" Target="http://pbs.twimg.com/profile_images/1045197645180882944/JSlBs_ui_normal.jpg" TargetMode="External" /><Relationship Id="rId672" Type="http://schemas.openxmlformats.org/officeDocument/2006/relationships/hyperlink" Target="http://pbs.twimg.com/profile_images/1052621169638166528/KFcTcWcn_normal.jpg" TargetMode="External" /><Relationship Id="rId673" Type="http://schemas.openxmlformats.org/officeDocument/2006/relationships/hyperlink" Target="http://pbs.twimg.com/profile_images/1093355287157780480/NkJgCEJb_normal.jpg" TargetMode="External" /><Relationship Id="rId674" Type="http://schemas.openxmlformats.org/officeDocument/2006/relationships/hyperlink" Target="http://pbs.twimg.com/profile_images/1034492652622893056/3T8U5_E9_normal.jpg" TargetMode="External" /><Relationship Id="rId675" Type="http://schemas.openxmlformats.org/officeDocument/2006/relationships/hyperlink" Target="http://pbs.twimg.com/profile_images/1094248085318905856/jvmfgQZV_normal.jpg" TargetMode="External" /><Relationship Id="rId676" Type="http://schemas.openxmlformats.org/officeDocument/2006/relationships/hyperlink" Target="http://pbs.twimg.com/profile_images/1735503052/sari_twitter_normal.jpg" TargetMode="External" /><Relationship Id="rId677" Type="http://schemas.openxmlformats.org/officeDocument/2006/relationships/hyperlink" Target="http://pbs.twimg.com/profile_images/1060271522319925257/fJKwJ0r2_normal.jpg" TargetMode="External" /><Relationship Id="rId678" Type="http://schemas.openxmlformats.org/officeDocument/2006/relationships/hyperlink" Target="http://pbs.twimg.com/profile_images/1105860987368996864/R3OPeZb-_normal.png" TargetMode="External" /><Relationship Id="rId679" Type="http://schemas.openxmlformats.org/officeDocument/2006/relationships/hyperlink" Target="http://pbs.twimg.com/profile_images/2854624909/76bab38b651a81379b1e037318c99c00_normal.jpeg" TargetMode="External" /><Relationship Id="rId680" Type="http://schemas.openxmlformats.org/officeDocument/2006/relationships/hyperlink" Target="http://pbs.twimg.com/profile_images/847360672316837888/TfMRn8Rf_normal.jpg" TargetMode="External" /><Relationship Id="rId681" Type="http://schemas.openxmlformats.org/officeDocument/2006/relationships/hyperlink" Target="http://pbs.twimg.com/profile_images/749728015567818752/P-INh1UN_normal.jpg" TargetMode="External" /><Relationship Id="rId682" Type="http://schemas.openxmlformats.org/officeDocument/2006/relationships/hyperlink" Target="http://pbs.twimg.com/profile_images/1038457210626564096/SYv6uZwh_normal.jpg" TargetMode="External" /><Relationship Id="rId683" Type="http://schemas.openxmlformats.org/officeDocument/2006/relationships/hyperlink" Target="http://pbs.twimg.com/profile_images/910606959337975808/Stv8eNFS_normal.jpg" TargetMode="External" /><Relationship Id="rId684" Type="http://schemas.openxmlformats.org/officeDocument/2006/relationships/hyperlink" Target="http://pbs.twimg.com/profile_images/767904118828478464/_4Up71E__normal.jpg" TargetMode="External" /><Relationship Id="rId685" Type="http://schemas.openxmlformats.org/officeDocument/2006/relationships/hyperlink" Target="http://pbs.twimg.com/profile_images/597590818552033280/9rJTpfoF_normal.jpg" TargetMode="External" /><Relationship Id="rId686" Type="http://schemas.openxmlformats.org/officeDocument/2006/relationships/hyperlink" Target="https://twitter.com/roy_noom" TargetMode="External" /><Relationship Id="rId687" Type="http://schemas.openxmlformats.org/officeDocument/2006/relationships/hyperlink" Target="https://twitter.com/cryptologino" TargetMode="External" /><Relationship Id="rId688" Type="http://schemas.openxmlformats.org/officeDocument/2006/relationships/hyperlink" Target="https://twitter.com/safehavenio" TargetMode="External" /><Relationship Id="rId689" Type="http://schemas.openxmlformats.org/officeDocument/2006/relationships/hyperlink" Target="https://twitter.com/veriartivra" TargetMode="External" /><Relationship Id="rId690" Type="http://schemas.openxmlformats.org/officeDocument/2006/relationships/hyperlink" Target="https://twitter.com/meetitsm" TargetMode="External" /><Relationship Id="rId691" Type="http://schemas.openxmlformats.org/officeDocument/2006/relationships/hyperlink" Target="https://twitter.com/columbia" TargetMode="External" /><Relationship Id="rId692" Type="http://schemas.openxmlformats.org/officeDocument/2006/relationships/hyperlink" Target="https://twitter.com/crypto_shard" TargetMode="External" /><Relationship Id="rId693" Type="http://schemas.openxmlformats.org/officeDocument/2006/relationships/hyperlink" Target="https://twitter.com/blockfolio" TargetMode="External" /><Relationship Id="rId694" Type="http://schemas.openxmlformats.org/officeDocument/2006/relationships/hyperlink" Target="https://twitter.com/verasitytech" TargetMode="External" /><Relationship Id="rId695" Type="http://schemas.openxmlformats.org/officeDocument/2006/relationships/hyperlink" Target="https://twitter.com/keithnorbie" TargetMode="External" /><Relationship Id="rId696" Type="http://schemas.openxmlformats.org/officeDocument/2006/relationships/hyperlink" Target="https://twitter.com/turtlecrone" TargetMode="External" /><Relationship Id="rId697" Type="http://schemas.openxmlformats.org/officeDocument/2006/relationships/hyperlink" Target="https://twitter.com/cweeklyde" TargetMode="External" /><Relationship Id="rId698" Type="http://schemas.openxmlformats.org/officeDocument/2006/relationships/hyperlink" Target="https://twitter.com/bullmarketmaddy" TargetMode="External" /><Relationship Id="rId699" Type="http://schemas.openxmlformats.org/officeDocument/2006/relationships/hyperlink" Target="https://twitter.com/kherriage" TargetMode="External" /><Relationship Id="rId700" Type="http://schemas.openxmlformats.org/officeDocument/2006/relationships/hyperlink" Target="https://twitter.com/ritahisgenboone" TargetMode="External" /><Relationship Id="rId701" Type="http://schemas.openxmlformats.org/officeDocument/2006/relationships/hyperlink" Target="https://twitter.com/proudresister" TargetMode="External" /><Relationship Id="rId702" Type="http://schemas.openxmlformats.org/officeDocument/2006/relationships/hyperlink" Target="https://twitter.com/investinglegend" TargetMode="External" /><Relationship Id="rId703" Type="http://schemas.openxmlformats.org/officeDocument/2006/relationships/hyperlink" Target="https://twitter.com/vmstan" TargetMode="External" /><Relationship Id="rId704" Type="http://schemas.openxmlformats.org/officeDocument/2006/relationships/hyperlink" Target="https://twitter.com/virtualjad" TargetMode="External" /><Relationship Id="rId705" Type="http://schemas.openxmlformats.org/officeDocument/2006/relationships/hyperlink" Target="https://twitter.com/philyaccino" TargetMode="External" /><Relationship Id="rId706" Type="http://schemas.openxmlformats.org/officeDocument/2006/relationships/hyperlink" Target="https://twitter.com/vrealizeauto" TargetMode="External" /><Relationship Id="rId707" Type="http://schemas.openxmlformats.org/officeDocument/2006/relationships/hyperlink" Target="https://twitter.com/lapartisane" TargetMode="External" /><Relationship Id="rId708" Type="http://schemas.openxmlformats.org/officeDocument/2006/relationships/hyperlink" Target="https://twitter.com/al_rasheed" TargetMode="External" /><Relationship Id="rId709" Type="http://schemas.openxmlformats.org/officeDocument/2006/relationships/hyperlink" Target="https://twitter.com/everyvoicenc" TargetMode="External" /><Relationship Id="rId710" Type="http://schemas.openxmlformats.org/officeDocument/2006/relationships/hyperlink" Target="https://twitter.com/novahertz" TargetMode="External" /><Relationship Id="rId711" Type="http://schemas.openxmlformats.org/officeDocument/2006/relationships/hyperlink" Target="https://twitter.com/cloudrss" TargetMode="External" /><Relationship Id="rId712" Type="http://schemas.openxmlformats.org/officeDocument/2006/relationships/hyperlink" Target="https://twitter.com/cloudmakerbrian" TargetMode="External" /><Relationship Id="rId713" Type="http://schemas.openxmlformats.org/officeDocument/2006/relationships/hyperlink" Target="https://twitter.com/yueisu913" TargetMode="External" /><Relationship Id="rId714" Type="http://schemas.openxmlformats.org/officeDocument/2006/relationships/hyperlink" Target="https://twitter.com/jessalyn_51" TargetMode="External" /><Relationship Id="rId715" Type="http://schemas.openxmlformats.org/officeDocument/2006/relationships/hyperlink" Target="https://twitter.com/publicsafetyust" TargetMode="External" /><Relationship Id="rId716" Type="http://schemas.openxmlformats.org/officeDocument/2006/relationships/hyperlink" Target="https://twitter.com/vnagesh" TargetMode="External" /><Relationship Id="rId717" Type="http://schemas.openxmlformats.org/officeDocument/2006/relationships/hyperlink" Target="https://twitter.com/vphilipose" TargetMode="External" /><Relationship Id="rId718" Type="http://schemas.openxmlformats.org/officeDocument/2006/relationships/hyperlink" Target="https://twitter.com/little_minx" TargetMode="External" /><Relationship Id="rId719" Type="http://schemas.openxmlformats.org/officeDocument/2006/relationships/hyperlink" Target="https://twitter.com/viktoriousss" TargetMode="External" /><Relationship Id="rId720" Type="http://schemas.openxmlformats.org/officeDocument/2006/relationships/hyperlink" Target="https://twitter.com/gabbyarciniega" TargetMode="External" /><Relationship Id="rId721" Type="http://schemas.openxmlformats.org/officeDocument/2006/relationships/hyperlink" Target="https://twitter.com/benjimantv" TargetMode="External" /><Relationship Id="rId722" Type="http://schemas.openxmlformats.org/officeDocument/2006/relationships/hyperlink" Target="https://twitter.com/seancannell" TargetMode="External" /><Relationship Id="rId723" Type="http://schemas.openxmlformats.org/officeDocument/2006/relationships/hyperlink" Target="https://twitter.com/vaficionado" TargetMode="External" /><Relationship Id="rId724" Type="http://schemas.openxmlformats.org/officeDocument/2006/relationships/hyperlink" Target="https://twitter.com/tenthirtyam" TargetMode="External" /><Relationship Id="rId725" Type="http://schemas.openxmlformats.org/officeDocument/2006/relationships/hyperlink" Target="https://twitter.com/do0dzzz" TargetMode="External" /><Relationship Id="rId726" Type="http://schemas.openxmlformats.org/officeDocument/2006/relationships/hyperlink" Target="https://twitter.com/mpoore" TargetMode="External" /><Relationship Id="rId727" Type="http://schemas.openxmlformats.org/officeDocument/2006/relationships/hyperlink" Target="https://twitter.com/yopuede_mode" TargetMode="External" /><Relationship Id="rId728" Type="http://schemas.openxmlformats.org/officeDocument/2006/relationships/hyperlink" Target="https://twitter.com/solvvvv" TargetMode="External" /><Relationship Id="rId729" Type="http://schemas.openxmlformats.org/officeDocument/2006/relationships/hyperlink" Target="https://twitter.com/jfinley011" TargetMode="External" /><Relationship Id="rId730" Type="http://schemas.openxmlformats.org/officeDocument/2006/relationships/hyperlink" Target="https://twitter.com/paige_peplinski" TargetMode="External" /><Relationship Id="rId731" Type="http://schemas.openxmlformats.org/officeDocument/2006/relationships/hyperlink" Target="https://twitter.com/avasimat" TargetMode="External" /><Relationship Id="rId732" Type="http://schemas.openxmlformats.org/officeDocument/2006/relationships/hyperlink" Target="https://twitter.com/sppdmn" TargetMode="External" /><Relationship Id="rId733" Type="http://schemas.openxmlformats.org/officeDocument/2006/relationships/hyperlink" Target="https://twitter.com/allisonchilds1" TargetMode="External" /><Relationship Id="rId734" Type="http://schemas.openxmlformats.org/officeDocument/2006/relationships/hyperlink" Target="https://twitter.com/tiffanyllnn" TargetMode="External" /><Relationship Id="rId735" Type="http://schemas.openxmlformats.org/officeDocument/2006/relationships/hyperlink" Target="https://twitter.com/ivderham" TargetMode="External" /><Relationship Id="rId736" Type="http://schemas.openxmlformats.org/officeDocument/2006/relationships/hyperlink" Target="https://twitter.com/revalidatiearts" TargetMode="External" /><Relationship Id="rId737" Type="http://schemas.openxmlformats.org/officeDocument/2006/relationships/hyperlink" Target="https://twitter.com/nederlandsg" TargetMode="External" /><Relationship Id="rId738" Type="http://schemas.openxmlformats.org/officeDocument/2006/relationships/hyperlink" Target="https://twitter.com/uofstthomasmn" TargetMode="External" /><Relationship Id="rId739" Type="http://schemas.openxmlformats.org/officeDocument/2006/relationships/hyperlink" Target="https://twitter.com/ustbradyhall" TargetMode="External" /><Relationship Id="rId740" Type="http://schemas.openxmlformats.org/officeDocument/2006/relationships/hyperlink" Target="https://twitter.com/catjadijkstra" TargetMode="External" /><Relationship Id="rId741" Type="http://schemas.openxmlformats.org/officeDocument/2006/relationships/hyperlink" Target="https://twitter.com/revalida" TargetMode="External" /><Relationship Id="rId742" Type="http://schemas.openxmlformats.org/officeDocument/2006/relationships/hyperlink" Target="https://twitter.com/allan_kjaer" TargetMode="External" /><Relationship Id="rId743" Type="http://schemas.openxmlformats.org/officeDocument/2006/relationships/hyperlink" Target="https://twitter.com/_poppelgaard" TargetMode="External" /><Relationship Id="rId744" Type="http://schemas.openxmlformats.org/officeDocument/2006/relationships/hyperlink" Target="https://twitter.com/bethkmt" TargetMode="External" /><Relationship Id="rId745" Type="http://schemas.openxmlformats.org/officeDocument/2006/relationships/hyperlink" Target="https://twitter.com/vantageoeste" TargetMode="External" /><Relationship Id="rId746" Type="http://schemas.openxmlformats.org/officeDocument/2006/relationships/hyperlink" Target="https://twitter.com/trimbleag_es" TargetMode="External" /><Relationship Id="rId747" Type="http://schemas.openxmlformats.org/officeDocument/2006/relationships/hyperlink" Target="https://twitter.com/trimble_ag" TargetMode="External" /><Relationship Id="rId748" Type="http://schemas.openxmlformats.org/officeDocument/2006/relationships/hyperlink" Target="https://twitter.com/wxmf" TargetMode="External" /><Relationship Id="rId749" Type="http://schemas.openxmlformats.org/officeDocument/2006/relationships/hyperlink" Target="https://twitter.com/chipzoller" TargetMode="External" /><Relationship Id="rId750" Type="http://schemas.openxmlformats.org/officeDocument/2006/relationships/hyperlink" Target="https://twitter.com/rkleijwegt" TargetMode="External" /><Relationship Id="rId751" Type="http://schemas.openxmlformats.org/officeDocument/2006/relationships/hyperlink" Target="https://twitter.com/oergman" TargetMode="External" /><Relationship Id="rId752" Type="http://schemas.openxmlformats.org/officeDocument/2006/relationships/hyperlink" Target="https://twitter.com/thomaskopton" TargetMode="External" /><Relationship Id="rId753" Type="http://schemas.openxmlformats.org/officeDocument/2006/relationships/hyperlink" Target="https://twitter.com/dwarslaesieorgn" TargetMode="External" /><Relationship Id="rId754" Type="http://schemas.openxmlformats.org/officeDocument/2006/relationships/hyperlink" Target="https://twitter.com/ronaldbeukerbi" TargetMode="External" /><Relationship Id="rId755" Type="http://schemas.openxmlformats.org/officeDocument/2006/relationships/hyperlink" Target="https://twitter.com/jannekestolwijk" TargetMode="External" /><Relationship Id="rId756" Type="http://schemas.openxmlformats.org/officeDocument/2006/relationships/hyperlink" Target="https://twitter.com/ilsevannes" TargetMode="External" /><Relationship Id="rId757" Type="http://schemas.openxmlformats.org/officeDocument/2006/relationships/hyperlink" Target="https://twitter.com/inge_eriks" TargetMode="External" /><Relationship Id="rId758" Type="http://schemas.openxmlformats.org/officeDocument/2006/relationships/hyperlink" Target="https://twitter.com/inntagrica" TargetMode="External" /><Relationship Id="rId759" Type="http://schemas.openxmlformats.org/officeDocument/2006/relationships/hyperlink" Target="https://twitter.com/trim" TargetMode="External" /><Relationship Id="rId760" Type="http://schemas.openxmlformats.org/officeDocument/2006/relationships/hyperlink" Target="https://twitter.com/isranextdoor" TargetMode="External" /><Relationship Id="rId761" Type="http://schemas.openxmlformats.org/officeDocument/2006/relationships/hyperlink" Target="https://twitter.com/spidey2345" TargetMode="External" /><Relationship Id="rId762" Type="http://schemas.openxmlformats.org/officeDocument/2006/relationships/hyperlink" Target="https://twitter.com/deathbycodex" TargetMode="External" /><Relationship Id="rId763" Type="http://schemas.openxmlformats.org/officeDocument/2006/relationships/hyperlink" Target="https://twitter.com/timherriage" TargetMode="External" /><Relationship Id="rId764" Type="http://schemas.openxmlformats.org/officeDocument/2006/relationships/hyperlink" Target="https://twitter.com/kcdautomate" TargetMode="External" /><Relationship Id="rId765" Type="http://schemas.openxmlformats.org/officeDocument/2006/relationships/hyperlink" Target="https://twitter.com/sunny_dua" TargetMode="External" /><Relationship Id="rId766" Type="http://schemas.openxmlformats.org/officeDocument/2006/relationships/hyperlink" Target="https://twitter.com/hobovirtual" TargetMode="External" /><Relationship Id="rId767" Type="http://schemas.openxmlformats.org/officeDocument/2006/relationships/hyperlink" Target="https://twitter.com/bossjaycross1" TargetMode="External" /><Relationship Id="rId768" Type="http://schemas.openxmlformats.org/officeDocument/2006/relationships/hyperlink" Target="https://twitter.com/realwayneroot" TargetMode="External" /><Relationship Id="rId769" Type="http://schemas.openxmlformats.org/officeDocument/2006/relationships/hyperlink" Target="https://twitter.com/nafs2016" TargetMode="External" /><Relationship Id="rId770" Type="http://schemas.openxmlformats.org/officeDocument/2006/relationships/hyperlink" Target="https://twitter.com/jarhead_trader" TargetMode="External" /><Relationship Id="rId771" Type="http://schemas.openxmlformats.org/officeDocument/2006/relationships/hyperlink" Target="https://twitter.com/crowningprofits" TargetMode="External" /><Relationship Id="rId772" Type="http://schemas.openxmlformats.org/officeDocument/2006/relationships/hyperlink" Target="https://twitter.com/maqetsia" TargetMode="External" /><Relationship Id="rId773" Type="http://schemas.openxmlformats.org/officeDocument/2006/relationships/hyperlink" Target="https://twitter.com/bert_db" TargetMode="External" /><Relationship Id="rId774" Type="http://schemas.openxmlformats.org/officeDocument/2006/relationships/hyperlink" Target="https://twitter.com/custolopez" TargetMode="External" /><Relationship Id="rId775" Type="http://schemas.openxmlformats.org/officeDocument/2006/relationships/hyperlink" Target="https://twitter.com/biggreencandle" TargetMode="External" /><Relationship Id="rId776" Type="http://schemas.openxmlformats.org/officeDocument/2006/relationships/hyperlink" Target="https://twitter.com/notuncertain444" TargetMode="External" /><Relationship Id="rId777" Type="http://schemas.openxmlformats.org/officeDocument/2006/relationships/hyperlink" Target="https://twitter.com/sanwit66" TargetMode="External" /><Relationship Id="rId778" Type="http://schemas.openxmlformats.org/officeDocument/2006/relationships/hyperlink" Target="https://twitter.com/philippbck" TargetMode="External" /><Relationship Id="rId779" Type="http://schemas.openxmlformats.org/officeDocument/2006/relationships/hyperlink" Target="https://twitter.com/debbidelicious" TargetMode="External" /><Relationship Id="rId780" Type="http://schemas.openxmlformats.org/officeDocument/2006/relationships/hyperlink" Target="https://twitter.com/zmilleson" TargetMode="External" /><Relationship Id="rId781" Type="http://schemas.openxmlformats.org/officeDocument/2006/relationships/hyperlink" Target="https://twitter.com/alanrenouf" TargetMode="External" /><Relationship Id="rId782" Type="http://schemas.openxmlformats.org/officeDocument/2006/relationships/hyperlink" Target="https://twitter.com/jenssoeldner" TargetMode="External" /><Relationship Id="rId783" Type="http://schemas.openxmlformats.org/officeDocument/2006/relationships/hyperlink" Target="https://twitter.com/lamw" TargetMode="External" /><Relationship Id="rId784" Type="http://schemas.openxmlformats.org/officeDocument/2006/relationships/hyperlink" Target="https://twitter.com/jakerobinson" TargetMode="External" /><Relationship Id="rId785" Type="http://schemas.openxmlformats.org/officeDocument/2006/relationships/hyperlink" Target="https://twitter.com/agrosaptrimble" TargetMode="External" /><Relationship Id="rId786" Type="http://schemas.openxmlformats.org/officeDocument/2006/relationships/hyperlink" Target="https://twitter.com/cryptovanessa" TargetMode="External" /><Relationship Id="rId787" Type="http://schemas.openxmlformats.org/officeDocument/2006/relationships/hyperlink" Target="https://twitter.com/hbo" TargetMode="External" /><Relationship Id="rId788" Type="http://schemas.openxmlformats.org/officeDocument/2006/relationships/hyperlink" Target="https://twitter.com/vodafone" TargetMode="External" /><Relationship Id="rId789" Type="http://schemas.openxmlformats.org/officeDocument/2006/relationships/hyperlink" Target="https://twitter.com/cbs" TargetMode="External" /><Relationship Id="rId790" Type="http://schemas.openxmlformats.org/officeDocument/2006/relationships/hyperlink" Target="https://twitter.com/kaltura" TargetMode="External" /><Relationship Id="rId791" Type="http://schemas.openxmlformats.org/officeDocument/2006/relationships/hyperlink" Target="https://twitter.com/josecavalheri" TargetMode="External" /><Relationship Id="rId792" Type="http://schemas.openxmlformats.org/officeDocument/2006/relationships/hyperlink" Target="https://twitter.com/vmwareempower" TargetMode="External" /><Relationship Id="rId793" Type="http://schemas.openxmlformats.org/officeDocument/2006/relationships/hyperlink" Target="https://twitter.com/huberw" TargetMode="External" /><Relationship Id="rId794" Type="http://schemas.openxmlformats.org/officeDocument/2006/relationships/hyperlink" Target="https://twitter.com/cdillc" TargetMode="External" /><Relationship Id="rId795" Type="http://schemas.openxmlformats.org/officeDocument/2006/relationships/hyperlink" Target="https://twitter.com/vieuxlion3" TargetMode="External" /><Relationship Id="rId796" Type="http://schemas.openxmlformats.org/officeDocument/2006/relationships/hyperlink" Target="https://twitter.com/o_oweil" TargetMode="External" /><Relationship Id="rId797" Type="http://schemas.openxmlformats.org/officeDocument/2006/relationships/hyperlink" Target="https://twitter.com/upperphi" TargetMode="External" /><Relationship Id="rId798" Type="http://schemas.openxmlformats.org/officeDocument/2006/relationships/hyperlink" Target="https://twitter.com/sccs" TargetMode="External" /><Relationship Id="rId799" Type="http://schemas.openxmlformats.org/officeDocument/2006/relationships/hyperlink" Target="https://twitter.com/copticdisco" TargetMode="External" /><Relationship Id="rId800" Type="http://schemas.openxmlformats.org/officeDocument/2006/relationships/hyperlink" Target="https://twitter.com/sentinasmith" TargetMode="External" /><Relationship Id="rId801" Type="http://schemas.openxmlformats.org/officeDocument/2006/relationships/hyperlink" Target="https://twitter.com/lindahummel20" TargetMode="External" /><Relationship Id="rId802" Type="http://schemas.openxmlformats.org/officeDocument/2006/relationships/hyperlink" Target="https://twitter.com/randreynolds" TargetMode="External" /><Relationship Id="rId803" Type="http://schemas.openxmlformats.org/officeDocument/2006/relationships/hyperlink" Target="https://twitter.com/bodyisturd" TargetMode="External" /><Relationship Id="rId804" Type="http://schemas.openxmlformats.org/officeDocument/2006/relationships/hyperlink" Target="https://twitter.com/cmputrwiz" TargetMode="External" /><Relationship Id="rId805" Type="http://schemas.openxmlformats.org/officeDocument/2006/relationships/hyperlink" Target="https://twitter.com/jillfilipovic" TargetMode="External" /><Relationship Id="rId806" Type="http://schemas.openxmlformats.org/officeDocument/2006/relationships/hyperlink" Target="https://twitter.com/pzarrot" TargetMode="External" /><Relationship Id="rId807" Type="http://schemas.openxmlformats.org/officeDocument/2006/relationships/hyperlink" Target="https://twitter.com/amitpanchal76" TargetMode="External" /><Relationship Id="rId808" Type="http://schemas.openxmlformats.org/officeDocument/2006/relationships/hyperlink" Target="https://twitter.com/bluewaveyes" TargetMode="External" /><Relationship Id="rId809" Type="http://schemas.openxmlformats.org/officeDocument/2006/relationships/hyperlink" Target="https://twitter.com/vmwarestevem" TargetMode="External" /><Relationship Id="rId810" Type="http://schemas.openxmlformats.org/officeDocument/2006/relationships/hyperlink" Target="https://twitter.com/fortuna78850073" TargetMode="External" /><Relationship Id="rId811" Type="http://schemas.openxmlformats.org/officeDocument/2006/relationships/hyperlink" Target="https://twitter.com/adjordan" TargetMode="External" /><Relationship Id="rId812" Type="http://schemas.openxmlformats.org/officeDocument/2006/relationships/hyperlink" Target="https://twitter.com/tweetlocolinda" TargetMode="External" /><Relationship Id="rId813" Type="http://schemas.openxmlformats.org/officeDocument/2006/relationships/hyperlink" Target="https://twitter.com/britkuckel" TargetMode="External" /><Relationship Id="rId814" Type="http://schemas.openxmlformats.org/officeDocument/2006/relationships/hyperlink" Target="https://twitter.com/vixkayla" TargetMode="External" /><Relationship Id="rId815" Type="http://schemas.openxmlformats.org/officeDocument/2006/relationships/hyperlink" Target="https://twitter.com/leaglebriefs" TargetMode="External" /><Relationship Id="rId816" Type="http://schemas.openxmlformats.org/officeDocument/2006/relationships/hyperlink" Target="https://twitter.com/pythoncxde" TargetMode="External" /><Relationship Id="rId817" Type="http://schemas.openxmlformats.org/officeDocument/2006/relationships/hyperlink" Target="https://twitter.com/dupouvoirdachat" TargetMode="External" /><Relationship Id="rId818" Type="http://schemas.openxmlformats.org/officeDocument/2006/relationships/hyperlink" Target="https://twitter.com/divalizzous" TargetMode="External" /><Relationship Id="rId819" Type="http://schemas.openxmlformats.org/officeDocument/2006/relationships/hyperlink" Target="https://twitter.com/politicalbeth" TargetMode="External" /><Relationship Id="rId820" Type="http://schemas.openxmlformats.org/officeDocument/2006/relationships/hyperlink" Target="https://twitter.com/msprairierose" TargetMode="External" /><Relationship Id="rId821" Type="http://schemas.openxmlformats.org/officeDocument/2006/relationships/hyperlink" Target="https://twitter.com/repmarciafudge" TargetMode="External" /><Relationship Id="rId822" Type="http://schemas.openxmlformats.org/officeDocument/2006/relationships/hyperlink" Target="https://twitter.com/dugidm" TargetMode="External" /><Relationship Id="rId823" Type="http://schemas.openxmlformats.org/officeDocument/2006/relationships/hyperlink" Target="https://twitter.com/magander3" TargetMode="External" /><Relationship Id="rId824" Type="http://schemas.openxmlformats.org/officeDocument/2006/relationships/hyperlink" Target="https://twitter.com/pramod_rane" TargetMode="External" /><Relationship Id="rId825" Type="http://schemas.openxmlformats.org/officeDocument/2006/relationships/hyperlink" Target="https://twitter.com/shublively" TargetMode="External" /><Relationship Id="rId826" Type="http://schemas.openxmlformats.org/officeDocument/2006/relationships/hyperlink" Target="https://twitter.com/trextrip" TargetMode="External" /><Relationship Id="rId827" Type="http://schemas.openxmlformats.org/officeDocument/2006/relationships/hyperlink" Target="https://twitter.com/ncpolicywatch" TargetMode="External" /><Relationship Id="rId828" Type="http://schemas.openxmlformats.org/officeDocument/2006/relationships/hyperlink" Target="https://twitter.com/sethetter" TargetMode="External" /><Relationship Id="rId829" Type="http://schemas.openxmlformats.org/officeDocument/2006/relationships/hyperlink" Target="https://twitter.com/kdnj613" TargetMode="External" /><Relationship Id="rId830" Type="http://schemas.openxmlformats.org/officeDocument/2006/relationships/hyperlink" Target="https://twitter.com/corybooker" TargetMode="External" /><Relationship Id="rId831" Type="http://schemas.openxmlformats.org/officeDocument/2006/relationships/hyperlink" Target="https://twitter.com/above_boonville" TargetMode="External" /><Relationship Id="rId832" Type="http://schemas.openxmlformats.org/officeDocument/2006/relationships/hyperlink" Target="https://twitter.com/mdavid59" TargetMode="External" /><Relationship Id="rId833" Type="http://schemas.openxmlformats.org/officeDocument/2006/relationships/hyperlink" Target="https://twitter.com/vrauk" TargetMode="External" /><Relationship Id="rId834" Type="http://schemas.openxmlformats.org/officeDocument/2006/relationships/hyperlink" Target="https://twitter.com/coxautolovescv" TargetMode="External" /><Relationship Id="rId835" Type="http://schemas.openxmlformats.org/officeDocument/2006/relationships/hyperlink" Target="https://twitter.com/bipulsinha" TargetMode="External" /><Relationship Id="rId836" Type="http://schemas.openxmlformats.org/officeDocument/2006/relationships/hyperlink" Target="https://twitter.com/vmware" TargetMode="External" /><Relationship Id="rId837" Type="http://schemas.openxmlformats.org/officeDocument/2006/relationships/hyperlink" Target="https://twitter.com/rubrikinc" TargetMode="External" /><Relationship Id="rId838" Type="http://schemas.openxmlformats.org/officeDocument/2006/relationships/hyperlink" Target="https://twitter.com/myindmax" TargetMode="External" /><Relationship Id="rId839" Type="http://schemas.openxmlformats.org/officeDocument/2006/relationships/hyperlink" Target="https://twitter.com/vrealizeops" TargetMode="External" /><Relationship Id="rId840" Type="http://schemas.openxmlformats.org/officeDocument/2006/relationships/hyperlink" Target="https://twitter.com/sdxacademy" TargetMode="External" /><Relationship Id="rId841" Type="http://schemas.openxmlformats.org/officeDocument/2006/relationships/hyperlink" Target="https://twitter.com/m_gonullu" TargetMode="External" /><Relationship Id="rId842" Type="http://schemas.openxmlformats.org/officeDocument/2006/relationships/hyperlink" Target="https://twitter.com/m_koulibaly" TargetMode="External" /><Relationship Id="rId843" Type="http://schemas.openxmlformats.org/officeDocument/2006/relationships/hyperlink" Target="https://twitter.com/aouattara_prci" TargetMode="External" /><Relationship Id="rId844" Type="http://schemas.openxmlformats.org/officeDocument/2006/relationships/hyperlink" Target="https://twitter.com/liadofek" TargetMode="External" /><Relationship Id="rId845" Type="http://schemas.openxmlformats.org/officeDocument/2006/relationships/hyperlink" Target="https://twitter.com/jboogiebrown" TargetMode="External" /><Relationship Id="rId846" Type="http://schemas.openxmlformats.org/officeDocument/2006/relationships/hyperlink" Target="https://twitter.com/ericboehlert" TargetMode="External" /><Relationship Id="rId847" Type="http://schemas.openxmlformats.org/officeDocument/2006/relationships/hyperlink" Target="https://twitter.com/m_dobrowolski_" TargetMode="External" /><Relationship Id="rId848" Type="http://schemas.openxmlformats.org/officeDocument/2006/relationships/hyperlink" Target="https://twitter.com/batuhandemirdal" TargetMode="External" /><Relationship Id="rId849" Type="http://schemas.openxmlformats.org/officeDocument/2006/relationships/hyperlink" Target="https://twitter.com/cityofeagan" TargetMode="External" /><Relationship Id="rId850" Type="http://schemas.openxmlformats.org/officeDocument/2006/relationships/hyperlink" Target="https://twitter.com/eaganpolice" TargetMode="External" /><Relationship Id="rId851" Type="http://schemas.openxmlformats.org/officeDocument/2006/relationships/hyperlink" Target="https://twitter.com/jensellsjax" TargetMode="External" /><Relationship Id="rId852" Type="http://schemas.openxmlformats.org/officeDocument/2006/relationships/hyperlink" Target="https://twitter.com/dakotacountymn" TargetMode="External" /><Relationship Id="rId853" Type="http://schemas.openxmlformats.org/officeDocument/2006/relationships/hyperlink" Target="https://twitter.com/visresassn" TargetMode="External" /><Relationship Id="rId854" Type="http://schemas.openxmlformats.org/officeDocument/2006/relationships/hyperlink" Target="https://twitter.com/vrafound" TargetMode="External" /><Relationship Id="rId855" Type="http://schemas.openxmlformats.org/officeDocument/2006/relationships/hyperlink" Target="https://twitter.com/amazon" TargetMode="External" /><Relationship Id="rId856" Type="http://schemas.openxmlformats.org/officeDocument/2006/relationships/hyperlink" Target="https://twitter.com/amazonsmile" TargetMode="External" /><Relationship Id="rId857" Type="http://schemas.openxmlformats.org/officeDocument/2006/relationships/hyperlink" Target="https://twitter.com/caseyemcg" TargetMode="External" /><Relationship Id="rId858" Type="http://schemas.openxmlformats.org/officeDocument/2006/relationships/hyperlink" Target="https://twitter.com/breenewsome" TargetMode="External" /><Relationship Id="rId859" Type="http://schemas.openxmlformats.org/officeDocument/2006/relationships/hyperlink" Target="https://twitter.com/andyashby1" TargetMode="External" /><Relationship Id="rId860" Type="http://schemas.openxmlformats.org/officeDocument/2006/relationships/hyperlink" Target="https://twitter.com/luciafrolova" TargetMode="External" /><Relationship Id="rId861" Type="http://schemas.openxmlformats.org/officeDocument/2006/relationships/hyperlink" Target="https://twitter.com/ekrejci" TargetMode="External" /><Relationship Id="rId862" Type="http://schemas.openxmlformats.org/officeDocument/2006/relationships/hyperlink" Target="https://twitter.com/ladylyrical" TargetMode="External" /><Relationship Id="rId863" Type="http://schemas.openxmlformats.org/officeDocument/2006/relationships/hyperlink" Target="https://twitter.com/coversuregroup" TargetMode="External" /><Relationship Id="rId864" Type="http://schemas.openxmlformats.org/officeDocument/2006/relationships/hyperlink" Target="https://twitter.com/coversurekidd" TargetMode="External" /><Relationship Id="rId865" Type="http://schemas.openxmlformats.org/officeDocument/2006/relationships/hyperlink" Target="https://twitter.com/edwardpoll" TargetMode="External" /><Relationship Id="rId866" Type="http://schemas.openxmlformats.org/officeDocument/2006/relationships/hyperlink" Target="https://twitter.com/twbfarms" TargetMode="External" /><Relationship Id="rId867" Type="http://schemas.openxmlformats.org/officeDocument/2006/relationships/hyperlink" Target="https://twitter.com/jd750a" TargetMode="External" /><Relationship Id="rId868" Type="http://schemas.openxmlformats.org/officeDocument/2006/relationships/hyperlink" Target="https://twitter.com/jothrop" TargetMode="External" /><Relationship Id="rId869" Type="http://schemas.openxmlformats.org/officeDocument/2006/relationships/hyperlink" Target="https://twitter.com/ukvra" TargetMode="External" /><Relationship Id="rId870" Type="http://schemas.openxmlformats.org/officeDocument/2006/relationships/hyperlink" Target="https://twitter.com/giles_hudson" TargetMode="External" /><Relationship Id="rId871" Type="http://schemas.openxmlformats.org/officeDocument/2006/relationships/hyperlink" Target="https://twitter.com/arquette_paul" TargetMode="External" /><Relationship Id="rId872" Type="http://schemas.openxmlformats.org/officeDocument/2006/relationships/hyperlink" Target="https://twitter.com/josephmontione" TargetMode="External" /><Relationship Id="rId873" Type="http://schemas.openxmlformats.org/officeDocument/2006/relationships/hyperlink" Target="https://twitter.com/raytheon" TargetMode="External" /><Relationship Id="rId874" Type="http://schemas.openxmlformats.org/officeDocument/2006/relationships/hyperlink" Target="https://twitter.com/raytheoncyber" TargetMode="External" /><Relationship Id="rId875" Type="http://schemas.openxmlformats.org/officeDocument/2006/relationships/hyperlink" Target="https://twitter.com/vmwarecloud" TargetMode="External" /><Relationship Id="rId876" Type="http://schemas.openxmlformats.org/officeDocument/2006/relationships/hyperlink" Target="https://twitter.com/readheadruler" TargetMode="External" /><Relationship Id="rId877" Type="http://schemas.openxmlformats.org/officeDocument/2006/relationships/hyperlink" Target="https://twitter.com/xeni" TargetMode="External" /><Relationship Id="rId878" Type="http://schemas.openxmlformats.org/officeDocument/2006/relationships/hyperlink" Target="https://twitter.com/ivirtualex" TargetMode="External" /><Relationship Id="rId879" Type="http://schemas.openxmlformats.org/officeDocument/2006/relationships/hyperlink" Target="https://twitter.com/abbiekamin" TargetMode="External" /><Relationship Id="rId880" Type="http://schemas.openxmlformats.org/officeDocument/2006/relationships/hyperlink" Target="https://twitter.com/sarihorwitz" TargetMode="External" /><Relationship Id="rId881" Type="http://schemas.openxmlformats.org/officeDocument/2006/relationships/hyperlink" Target="https://twitter.com/washingtonpost" TargetMode="External" /><Relationship Id="rId882" Type="http://schemas.openxmlformats.org/officeDocument/2006/relationships/hyperlink" Target="https://twitter.com/houstonchron" TargetMode="External" /><Relationship Id="rId883" Type="http://schemas.openxmlformats.org/officeDocument/2006/relationships/hyperlink" Target="https://twitter.com/naheitzeg" TargetMode="External" /><Relationship Id="rId884" Type="http://schemas.openxmlformats.org/officeDocument/2006/relationships/hyperlink" Target="https://twitter.com/bdgolf1" TargetMode="External" /><Relationship Id="rId885" Type="http://schemas.openxmlformats.org/officeDocument/2006/relationships/hyperlink" Target="https://twitter.com/vra2005" TargetMode="External" /><Relationship Id="rId886" Type="http://schemas.openxmlformats.org/officeDocument/2006/relationships/hyperlink" Target="https://twitter.com/chronfalkenberg" TargetMode="External" /><Relationship Id="rId887" Type="http://schemas.openxmlformats.org/officeDocument/2006/relationships/hyperlink" Target="https://twitter.com/campaignlegal" TargetMode="External" /><Relationship Id="rId888" Type="http://schemas.openxmlformats.org/officeDocument/2006/relationships/hyperlink" Target="https://twitter.com/genefortexas" TargetMode="External" /><Relationship Id="rId889" Type="http://schemas.openxmlformats.org/officeDocument/2006/relationships/hyperlink" Target="https://twitter.com/dalinemagee" TargetMode="External" /><Relationship Id="rId890" Type="http://schemas.openxmlformats.org/officeDocument/2006/relationships/comments" Target="../comments2.xml" /><Relationship Id="rId891" Type="http://schemas.openxmlformats.org/officeDocument/2006/relationships/vmlDrawing" Target="../drawings/vmlDrawing2.vml" /><Relationship Id="rId892" Type="http://schemas.openxmlformats.org/officeDocument/2006/relationships/table" Target="../tables/table2.xml" /><Relationship Id="rId8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ichaelpoore.com/2019/04/whats-new-in-vra-7-6/" TargetMode="External" /><Relationship Id="rId2" Type="http://schemas.openxmlformats.org/officeDocument/2006/relationships/hyperlink" Target="https://pages.rubrik.com/20181220-NAM-VMUGManagingDataatScale-Webiner-ODReg.html?utm_source=twitter&amp;utm_medium=organic-social-media" TargetMode="External" /><Relationship Id="rId3" Type="http://schemas.openxmlformats.org/officeDocument/2006/relationships/hyperlink" Target="https://www.am-online.com/news/used-cars/2019/04/17/sub-standard-repair-work-is-causing-used-car-headache-says-vra" TargetMode="External" /><Relationship Id="rId4" Type="http://schemas.openxmlformats.org/officeDocument/2006/relationships/hyperlink" Target="https://www.letamericavote.org/" TargetMode="External" /><Relationship Id="rId5" Type="http://schemas.openxmlformats.org/officeDocument/2006/relationships/hyperlink" Target="https://twitter.com/JasonV_VCP5/status/1115665163720351744" TargetMode="External" /><Relationship Id="rId6" Type="http://schemas.openxmlformats.org/officeDocument/2006/relationships/hyperlink" Target="https://www.virtual-allan.com/vsphere-6-7-update-2-and-updated-vrealize-suite-2018-released" TargetMode="External" /><Relationship Id="rId7" Type="http://schemas.openxmlformats.org/officeDocument/2006/relationships/hyperlink" Target="https://blogs.vmware.com/management/2019/04/whats-new-in-vrealize-automation-7-6-and-vrealize-lifecycle-manager-2-1.html" TargetMode="External" /><Relationship Id="rId8" Type="http://schemas.openxmlformats.org/officeDocument/2006/relationships/hyperlink" Target="https://www.rawstory.com/2019/04/trumps-reshaped-supreme-court-will-review-gay-transgender-rights-workplace/" TargetMode="External" /><Relationship Id="rId9" Type="http://schemas.openxmlformats.org/officeDocument/2006/relationships/hyperlink" Target="http://www.washingtonpost.com/video/national/this-lawyer-is-trying-to-help-people-without-photo-id-get-registered-to-vote/2016/05/23/46b8b1ec-2136-11e6-b944-52f7b1793dae_video.html" TargetMode="External" /><Relationship Id="rId10" Type="http://schemas.openxmlformats.org/officeDocument/2006/relationships/hyperlink" Target="https://twitter.com/genefortexas/status/1119668584177917958" TargetMode="External" /><Relationship Id="rId11" Type="http://schemas.openxmlformats.org/officeDocument/2006/relationships/hyperlink" Target="https://www.netapp.com/us/media/nva-1128-design.pdf" TargetMode="External" /><Relationship Id="rId12" Type="http://schemas.openxmlformats.org/officeDocument/2006/relationships/hyperlink" Target="https://twitter.com/KCDAutomate/status/1115657933876948992" TargetMode="External" /><Relationship Id="rId13" Type="http://schemas.openxmlformats.org/officeDocument/2006/relationships/hyperlink" Target="https://actionnetwork.org/petitions/sign-to-support-restoring-the-voting-rights-act?source=twitter&amp;" TargetMode="External" /><Relationship Id="rId14" Type="http://schemas.openxmlformats.org/officeDocument/2006/relationships/hyperlink" Target="https://www.computerweekly.com/de/tipp/Tipps-zum-VMware-vRealize-Suite-Lifecycle-Manager" TargetMode="External" /><Relationship Id="rId15" Type="http://schemas.openxmlformats.org/officeDocument/2006/relationships/hyperlink" Target="https://washingtonmonthly.com/magazine/april-may-june-2019/john-roberts-boy-in-the-bubble/#.XK5EZIUOMhA.twitter" TargetMode="External" /><Relationship Id="rId16" Type="http://schemas.openxmlformats.org/officeDocument/2006/relationships/hyperlink" Target="https://www.nytimes.com/2019/04/11/opinion/voting-prisoners-felon-disenfranchisement.html" TargetMode="External" /><Relationship Id="rId17" Type="http://schemas.openxmlformats.org/officeDocument/2006/relationships/hyperlink" Target="https://twitter.com/vChrisR/status/1116644933778202624" TargetMode="External" /><Relationship Id="rId18" Type="http://schemas.openxmlformats.org/officeDocument/2006/relationships/hyperlink" Target="https://www.instagram.com/p/BwG2vCEDD3G/?utm_source=ig_share_sheet&amp;igshid=tnib9tbqy0ao" TargetMode="External" /><Relationship Id="rId19" Type="http://schemas.openxmlformats.org/officeDocument/2006/relationships/hyperlink" Target="https://blogs.vmware.com/management/2019/04/whats-new-in-vrealize-automation-7-6.html?src=so_5a314d05e49f5&amp;cid=70134000001SkJn" TargetMode="External" /><Relationship Id="rId20" Type="http://schemas.openxmlformats.org/officeDocument/2006/relationships/hyperlink" Target="https://dy.si/FGEmA" TargetMode="External" /><Relationship Id="rId21" Type="http://schemas.openxmlformats.org/officeDocument/2006/relationships/hyperlink" Target="http://r.socialstudio.radian6.com/34aef54c-f312-40d2-9ca3-43cbeb131d76" TargetMode="External" /><Relationship Id="rId22" Type="http://schemas.openxmlformats.org/officeDocument/2006/relationships/hyperlink" Target="http://r.socialstudio.radian6.com/11de54c4-3ffc-4f26-9467-49a9d707827a" TargetMode="External" /><Relationship Id="rId23" Type="http://schemas.openxmlformats.org/officeDocument/2006/relationships/hyperlink" Target="https://twitter.com/barronsonline/status/1118477341318164486" TargetMode="External" /><Relationship Id="rId24" Type="http://schemas.openxmlformats.org/officeDocument/2006/relationships/hyperlink" Target="https://soundcloud.com/user-640389393/kip-herriage-live-with-wayne-allyn-root-on-war-now-41219" TargetMode="External" /><Relationship Id="rId25" Type="http://schemas.openxmlformats.org/officeDocument/2006/relationships/hyperlink" Target="https://pages.rubrik.com/20181220-NAM-VMUGManagingDataatScale-Webiner-ODReg.html?utm_source=twitter&amp;utm_medium=organic-social-media" TargetMode="External" /><Relationship Id="rId26" Type="http://schemas.openxmlformats.org/officeDocument/2006/relationships/hyperlink" Target="https://twitter.com/JasonV_VCP5/status/1115665163720351744" TargetMode="External" /><Relationship Id="rId27" Type="http://schemas.openxmlformats.org/officeDocument/2006/relationships/hyperlink" Target="https://twitter.com/rubrikInc/status/1118861787955441664/photo/1" TargetMode="External" /><Relationship Id="rId28" Type="http://schemas.openxmlformats.org/officeDocument/2006/relationships/hyperlink" Target="https://lnkd.in/fQGyje8" TargetMode="External" /><Relationship Id="rId29" Type="http://schemas.openxmlformats.org/officeDocument/2006/relationships/hyperlink" Target="https://twitter.com/jhuntervmware/status/1116417340885876737" TargetMode="External" /><Relationship Id="rId30" Type="http://schemas.openxmlformats.org/officeDocument/2006/relationships/hyperlink" Target="https://medium.com/verasity/verasity-integrates-with-kaltura-35a6d9a57e9" TargetMode="External" /><Relationship Id="rId31" Type="http://schemas.openxmlformats.org/officeDocument/2006/relationships/hyperlink" Target="https://medium.com/verasity/vra-is-now-on-blockfolio-the-worlds-most-popular-cryptocurrency-portfolio-tracker-44001600cab" TargetMode="External" /><Relationship Id="rId32" Type="http://schemas.openxmlformats.org/officeDocument/2006/relationships/hyperlink" Target="https://twitter.com/verasitytech/status/1115588127459020800" TargetMode="External" /><Relationship Id="rId33" Type="http://schemas.openxmlformats.org/officeDocument/2006/relationships/hyperlink" Target="http://www.washingtonpost.com/video/national/this-lawyer-is-trying-to-help-people-without-photo-id-get-registered-to-vote/2016/05/23/46b8b1ec-2136-11e6-b944-52f7b1793dae_video.html" TargetMode="External" /><Relationship Id="rId34" Type="http://schemas.openxmlformats.org/officeDocument/2006/relationships/hyperlink" Target="https://twitter.com/genefortexas/status/1119668584177917958" TargetMode="External" /><Relationship Id="rId35" Type="http://schemas.openxmlformats.org/officeDocument/2006/relationships/hyperlink" Target="https://www.facebook.com/274030672611447/posts/2627953513885806/" TargetMode="External" /><Relationship Id="rId36" Type="http://schemas.openxmlformats.org/officeDocument/2006/relationships/hyperlink" Target="https://www.facebook.com/274030672611447/posts/2638108402870317/"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2871</v>
      </c>
      <c r="BB2" s="13" t="s">
        <v>2924</v>
      </c>
      <c r="BC2" s="13" t="s">
        <v>2925</v>
      </c>
      <c r="BD2" s="117" t="s">
        <v>4171</v>
      </c>
      <c r="BE2" s="117" t="s">
        <v>4172</v>
      </c>
      <c r="BF2" s="117" t="s">
        <v>4173</v>
      </c>
      <c r="BG2" s="117" t="s">
        <v>4174</v>
      </c>
      <c r="BH2" s="117" t="s">
        <v>4175</v>
      </c>
      <c r="BI2" s="117" t="s">
        <v>4176</v>
      </c>
      <c r="BJ2" s="117" t="s">
        <v>4177</v>
      </c>
      <c r="BK2" s="117" t="s">
        <v>4178</v>
      </c>
      <c r="BL2" s="117" t="s">
        <v>4179</v>
      </c>
    </row>
    <row r="3" spans="1:64" ht="15" customHeight="1">
      <c r="A3" s="64" t="s">
        <v>212</v>
      </c>
      <c r="B3" s="64" t="s">
        <v>363</v>
      </c>
      <c r="C3" s="65" t="s">
        <v>4234</v>
      </c>
      <c r="D3" s="66">
        <v>3</v>
      </c>
      <c r="E3" s="67" t="s">
        <v>132</v>
      </c>
      <c r="F3" s="68">
        <v>35</v>
      </c>
      <c r="G3" s="65"/>
      <c r="H3" s="69"/>
      <c r="I3" s="70"/>
      <c r="J3" s="70"/>
      <c r="K3" s="34" t="s">
        <v>65</v>
      </c>
      <c r="L3" s="71">
        <v>3</v>
      </c>
      <c r="M3" s="71"/>
      <c r="N3" s="72"/>
      <c r="O3" s="78" t="s">
        <v>416</v>
      </c>
      <c r="P3" s="80">
        <v>43564.33704861111</v>
      </c>
      <c r="Q3" s="78" t="s">
        <v>418</v>
      </c>
      <c r="R3" s="78"/>
      <c r="S3" s="78"/>
      <c r="T3" s="78" t="s">
        <v>678</v>
      </c>
      <c r="U3" s="83" t="s">
        <v>762</v>
      </c>
      <c r="V3" s="83" t="s">
        <v>762</v>
      </c>
      <c r="W3" s="80">
        <v>43564.33704861111</v>
      </c>
      <c r="X3" s="83" t="s">
        <v>936</v>
      </c>
      <c r="Y3" s="78"/>
      <c r="Z3" s="78"/>
      <c r="AA3" s="84" t="s">
        <v>1158</v>
      </c>
      <c r="AB3" s="84" t="s">
        <v>1380</v>
      </c>
      <c r="AC3" s="78" t="b">
        <v>0</v>
      </c>
      <c r="AD3" s="78">
        <v>8</v>
      </c>
      <c r="AE3" s="84" t="s">
        <v>1391</v>
      </c>
      <c r="AF3" s="78" t="b">
        <v>0</v>
      </c>
      <c r="AG3" s="78" t="s">
        <v>1403</v>
      </c>
      <c r="AH3" s="78"/>
      <c r="AI3" s="84" t="s">
        <v>1392</v>
      </c>
      <c r="AJ3" s="78" t="b">
        <v>0</v>
      </c>
      <c r="AK3" s="78">
        <v>0</v>
      </c>
      <c r="AL3" s="84" t="s">
        <v>1392</v>
      </c>
      <c r="AM3" s="78" t="s">
        <v>1423</v>
      </c>
      <c r="AN3" s="78" t="b">
        <v>0</v>
      </c>
      <c r="AO3" s="84" t="s">
        <v>1380</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c r="BE3" s="49"/>
      <c r="BF3" s="48"/>
      <c r="BG3" s="49"/>
      <c r="BH3" s="48"/>
      <c r="BI3" s="49"/>
      <c r="BJ3" s="48"/>
      <c r="BK3" s="49"/>
      <c r="BL3" s="48"/>
    </row>
    <row r="4" spans="1:64" ht="15" customHeight="1">
      <c r="A4" s="64" t="s">
        <v>212</v>
      </c>
      <c r="B4" s="64" t="s">
        <v>364</v>
      </c>
      <c r="C4" s="65" t="s">
        <v>4234</v>
      </c>
      <c r="D4" s="66">
        <v>3</v>
      </c>
      <c r="E4" s="67" t="s">
        <v>132</v>
      </c>
      <c r="F4" s="68">
        <v>35</v>
      </c>
      <c r="G4" s="65"/>
      <c r="H4" s="69"/>
      <c r="I4" s="70"/>
      <c r="J4" s="70"/>
      <c r="K4" s="34" t="s">
        <v>65</v>
      </c>
      <c r="L4" s="77">
        <v>4</v>
      </c>
      <c r="M4" s="77"/>
      <c r="N4" s="72"/>
      <c r="O4" s="79" t="s">
        <v>416</v>
      </c>
      <c r="P4" s="81">
        <v>43564.33704861111</v>
      </c>
      <c r="Q4" s="79" t="s">
        <v>418</v>
      </c>
      <c r="R4" s="79"/>
      <c r="S4" s="79"/>
      <c r="T4" s="79" t="s">
        <v>678</v>
      </c>
      <c r="U4" s="82" t="s">
        <v>762</v>
      </c>
      <c r="V4" s="82" t="s">
        <v>762</v>
      </c>
      <c r="W4" s="81">
        <v>43564.33704861111</v>
      </c>
      <c r="X4" s="82" t="s">
        <v>936</v>
      </c>
      <c r="Y4" s="79"/>
      <c r="Z4" s="79"/>
      <c r="AA4" s="85" t="s">
        <v>1158</v>
      </c>
      <c r="AB4" s="85" t="s">
        <v>1380</v>
      </c>
      <c r="AC4" s="79" t="b">
        <v>0</v>
      </c>
      <c r="AD4" s="79">
        <v>8</v>
      </c>
      <c r="AE4" s="85" t="s">
        <v>1391</v>
      </c>
      <c r="AF4" s="79" t="b">
        <v>0</v>
      </c>
      <c r="AG4" s="79" t="s">
        <v>1403</v>
      </c>
      <c r="AH4" s="79"/>
      <c r="AI4" s="85" t="s">
        <v>1392</v>
      </c>
      <c r="AJ4" s="79" t="b">
        <v>0</v>
      </c>
      <c r="AK4" s="79">
        <v>0</v>
      </c>
      <c r="AL4" s="85" t="s">
        <v>1392</v>
      </c>
      <c r="AM4" s="79" t="s">
        <v>1423</v>
      </c>
      <c r="AN4" s="79" t="b">
        <v>0</v>
      </c>
      <c r="AO4" s="85" t="s">
        <v>1380</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c r="BE4" s="49"/>
      <c r="BF4" s="48"/>
      <c r="BG4" s="49"/>
      <c r="BH4" s="48"/>
      <c r="BI4" s="49"/>
      <c r="BJ4" s="48"/>
      <c r="BK4" s="49"/>
      <c r="BL4" s="48"/>
    </row>
    <row r="5" spans="1:64" ht="15">
      <c r="A5" s="64" t="s">
        <v>212</v>
      </c>
      <c r="B5" s="64" t="s">
        <v>365</v>
      </c>
      <c r="C5" s="65" t="s">
        <v>4234</v>
      </c>
      <c r="D5" s="66">
        <v>3</v>
      </c>
      <c r="E5" s="67" t="s">
        <v>132</v>
      </c>
      <c r="F5" s="68">
        <v>35</v>
      </c>
      <c r="G5" s="65"/>
      <c r="H5" s="69"/>
      <c r="I5" s="70"/>
      <c r="J5" s="70"/>
      <c r="K5" s="34" t="s">
        <v>65</v>
      </c>
      <c r="L5" s="77">
        <v>5</v>
      </c>
      <c r="M5" s="77"/>
      <c r="N5" s="72"/>
      <c r="O5" s="79" t="s">
        <v>416</v>
      </c>
      <c r="P5" s="81">
        <v>43564.33704861111</v>
      </c>
      <c r="Q5" s="79" t="s">
        <v>418</v>
      </c>
      <c r="R5" s="79"/>
      <c r="S5" s="79"/>
      <c r="T5" s="79" t="s">
        <v>678</v>
      </c>
      <c r="U5" s="82" t="s">
        <v>762</v>
      </c>
      <c r="V5" s="82" t="s">
        <v>762</v>
      </c>
      <c r="W5" s="81">
        <v>43564.33704861111</v>
      </c>
      <c r="X5" s="82" t="s">
        <v>936</v>
      </c>
      <c r="Y5" s="79"/>
      <c r="Z5" s="79"/>
      <c r="AA5" s="85" t="s">
        <v>1158</v>
      </c>
      <c r="AB5" s="85" t="s">
        <v>1380</v>
      </c>
      <c r="AC5" s="79" t="b">
        <v>0</v>
      </c>
      <c r="AD5" s="79">
        <v>8</v>
      </c>
      <c r="AE5" s="85" t="s">
        <v>1391</v>
      </c>
      <c r="AF5" s="79" t="b">
        <v>0</v>
      </c>
      <c r="AG5" s="79" t="s">
        <v>1403</v>
      </c>
      <c r="AH5" s="79"/>
      <c r="AI5" s="85" t="s">
        <v>1392</v>
      </c>
      <c r="AJ5" s="79" t="b">
        <v>0</v>
      </c>
      <c r="AK5" s="79">
        <v>0</v>
      </c>
      <c r="AL5" s="85" t="s">
        <v>1392</v>
      </c>
      <c r="AM5" s="79" t="s">
        <v>1423</v>
      </c>
      <c r="AN5" s="79" t="b">
        <v>0</v>
      </c>
      <c r="AO5" s="85" t="s">
        <v>1380</v>
      </c>
      <c r="AP5" s="79" t="s">
        <v>176</v>
      </c>
      <c r="AQ5" s="79">
        <v>0</v>
      </c>
      <c r="AR5" s="79">
        <v>0</v>
      </c>
      <c r="AS5" s="79"/>
      <c r="AT5" s="79"/>
      <c r="AU5" s="79"/>
      <c r="AV5" s="79"/>
      <c r="AW5" s="79"/>
      <c r="AX5" s="79"/>
      <c r="AY5" s="79"/>
      <c r="AZ5" s="79"/>
      <c r="BA5">
        <v>1</v>
      </c>
      <c r="BB5" s="78" t="str">
        <f>REPLACE(INDEX(GroupVertices[Group],MATCH(Edges[[#This Row],[Vertex 1]],GroupVertices[Vertex],0)),1,1,"")</f>
        <v>12</v>
      </c>
      <c r="BC5" s="78" t="str">
        <f>REPLACE(INDEX(GroupVertices[Group],MATCH(Edges[[#This Row],[Vertex 2]],GroupVertices[Vertex],0)),1,1,"")</f>
        <v>12</v>
      </c>
      <c r="BD5" s="48">
        <v>1</v>
      </c>
      <c r="BE5" s="49">
        <v>2.7027027027027026</v>
      </c>
      <c r="BF5" s="48">
        <v>0</v>
      </c>
      <c r="BG5" s="49">
        <v>0</v>
      </c>
      <c r="BH5" s="48">
        <v>0</v>
      </c>
      <c r="BI5" s="49">
        <v>0</v>
      </c>
      <c r="BJ5" s="48">
        <v>36</v>
      </c>
      <c r="BK5" s="49">
        <v>97.29729729729729</v>
      </c>
      <c r="BL5" s="48">
        <v>37</v>
      </c>
    </row>
    <row r="6" spans="1:64" ht="15">
      <c r="A6" s="64" t="s">
        <v>213</v>
      </c>
      <c r="B6" s="64" t="s">
        <v>366</v>
      </c>
      <c r="C6" s="65" t="s">
        <v>4234</v>
      </c>
      <c r="D6" s="66">
        <v>3</v>
      </c>
      <c r="E6" s="67" t="s">
        <v>132</v>
      </c>
      <c r="F6" s="68">
        <v>35</v>
      </c>
      <c r="G6" s="65"/>
      <c r="H6" s="69"/>
      <c r="I6" s="70"/>
      <c r="J6" s="70"/>
      <c r="K6" s="34" t="s">
        <v>65</v>
      </c>
      <c r="L6" s="77">
        <v>6</v>
      </c>
      <c r="M6" s="77"/>
      <c r="N6" s="72"/>
      <c r="O6" s="79" t="s">
        <v>416</v>
      </c>
      <c r="P6" s="81">
        <v>43564.41784722222</v>
      </c>
      <c r="Q6" s="79" t="s">
        <v>419</v>
      </c>
      <c r="R6" s="82" t="s">
        <v>590</v>
      </c>
      <c r="S6" s="79" t="s">
        <v>647</v>
      </c>
      <c r="T6" s="79" t="s">
        <v>679</v>
      </c>
      <c r="U6" s="82" t="s">
        <v>763</v>
      </c>
      <c r="V6" s="82" t="s">
        <v>763</v>
      </c>
      <c r="W6" s="81">
        <v>43564.41784722222</v>
      </c>
      <c r="X6" s="82" t="s">
        <v>937</v>
      </c>
      <c r="Y6" s="79"/>
      <c r="Z6" s="79"/>
      <c r="AA6" s="85" t="s">
        <v>1159</v>
      </c>
      <c r="AB6" s="79"/>
      <c r="AC6" s="79" t="b">
        <v>0</v>
      </c>
      <c r="AD6" s="79">
        <v>0</v>
      </c>
      <c r="AE6" s="85" t="s">
        <v>1392</v>
      </c>
      <c r="AF6" s="79" t="b">
        <v>0</v>
      </c>
      <c r="AG6" s="79" t="s">
        <v>1403</v>
      </c>
      <c r="AH6" s="79"/>
      <c r="AI6" s="85" t="s">
        <v>1392</v>
      </c>
      <c r="AJ6" s="79" t="b">
        <v>0</v>
      </c>
      <c r="AK6" s="79">
        <v>0</v>
      </c>
      <c r="AL6" s="85" t="s">
        <v>1392</v>
      </c>
      <c r="AM6" s="79" t="s">
        <v>1423</v>
      </c>
      <c r="AN6" s="79" t="b">
        <v>0</v>
      </c>
      <c r="AO6" s="85" t="s">
        <v>1159</v>
      </c>
      <c r="AP6" s="79" t="s">
        <v>176</v>
      </c>
      <c r="AQ6" s="79">
        <v>0</v>
      </c>
      <c r="AR6" s="79">
        <v>0</v>
      </c>
      <c r="AS6" s="79"/>
      <c r="AT6" s="79"/>
      <c r="AU6" s="79"/>
      <c r="AV6" s="79"/>
      <c r="AW6" s="79"/>
      <c r="AX6" s="79"/>
      <c r="AY6" s="79"/>
      <c r="AZ6" s="79"/>
      <c r="BA6">
        <v>1</v>
      </c>
      <c r="BB6" s="78" t="str">
        <f>REPLACE(INDEX(GroupVertices[Group],MATCH(Edges[[#This Row],[Vertex 1]],GroupVertices[Vertex],0)),1,1,"")</f>
        <v>39</v>
      </c>
      <c r="BC6" s="78" t="str">
        <f>REPLACE(INDEX(GroupVertices[Group],MATCH(Edges[[#This Row],[Vertex 2]],GroupVertices[Vertex],0)),1,1,"")</f>
        <v>39</v>
      </c>
      <c r="BD6" s="48">
        <v>2</v>
      </c>
      <c r="BE6" s="49">
        <v>16.666666666666668</v>
      </c>
      <c r="BF6" s="48">
        <v>0</v>
      </c>
      <c r="BG6" s="49">
        <v>0</v>
      </c>
      <c r="BH6" s="48">
        <v>0</v>
      </c>
      <c r="BI6" s="49">
        <v>0</v>
      </c>
      <c r="BJ6" s="48">
        <v>10</v>
      </c>
      <c r="BK6" s="49">
        <v>83.33333333333333</v>
      </c>
      <c r="BL6" s="48">
        <v>12</v>
      </c>
    </row>
    <row r="7" spans="1:64" ht="15">
      <c r="A7" s="64" t="s">
        <v>214</v>
      </c>
      <c r="B7" s="64" t="s">
        <v>367</v>
      </c>
      <c r="C7" s="65" t="s">
        <v>4234</v>
      </c>
      <c r="D7" s="66">
        <v>3</v>
      </c>
      <c r="E7" s="67" t="s">
        <v>132</v>
      </c>
      <c r="F7" s="68">
        <v>35</v>
      </c>
      <c r="G7" s="65"/>
      <c r="H7" s="69"/>
      <c r="I7" s="70"/>
      <c r="J7" s="70"/>
      <c r="K7" s="34" t="s">
        <v>65</v>
      </c>
      <c r="L7" s="77">
        <v>7</v>
      </c>
      <c r="M7" s="77"/>
      <c r="N7" s="72"/>
      <c r="O7" s="79" t="s">
        <v>416</v>
      </c>
      <c r="P7" s="81">
        <v>43564.53056712963</v>
      </c>
      <c r="Q7" s="79" t="s">
        <v>420</v>
      </c>
      <c r="R7" s="82" t="s">
        <v>591</v>
      </c>
      <c r="S7" s="79" t="s">
        <v>648</v>
      </c>
      <c r="T7" s="79" t="s">
        <v>680</v>
      </c>
      <c r="U7" s="79"/>
      <c r="V7" s="82" t="s">
        <v>805</v>
      </c>
      <c r="W7" s="81">
        <v>43564.53056712963</v>
      </c>
      <c r="X7" s="82" t="s">
        <v>938</v>
      </c>
      <c r="Y7" s="79"/>
      <c r="Z7" s="79"/>
      <c r="AA7" s="85" t="s">
        <v>1160</v>
      </c>
      <c r="AB7" s="79"/>
      <c r="AC7" s="79" t="b">
        <v>0</v>
      </c>
      <c r="AD7" s="79">
        <v>1</v>
      </c>
      <c r="AE7" s="85" t="s">
        <v>1392</v>
      </c>
      <c r="AF7" s="79" t="b">
        <v>1</v>
      </c>
      <c r="AG7" s="79" t="s">
        <v>1403</v>
      </c>
      <c r="AH7" s="79"/>
      <c r="AI7" s="85" t="s">
        <v>1409</v>
      </c>
      <c r="AJ7" s="79" t="b">
        <v>0</v>
      </c>
      <c r="AK7" s="79">
        <v>0</v>
      </c>
      <c r="AL7" s="85" t="s">
        <v>1392</v>
      </c>
      <c r="AM7" s="79" t="s">
        <v>1423</v>
      </c>
      <c r="AN7" s="79" t="b">
        <v>0</v>
      </c>
      <c r="AO7" s="85" t="s">
        <v>1160</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214</v>
      </c>
      <c r="B8" s="64" t="s">
        <v>368</v>
      </c>
      <c r="C8" s="65" t="s">
        <v>4234</v>
      </c>
      <c r="D8" s="66">
        <v>3</v>
      </c>
      <c r="E8" s="67" t="s">
        <v>132</v>
      </c>
      <c r="F8" s="68">
        <v>35</v>
      </c>
      <c r="G8" s="65"/>
      <c r="H8" s="69"/>
      <c r="I8" s="70"/>
      <c r="J8" s="70"/>
      <c r="K8" s="34" t="s">
        <v>65</v>
      </c>
      <c r="L8" s="77">
        <v>8</v>
      </c>
      <c r="M8" s="77"/>
      <c r="N8" s="72"/>
      <c r="O8" s="79" t="s">
        <v>416</v>
      </c>
      <c r="P8" s="81">
        <v>43564.53056712963</v>
      </c>
      <c r="Q8" s="79" t="s">
        <v>420</v>
      </c>
      <c r="R8" s="82" t="s">
        <v>591</v>
      </c>
      <c r="S8" s="79" t="s">
        <v>648</v>
      </c>
      <c r="T8" s="79" t="s">
        <v>680</v>
      </c>
      <c r="U8" s="79"/>
      <c r="V8" s="82" t="s">
        <v>805</v>
      </c>
      <c r="W8" s="81">
        <v>43564.53056712963</v>
      </c>
      <c r="X8" s="82" t="s">
        <v>938</v>
      </c>
      <c r="Y8" s="79"/>
      <c r="Z8" s="79"/>
      <c r="AA8" s="85" t="s">
        <v>1160</v>
      </c>
      <c r="AB8" s="79"/>
      <c r="AC8" s="79" t="b">
        <v>0</v>
      </c>
      <c r="AD8" s="79">
        <v>1</v>
      </c>
      <c r="AE8" s="85" t="s">
        <v>1392</v>
      </c>
      <c r="AF8" s="79" t="b">
        <v>1</v>
      </c>
      <c r="AG8" s="79" t="s">
        <v>1403</v>
      </c>
      <c r="AH8" s="79"/>
      <c r="AI8" s="85" t="s">
        <v>1409</v>
      </c>
      <c r="AJ8" s="79" t="b">
        <v>0</v>
      </c>
      <c r="AK8" s="79">
        <v>0</v>
      </c>
      <c r="AL8" s="85" t="s">
        <v>1392</v>
      </c>
      <c r="AM8" s="79" t="s">
        <v>1423</v>
      </c>
      <c r="AN8" s="79" t="b">
        <v>0</v>
      </c>
      <c r="AO8" s="85" t="s">
        <v>1160</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1</v>
      </c>
      <c r="BE8" s="49">
        <v>16.666666666666668</v>
      </c>
      <c r="BF8" s="48">
        <v>0</v>
      </c>
      <c r="BG8" s="49">
        <v>0</v>
      </c>
      <c r="BH8" s="48">
        <v>0</v>
      </c>
      <c r="BI8" s="49">
        <v>0</v>
      </c>
      <c r="BJ8" s="48">
        <v>5</v>
      </c>
      <c r="BK8" s="49">
        <v>83.33333333333333</v>
      </c>
      <c r="BL8" s="48">
        <v>6</v>
      </c>
    </row>
    <row r="9" spans="1:64" ht="15">
      <c r="A9" s="64" t="s">
        <v>215</v>
      </c>
      <c r="B9" s="64" t="s">
        <v>215</v>
      </c>
      <c r="C9" s="65" t="s">
        <v>4234</v>
      </c>
      <c r="D9" s="66">
        <v>3</v>
      </c>
      <c r="E9" s="67" t="s">
        <v>132</v>
      </c>
      <c r="F9" s="68">
        <v>35</v>
      </c>
      <c r="G9" s="65"/>
      <c r="H9" s="69"/>
      <c r="I9" s="70"/>
      <c r="J9" s="70"/>
      <c r="K9" s="34" t="s">
        <v>65</v>
      </c>
      <c r="L9" s="77">
        <v>9</v>
      </c>
      <c r="M9" s="77"/>
      <c r="N9" s="72"/>
      <c r="O9" s="79" t="s">
        <v>176</v>
      </c>
      <c r="P9" s="81">
        <v>43564.7346875</v>
      </c>
      <c r="Q9" s="79" t="s">
        <v>421</v>
      </c>
      <c r="R9" s="79" t="s">
        <v>592</v>
      </c>
      <c r="S9" s="79" t="s">
        <v>649</v>
      </c>
      <c r="T9" s="79" t="s">
        <v>681</v>
      </c>
      <c r="U9" s="79"/>
      <c r="V9" s="82" t="s">
        <v>806</v>
      </c>
      <c r="W9" s="81">
        <v>43564.7346875</v>
      </c>
      <c r="X9" s="82" t="s">
        <v>939</v>
      </c>
      <c r="Y9" s="79"/>
      <c r="Z9" s="79"/>
      <c r="AA9" s="85" t="s">
        <v>1161</v>
      </c>
      <c r="AB9" s="79"/>
      <c r="AC9" s="79" t="b">
        <v>0</v>
      </c>
      <c r="AD9" s="79">
        <v>2</v>
      </c>
      <c r="AE9" s="85" t="s">
        <v>1392</v>
      </c>
      <c r="AF9" s="79" t="b">
        <v>1</v>
      </c>
      <c r="AG9" s="79" t="s">
        <v>1403</v>
      </c>
      <c r="AH9" s="79"/>
      <c r="AI9" s="85" t="s">
        <v>1410</v>
      </c>
      <c r="AJ9" s="79" t="b">
        <v>0</v>
      </c>
      <c r="AK9" s="79">
        <v>0</v>
      </c>
      <c r="AL9" s="85" t="s">
        <v>1392</v>
      </c>
      <c r="AM9" s="79" t="s">
        <v>1424</v>
      </c>
      <c r="AN9" s="79" t="b">
        <v>0</v>
      </c>
      <c r="AO9" s="85" t="s">
        <v>1161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6.666666666666667</v>
      </c>
      <c r="BF9" s="48">
        <v>1</v>
      </c>
      <c r="BG9" s="49">
        <v>6.666666666666667</v>
      </c>
      <c r="BH9" s="48">
        <v>0</v>
      </c>
      <c r="BI9" s="49">
        <v>0</v>
      </c>
      <c r="BJ9" s="48">
        <v>13</v>
      </c>
      <c r="BK9" s="49">
        <v>86.66666666666667</v>
      </c>
      <c r="BL9" s="48">
        <v>15</v>
      </c>
    </row>
    <row r="10" spans="1:64" ht="15">
      <c r="A10" s="64" t="s">
        <v>216</v>
      </c>
      <c r="B10" s="64" t="s">
        <v>216</v>
      </c>
      <c r="C10" s="65" t="s">
        <v>4234</v>
      </c>
      <c r="D10" s="66">
        <v>3</v>
      </c>
      <c r="E10" s="67" t="s">
        <v>132</v>
      </c>
      <c r="F10" s="68">
        <v>35</v>
      </c>
      <c r="G10" s="65"/>
      <c r="H10" s="69"/>
      <c r="I10" s="70"/>
      <c r="J10" s="70"/>
      <c r="K10" s="34" t="s">
        <v>65</v>
      </c>
      <c r="L10" s="77">
        <v>10</v>
      </c>
      <c r="M10" s="77"/>
      <c r="N10" s="72"/>
      <c r="O10" s="79" t="s">
        <v>176</v>
      </c>
      <c r="P10" s="81">
        <v>43564.77517361111</v>
      </c>
      <c r="Q10" s="79" t="s">
        <v>422</v>
      </c>
      <c r="R10" s="82" t="s">
        <v>593</v>
      </c>
      <c r="S10" s="79" t="s">
        <v>650</v>
      </c>
      <c r="T10" s="79" t="s">
        <v>682</v>
      </c>
      <c r="U10" s="79"/>
      <c r="V10" s="82" t="s">
        <v>807</v>
      </c>
      <c r="W10" s="81">
        <v>43564.77517361111</v>
      </c>
      <c r="X10" s="82" t="s">
        <v>940</v>
      </c>
      <c r="Y10" s="79"/>
      <c r="Z10" s="79"/>
      <c r="AA10" s="85" t="s">
        <v>1162</v>
      </c>
      <c r="AB10" s="79"/>
      <c r="AC10" s="79" t="b">
        <v>0</v>
      </c>
      <c r="AD10" s="79">
        <v>0</v>
      </c>
      <c r="AE10" s="85" t="s">
        <v>1392</v>
      </c>
      <c r="AF10" s="79" t="b">
        <v>0</v>
      </c>
      <c r="AG10" s="79" t="s">
        <v>1403</v>
      </c>
      <c r="AH10" s="79"/>
      <c r="AI10" s="85" t="s">
        <v>1392</v>
      </c>
      <c r="AJ10" s="79" t="b">
        <v>0</v>
      </c>
      <c r="AK10" s="79">
        <v>0</v>
      </c>
      <c r="AL10" s="85" t="s">
        <v>1392</v>
      </c>
      <c r="AM10" s="79" t="s">
        <v>1425</v>
      </c>
      <c r="AN10" s="79" t="b">
        <v>0</v>
      </c>
      <c r="AO10" s="85" t="s">
        <v>1162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8.333333333333334</v>
      </c>
      <c r="BF10" s="48">
        <v>0</v>
      </c>
      <c r="BG10" s="49">
        <v>0</v>
      </c>
      <c r="BH10" s="48">
        <v>0</v>
      </c>
      <c r="BI10" s="49">
        <v>0</v>
      </c>
      <c r="BJ10" s="48">
        <v>11</v>
      </c>
      <c r="BK10" s="49">
        <v>91.66666666666667</v>
      </c>
      <c r="BL10" s="48">
        <v>12</v>
      </c>
    </row>
    <row r="11" spans="1:64" ht="15">
      <c r="A11" s="64" t="s">
        <v>217</v>
      </c>
      <c r="B11" s="64" t="s">
        <v>217</v>
      </c>
      <c r="C11" s="65" t="s">
        <v>4234</v>
      </c>
      <c r="D11" s="66">
        <v>3</v>
      </c>
      <c r="E11" s="67" t="s">
        <v>132</v>
      </c>
      <c r="F11" s="68">
        <v>35</v>
      </c>
      <c r="G11" s="65"/>
      <c r="H11" s="69"/>
      <c r="I11" s="70"/>
      <c r="J11" s="70"/>
      <c r="K11" s="34" t="s">
        <v>65</v>
      </c>
      <c r="L11" s="77">
        <v>11</v>
      </c>
      <c r="M11" s="77"/>
      <c r="N11" s="72"/>
      <c r="O11" s="79" t="s">
        <v>176</v>
      </c>
      <c r="P11" s="81">
        <v>43565.40503472222</v>
      </c>
      <c r="Q11" s="79" t="s">
        <v>423</v>
      </c>
      <c r="R11" s="82" t="s">
        <v>594</v>
      </c>
      <c r="S11" s="79" t="s">
        <v>651</v>
      </c>
      <c r="T11" s="79" t="s">
        <v>683</v>
      </c>
      <c r="U11" s="82" t="s">
        <v>764</v>
      </c>
      <c r="V11" s="82" t="s">
        <v>764</v>
      </c>
      <c r="W11" s="81">
        <v>43565.40503472222</v>
      </c>
      <c r="X11" s="82" t="s">
        <v>941</v>
      </c>
      <c r="Y11" s="79"/>
      <c r="Z11" s="79"/>
      <c r="AA11" s="85" t="s">
        <v>1163</v>
      </c>
      <c r="AB11" s="79"/>
      <c r="AC11" s="79" t="b">
        <v>0</v>
      </c>
      <c r="AD11" s="79">
        <v>0</v>
      </c>
      <c r="AE11" s="85" t="s">
        <v>1392</v>
      </c>
      <c r="AF11" s="79" t="b">
        <v>0</v>
      </c>
      <c r="AG11" s="79" t="s">
        <v>1403</v>
      </c>
      <c r="AH11" s="79"/>
      <c r="AI11" s="85" t="s">
        <v>1392</v>
      </c>
      <c r="AJ11" s="79" t="b">
        <v>0</v>
      </c>
      <c r="AK11" s="79">
        <v>0</v>
      </c>
      <c r="AL11" s="85" t="s">
        <v>1392</v>
      </c>
      <c r="AM11" s="79" t="s">
        <v>1424</v>
      </c>
      <c r="AN11" s="79" t="b">
        <v>0</v>
      </c>
      <c r="AO11" s="85" t="s">
        <v>1163</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11</v>
      </c>
      <c r="BK11" s="49">
        <v>100</v>
      </c>
      <c r="BL11" s="48">
        <v>11</v>
      </c>
    </row>
    <row r="12" spans="1:64" ht="15">
      <c r="A12" s="64" t="s">
        <v>218</v>
      </c>
      <c r="B12" s="64" t="s">
        <v>314</v>
      </c>
      <c r="C12" s="65" t="s">
        <v>4234</v>
      </c>
      <c r="D12" s="66">
        <v>3</v>
      </c>
      <c r="E12" s="67" t="s">
        <v>132</v>
      </c>
      <c r="F12" s="68">
        <v>35</v>
      </c>
      <c r="G12" s="65"/>
      <c r="H12" s="69"/>
      <c r="I12" s="70"/>
      <c r="J12" s="70"/>
      <c r="K12" s="34" t="s">
        <v>65</v>
      </c>
      <c r="L12" s="77">
        <v>12</v>
      </c>
      <c r="M12" s="77"/>
      <c r="N12" s="72"/>
      <c r="O12" s="79" t="s">
        <v>416</v>
      </c>
      <c r="P12" s="81">
        <v>43565.60443287037</v>
      </c>
      <c r="Q12" s="79" t="s">
        <v>424</v>
      </c>
      <c r="R12" s="79"/>
      <c r="S12" s="79"/>
      <c r="T12" s="79" t="s">
        <v>684</v>
      </c>
      <c r="U12" s="79"/>
      <c r="V12" s="82" t="s">
        <v>808</v>
      </c>
      <c r="W12" s="81">
        <v>43565.60443287037</v>
      </c>
      <c r="X12" s="82" t="s">
        <v>942</v>
      </c>
      <c r="Y12" s="79"/>
      <c r="Z12" s="79"/>
      <c r="AA12" s="85" t="s">
        <v>1164</v>
      </c>
      <c r="AB12" s="79"/>
      <c r="AC12" s="79" t="b">
        <v>0</v>
      </c>
      <c r="AD12" s="79">
        <v>0</v>
      </c>
      <c r="AE12" s="85" t="s">
        <v>1392</v>
      </c>
      <c r="AF12" s="79" t="b">
        <v>0</v>
      </c>
      <c r="AG12" s="79" t="s">
        <v>1403</v>
      </c>
      <c r="AH12" s="79"/>
      <c r="AI12" s="85" t="s">
        <v>1392</v>
      </c>
      <c r="AJ12" s="79" t="b">
        <v>0</v>
      </c>
      <c r="AK12" s="79">
        <v>1</v>
      </c>
      <c r="AL12" s="85" t="s">
        <v>1289</v>
      </c>
      <c r="AM12" s="79" t="s">
        <v>1426</v>
      </c>
      <c r="AN12" s="79" t="b">
        <v>0</v>
      </c>
      <c r="AO12" s="85" t="s">
        <v>1289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5.555555555555555</v>
      </c>
      <c r="BF12" s="48">
        <v>0</v>
      </c>
      <c r="BG12" s="49">
        <v>0</v>
      </c>
      <c r="BH12" s="48">
        <v>0</v>
      </c>
      <c r="BI12" s="49">
        <v>0</v>
      </c>
      <c r="BJ12" s="48">
        <v>17</v>
      </c>
      <c r="BK12" s="49">
        <v>94.44444444444444</v>
      </c>
      <c r="BL12" s="48">
        <v>18</v>
      </c>
    </row>
    <row r="13" spans="1:64" ht="15">
      <c r="A13" s="64" t="s">
        <v>219</v>
      </c>
      <c r="B13" s="64" t="s">
        <v>369</v>
      </c>
      <c r="C13" s="65" t="s">
        <v>4234</v>
      </c>
      <c r="D13" s="66">
        <v>3</v>
      </c>
      <c r="E13" s="67" t="s">
        <v>132</v>
      </c>
      <c r="F13" s="68">
        <v>35</v>
      </c>
      <c r="G13" s="65"/>
      <c r="H13" s="69"/>
      <c r="I13" s="70"/>
      <c r="J13" s="70"/>
      <c r="K13" s="34" t="s">
        <v>65</v>
      </c>
      <c r="L13" s="77">
        <v>13</v>
      </c>
      <c r="M13" s="77"/>
      <c r="N13" s="72"/>
      <c r="O13" s="79" t="s">
        <v>417</v>
      </c>
      <c r="P13" s="81">
        <v>43565.62011574074</v>
      </c>
      <c r="Q13" s="79" t="s">
        <v>425</v>
      </c>
      <c r="R13" s="79"/>
      <c r="S13" s="79"/>
      <c r="T13" s="79" t="s">
        <v>685</v>
      </c>
      <c r="U13" s="79"/>
      <c r="V13" s="82" t="s">
        <v>809</v>
      </c>
      <c r="W13" s="81">
        <v>43565.62011574074</v>
      </c>
      <c r="X13" s="82" t="s">
        <v>943</v>
      </c>
      <c r="Y13" s="79"/>
      <c r="Z13" s="79"/>
      <c r="AA13" s="85" t="s">
        <v>1165</v>
      </c>
      <c r="AB13" s="85" t="s">
        <v>1381</v>
      </c>
      <c r="AC13" s="79" t="b">
        <v>0</v>
      </c>
      <c r="AD13" s="79">
        <v>0</v>
      </c>
      <c r="AE13" s="85" t="s">
        <v>1393</v>
      </c>
      <c r="AF13" s="79" t="b">
        <v>0</v>
      </c>
      <c r="AG13" s="79" t="s">
        <v>1403</v>
      </c>
      <c r="AH13" s="79"/>
      <c r="AI13" s="85" t="s">
        <v>1392</v>
      </c>
      <c r="AJ13" s="79" t="b">
        <v>0</v>
      </c>
      <c r="AK13" s="79">
        <v>0</v>
      </c>
      <c r="AL13" s="85" t="s">
        <v>1392</v>
      </c>
      <c r="AM13" s="79" t="s">
        <v>1426</v>
      </c>
      <c r="AN13" s="79" t="b">
        <v>0</v>
      </c>
      <c r="AO13" s="85" t="s">
        <v>1381</v>
      </c>
      <c r="AP13" s="79" t="s">
        <v>176</v>
      </c>
      <c r="AQ13" s="79">
        <v>0</v>
      </c>
      <c r="AR13" s="79">
        <v>0</v>
      </c>
      <c r="AS13" s="79"/>
      <c r="AT13" s="79"/>
      <c r="AU13" s="79"/>
      <c r="AV13" s="79"/>
      <c r="AW13" s="79"/>
      <c r="AX13" s="79"/>
      <c r="AY13" s="79"/>
      <c r="AZ13" s="79"/>
      <c r="BA13">
        <v>1</v>
      </c>
      <c r="BB13" s="78" t="str">
        <f>REPLACE(INDEX(GroupVertices[Group],MATCH(Edges[[#This Row],[Vertex 1]],GroupVertices[Vertex],0)),1,1,"")</f>
        <v>38</v>
      </c>
      <c r="BC13" s="78" t="str">
        <f>REPLACE(INDEX(GroupVertices[Group],MATCH(Edges[[#This Row],[Vertex 2]],GroupVertices[Vertex],0)),1,1,"")</f>
        <v>38</v>
      </c>
      <c r="BD13" s="48">
        <v>0</v>
      </c>
      <c r="BE13" s="49">
        <v>0</v>
      </c>
      <c r="BF13" s="48">
        <v>1</v>
      </c>
      <c r="BG13" s="49">
        <v>5.2631578947368425</v>
      </c>
      <c r="BH13" s="48">
        <v>0</v>
      </c>
      <c r="BI13" s="49">
        <v>0</v>
      </c>
      <c r="BJ13" s="48">
        <v>18</v>
      </c>
      <c r="BK13" s="49">
        <v>94.73684210526316</v>
      </c>
      <c r="BL13" s="48">
        <v>19</v>
      </c>
    </row>
    <row r="14" spans="1:64" ht="15">
      <c r="A14" s="64" t="s">
        <v>220</v>
      </c>
      <c r="B14" s="64" t="s">
        <v>314</v>
      </c>
      <c r="C14" s="65" t="s">
        <v>4234</v>
      </c>
      <c r="D14" s="66">
        <v>3</v>
      </c>
      <c r="E14" s="67" t="s">
        <v>132</v>
      </c>
      <c r="F14" s="68">
        <v>35</v>
      </c>
      <c r="G14" s="65"/>
      <c r="H14" s="69"/>
      <c r="I14" s="70"/>
      <c r="J14" s="70"/>
      <c r="K14" s="34" t="s">
        <v>65</v>
      </c>
      <c r="L14" s="77">
        <v>14</v>
      </c>
      <c r="M14" s="77"/>
      <c r="N14" s="72"/>
      <c r="O14" s="79" t="s">
        <v>416</v>
      </c>
      <c r="P14" s="81">
        <v>43565.675405092596</v>
      </c>
      <c r="Q14" s="79" t="s">
        <v>424</v>
      </c>
      <c r="R14" s="79"/>
      <c r="S14" s="79"/>
      <c r="T14" s="79" t="s">
        <v>684</v>
      </c>
      <c r="U14" s="79"/>
      <c r="V14" s="82" t="s">
        <v>810</v>
      </c>
      <c r="W14" s="81">
        <v>43565.675405092596</v>
      </c>
      <c r="X14" s="82" t="s">
        <v>944</v>
      </c>
      <c r="Y14" s="79"/>
      <c r="Z14" s="79"/>
      <c r="AA14" s="85" t="s">
        <v>1166</v>
      </c>
      <c r="AB14" s="79"/>
      <c r="AC14" s="79" t="b">
        <v>0</v>
      </c>
      <c r="AD14" s="79">
        <v>0</v>
      </c>
      <c r="AE14" s="85" t="s">
        <v>1392</v>
      </c>
      <c r="AF14" s="79" t="b">
        <v>0</v>
      </c>
      <c r="AG14" s="79" t="s">
        <v>1403</v>
      </c>
      <c r="AH14" s="79"/>
      <c r="AI14" s="85" t="s">
        <v>1392</v>
      </c>
      <c r="AJ14" s="79" t="b">
        <v>0</v>
      </c>
      <c r="AK14" s="79">
        <v>3</v>
      </c>
      <c r="AL14" s="85" t="s">
        <v>1289</v>
      </c>
      <c r="AM14" s="79" t="s">
        <v>1426</v>
      </c>
      <c r="AN14" s="79" t="b">
        <v>0</v>
      </c>
      <c r="AO14" s="85" t="s">
        <v>1289</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5.555555555555555</v>
      </c>
      <c r="BF14" s="48">
        <v>0</v>
      </c>
      <c r="BG14" s="49">
        <v>0</v>
      </c>
      <c r="BH14" s="48">
        <v>0</v>
      </c>
      <c r="BI14" s="49">
        <v>0</v>
      </c>
      <c r="BJ14" s="48">
        <v>17</v>
      </c>
      <c r="BK14" s="49">
        <v>94.44444444444444</v>
      </c>
      <c r="BL14" s="48">
        <v>18</v>
      </c>
    </row>
    <row r="15" spans="1:64" ht="15">
      <c r="A15" s="64" t="s">
        <v>221</v>
      </c>
      <c r="B15" s="64" t="s">
        <v>329</v>
      </c>
      <c r="C15" s="65" t="s">
        <v>4234</v>
      </c>
      <c r="D15" s="66">
        <v>3</v>
      </c>
      <c r="E15" s="67" t="s">
        <v>132</v>
      </c>
      <c r="F15" s="68">
        <v>35</v>
      </c>
      <c r="G15" s="65"/>
      <c r="H15" s="69"/>
      <c r="I15" s="70"/>
      <c r="J15" s="70"/>
      <c r="K15" s="34" t="s">
        <v>65</v>
      </c>
      <c r="L15" s="77">
        <v>15</v>
      </c>
      <c r="M15" s="77"/>
      <c r="N15" s="72"/>
      <c r="O15" s="79" t="s">
        <v>416</v>
      </c>
      <c r="P15" s="81">
        <v>43565.71457175926</v>
      </c>
      <c r="Q15" s="79" t="s">
        <v>426</v>
      </c>
      <c r="R15" s="79"/>
      <c r="S15" s="79"/>
      <c r="T15" s="79" t="s">
        <v>684</v>
      </c>
      <c r="U15" s="79"/>
      <c r="V15" s="82" t="s">
        <v>811</v>
      </c>
      <c r="W15" s="81">
        <v>43565.71457175926</v>
      </c>
      <c r="X15" s="82" t="s">
        <v>945</v>
      </c>
      <c r="Y15" s="79"/>
      <c r="Z15" s="79"/>
      <c r="AA15" s="85" t="s">
        <v>1167</v>
      </c>
      <c r="AB15" s="79"/>
      <c r="AC15" s="79" t="b">
        <v>0</v>
      </c>
      <c r="AD15" s="79">
        <v>0</v>
      </c>
      <c r="AE15" s="85" t="s">
        <v>1392</v>
      </c>
      <c r="AF15" s="79" t="b">
        <v>0</v>
      </c>
      <c r="AG15" s="79" t="s">
        <v>1403</v>
      </c>
      <c r="AH15" s="79"/>
      <c r="AI15" s="85" t="s">
        <v>1392</v>
      </c>
      <c r="AJ15" s="79" t="b">
        <v>0</v>
      </c>
      <c r="AK15" s="79">
        <v>11</v>
      </c>
      <c r="AL15" s="85" t="s">
        <v>1322</v>
      </c>
      <c r="AM15" s="79" t="s">
        <v>1424</v>
      </c>
      <c r="AN15" s="79" t="b">
        <v>0</v>
      </c>
      <c r="AO15" s="85" t="s">
        <v>1322</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2</v>
      </c>
      <c r="BE15" s="49">
        <v>7.6923076923076925</v>
      </c>
      <c r="BF15" s="48">
        <v>0</v>
      </c>
      <c r="BG15" s="49">
        <v>0</v>
      </c>
      <c r="BH15" s="48">
        <v>0</v>
      </c>
      <c r="BI15" s="49">
        <v>0</v>
      </c>
      <c r="BJ15" s="48">
        <v>24</v>
      </c>
      <c r="BK15" s="49">
        <v>92.3076923076923</v>
      </c>
      <c r="BL15" s="48">
        <v>26</v>
      </c>
    </row>
    <row r="16" spans="1:64" ht="15">
      <c r="A16" s="64" t="s">
        <v>222</v>
      </c>
      <c r="B16" s="64" t="s">
        <v>330</v>
      </c>
      <c r="C16" s="65" t="s">
        <v>4234</v>
      </c>
      <c r="D16" s="66">
        <v>3</v>
      </c>
      <c r="E16" s="67" t="s">
        <v>132</v>
      </c>
      <c r="F16" s="68">
        <v>35</v>
      </c>
      <c r="G16" s="65"/>
      <c r="H16" s="69"/>
      <c r="I16" s="70"/>
      <c r="J16" s="70"/>
      <c r="K16" s="34" t="s">
        <v>65</v>
      </c>
      <c r="L16" s="77">
        <v>16</v>
      </c>
      <c r="M16" s="77"/>
      <c r="N16" s="72"/>
      <c r="O16" s="79" t="s">
        <v>416</v>
      </c>
      <c r="P16" s="81">
        <v>43565.76767361111</v>
      </c>
      <c r="Q16" s="79" t="s">
        <v>427</v>
      </c>
      <c r="R16" s="79"/>
      <c r="S16" s="79"/>
      <c r="T16" s="79" t="s">
        <v>686</v>
      </c>
      <c r="U16" s="79"/>
      <c r="V16" s="82" t="s">
        <v>812</v>
      </c>
      <c r="W16" s="81">
        <v>43565.76767361111</v>
      </c>
      <c r="X16" s="82" t="s">
        <v>946</v>
      </c>
      <c r="Y16" s="79"/>
      <c r="Z16" s="79"/>
      <c r="AA16" s="85" t="s">
        <v>1168</v>
      </c>
      <c r="AB16" s="79"/>
      <c r="AC16" s="79" t="b">
        <v>0</v>
      </c>
      <c r="AD16" s="79">
        <v>0</v>
      </c>
      <c r="AE16" s="85" t="s">
        <v>1392</v>
      </c>
      <c r="AF16" s="79" t="b">
        <v>0</v>
      </c>
      <c r="AG16" s="79" t="s">
        <v>1403</v>
      </c>
      <c r="AH16" s="79"/>
      <c r="AI16" s="85" t="s">
        <v>1392</v>
      </c>
      <c r="AJ16" s="79" t="b">
        <v>0</v>
      </c>
      <c r="AK16" s="79">
        <v>6</v>
      </c>
      <c r="AL16" s="85" t="s">
        <v>1350</v>
      </c>
      <c r="AM16" s="79" t="s">
        <v>1426</v>
      </c>
      <c r="AN16" s="79" t="b">
        <v>0</v>
      </c>
      <c r="AO16" s="85" t="s">
        <v>1350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4.761904761904762</v>
      </c>
      <c r="BF16" s="48">
        <v>1</v>
      </c>
      <c r="BG16" s="49">
        <v>4.761904761904762</v>
      </c>
      <c r="BH16" s="48">
        <v>0</v>
      </c>
      <c r="BI16" s="49">
        <v>0</v>
      </c>
      <c r="BJ16" s="48">
        <v>19</v>
      </c>
      <c r="BK16" s="49">
        <v>90.47619047619048</v>
      </c>
      <c r="BL16" s="48">
        <v>21</v>
      </c>
    </row>
    <row r="17" spans="1:64" ht="15">
      <c r="A17" s="64" t="s">
        <v>223</v>
      </c>
      <c r="B17" s="64" t="s">
        <v>314</v>
      </c>
      <c r="C17" s="65" t="s">
        <v>4234</v>
      </c>
      <c r="D17" s="66">
        <v>3</v>
      </c>
      <c r="E17" s="67" t="s">
        <v>132</v>
      </c>
      <c r="F17" s="68">
        <v>35</v>
      </c>
      <c r="G17" s="65"/>
      <c r="H17" s="69"/>
      <c r="I17" s="70"/>
      <c r="J17" s="70"/>
      <c r="K17" s="34" t="s">
        <v>65</v>
      </c>
      <c r="L17" s="77">
        <v>17</v>
      </c>
      <c r="M17" s="77"/>
      <c r="N17" s="72"/>
      <c r="O17" s="79" t="s">
        <v>416</v>
      </c>
      <c r="P17" s="81">
        <v>43565.782476851855</v>
      </c>
      <c r="Q17" s="79" t="s">
        <v>424</v>
      </c>
      <c r="R17" s="79"/>
      <c r="S17" s="79"/>
      <c r="T17" s="79" t="s">
        <v>684</v>
      </c>
      <c r="U17" s="79"/>
      <c r="V17" s="82" t="s">
        <v>813</v>
      </c>
      <c r="W17" s="81">
        <v>43565.782476851855</v>
      </c>
      <c r="X17" s="82" t="s">
        <v>947</v>
      </c>
      <c r="Y17" s="79"/>
      <c r="Z17" s="79"/>
      <c r="AA17" s="85" t="s">
        <v>1169</v>
      </c>
      <c r="AB17" s="79"/>
      <c r="AC17" s="79" t="b">
        <v>0</v>
      </c>
      <c r="AD17" s="79">
        <v>0</v>
      </c>
      <c r="AE17" s="85" t="s">
        <v>1392</v>
      </c>
      <c r="AF17" s="79" t="b">
        <v>0</v>
      </c>
      <c r="AG17" s="79" t="s">
        <v>1403</v>
      </c>
      <c r="AH17" s="79"/>
      <c r="AI17" s="85" t="s">
        <v>1392</v>
      </c>
      <c r="AJ17" s="79" t="b">
        <v>0</v>
      </c>
      <c r="AK17" s="79">
        <v>3</v>
      </c>
      <c r="AL17" s="85" t="s">
        <v>1289</v>
      </c>
      <c r="AM17" s="79" t="s">
        <v>1423</v>
      </c>
      <c r="AN17" s="79" t="b">
        <v>0</v>
      </c>
      <c r="AO17" s="85" t="s">
        <v>1289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5.555555555555555</v>
      </c>
      <c r="BF17" s="48">
        <v>0</v>
      </c>
      <c r="BG17" s="49">
        <v>0</v>
      </c>
      <c r="BH17" s="48">
        <v>0</v>
      </c>
      <c r="BI17" s="49">
        <v>0</v>
      </c>
      <c r="BJ17" s="48">
        <v>17</v>
      </c>
      <c r="BK17" s="49">
        <v>94.44444444444444</v>
      </c>
      <c r="BL17" s="48">
        <v>18</v>
      </c>
    </row>
    <row r="18" spans="1:64" ht="15">
      <c r="A18" s="64" t="s">
        <v>224</v>
      </c>
      <c r="B18" s="64" t="s">
        <v>329</v>
      </c>
      <c r="C18" s="65" t="s">
        <v>4234</v>
      </c>
      <c r="D18" s="66">
        <v>3</v>
      </c>
      <c r="E18" s="67" t="s">
        <v>132</v>
      </c>
      <c r="F18" s="68">
        <v>35</v>
      </c>
      <c r="G18" s="65"/>
      <c r="H18" s="69"/>
      <c r="I18" s="70"/>
      <c r="J18" s="70"/>
      <c r="K18" s="34" t="s">
        <v>65</v>
      </c>
      <c r="L18" s="77">
        <v>18</v>
      </c>
      <c r="M18" s="77"/>
      <c r="N18" s="72"/>
      <c r="O18" s="79" t="s">
        <v>416</v>
      </c>
      <c r="P18" s="81">
        <v>43565.80699074074</v>
      </c>
      <c r="Q18" s="79" t="s">
        <v>426</v>
      </c>
      <c r="R18" s="79"/>
      <c r="S18" s="79"/>
      <c r="T18" s="79" t="s">
        <v>684</v>
      </c>
      <c r="U18" s="79"/>
      <c r="V18" s="82" t="s">
        <v>814</v>
      </c>
      <c r="W18" s="81">
        <v>43565.80699074074</v>
      </c>
      <c r="X18" s="82" t="s">
        <v>948</v>
      </c>
      <c r="Y18" s="79"/>
      <c r="Z18" s="79"/>
      <c r="AA18" s="85" t="s">
        <v>1170</v>
      </c>
      <c r="AB18" s="79"/>
      <c r="AC18" s="79" t="b">
        <v>0</v>
      </c>
      <c r="AD18" s="79">
        <v>0</v>
      </c>
      <c r="AE18" s="85" t="s">
        <v>1392</v>
      </c>
      <c r="AF18" s="79" t="b">
        <v>0</v>
      </c>
      <c r="AG18" s="79" t="s">
        <v>1403</v>
      </c>
      <c r="AH18" s="79"/>
      <c r="AI18" s="85" t="s">
        <v>1392</v>
      </c>
      <c r="AJ18" s="79" t="b">
        <v>0</v>
      </c>
      <c r="AK18" s="79">
        <v>11</v>
      </c>
      <c r="AL18" s="85" t="s">
        <v>1322</v>
      </c>
      <c r="AM18" s="79" t="s">
        <v>1426</v>
      </c>
      <c r="AN18" s="79" t="b">
        <v>0</v>
      </c>
      <c r="AO18" s="85" t="s">
        <v>1322</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2</v>
      </c>
      <c r="BE18" s="49">
        <v>7.6923076923076925</v>
      </c>
      <c r="BF18" s="48">
        <v>0</v>
      </c>
      <c r="BG18" s="49">
        <v>0</v>
      </c>
      <c r="BH18" s="48">
        <v>0</v>
      </c>
      <c r="BI18" s="49">
        <v>0</v>
      </c>
      <c r="BJ18" s="48">
        <v>24</v>
      </c>
      <c r="BK18" s="49">
        <v>92.3076923076923</v>
      </c>
      <c r="BL18" s="48">
        <v>26</v>
      </c>
    </row>
    <row r="19" spans="1:64" ht="15">
      <c r="A19" s="64" t="s">
        <v>225</v>
      </c>
      <c r="B19" s="64" t="s">
        <v>225</v>
      </c>
      <c r="C19" s="65" t="s">
        <v>4234</v>
      </c>
      <c r="D19" s="66">
        <v>3</v>
      </c>
      <c r="E19" s="67" t="s">
        <v>132</v>
      </c>
      <c r="F19" s="68">
        <v>35</v>
      </c>
      <c r="G19" s="65"/>
      <c r="H19" s="69"/>
      <c r="I19" s="70"/>
      <c r="J19" s="70"/>
      <c r="K19" s="34" t="s">
        <v>65</v>
      </c>
      <c r="L19" s="77">
        <v>19</v>
      </c>
      <c r="M19" s="77"/>
      <c r="N19" s="72"/>
      <c r="O19" s="79" t="s">
        <v>176</v>
      </c>
      <c r="P19" s="81">
        <v>43565.81460648148</v>
      </c>
      <c r="Q19" s="79" t="s">
        <v>428</v>
      </c>
      <c r="R19" s="82" t="s">
        <v>595</v>
      </c>
      <c r="S19" s="79" t="s">
        <v>652</v>
      </c>
      <c r="T19" s="79" t="s">
        <v>687</v>
      </c>
      <c r="U19" s="79"/>
      <c r="V19" s="82" t="s">
        <v>815</v>
      </c>
      <c r="W19" s="81">
        <v>43565.81460648148</v>
      </c>
      <c r="X19" s="82" t="s">
        <v>949</v>
      </c>
      <c r="Y19" s="79"/>
      <c r="Z19" s="79"/>
      <c r="AA19" s="85" t="s">
        <v>1171</v>
      </c>
      <c r="AB19" s="79"/>
      <c r="AC19" s="79" t="b">
        <v>0</v>
      </c>
      <c r="AD19" s="79">
        <v>0</v>
      </c>
      <c r="AE19" s="85" t="s">
        <v>1392</v>
      </c>
      <c r="AF19" s="79" t="b">
        <v>0</v>
      </c>
      <c r="AG19" s="79" t="s">
        <v>1403</v>
      </c>
      <c r="AH19" s="79"/>
      <c r="AI19" s="85" t="s">
        <v>1392</v>
      </c>
      <c r="AJ19" s="79" t="b">
        <v>0</v>
      </c>
      <c r="AK19" s="79">
        <v>0</v>
      </c>
      <c r="AL19" s="85" t="s">
        <v>1392</v>
      </c>
      <c r="AM19" s="79" t="s">
        <v>1423</v>
      </c>
      <c r="AN19" s="79" t="b">
        <v>0</v>
      </c>
      <c r="AO19" s="85" t="s">
        <v>1171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3</v>
      </c>
      <c r="BG19" s="49">
        <v>8.823529411764707</v>
      </c>
      <c r="BH19" s="48">
        <v>0</v>
      </c>
      <c r="BI19" s="49">
        <v>0</v>
      </c>
      <c r="BJ19" s="48">
        <v>31</v>
      </c>
      <c r="BK19" s="49">
        <v>91.17647058823529</v>
      </c>
      <c r="BL19" s="48">
        <v>34</v>
      </c>
    </row>
    <row r="20" spans="1:64" ht="15">
      <c r="A20" s="64" t="s">
        <v>226</v>
      </c>
      <c r="B20" s="64" t="s">
        <v>329</v>
      </c>
      <c r="C20" s="65" t="s">
        <v>4234</v>
      </c>
      <c r="D20" s="66">
        <v>3</v>
      </c>
      <c r="E20" s="67" t="s">
        <v>132</v>
      </c>
      <c r="F20" s="68">
        <v>35</v>
      </c>
      <c r="G20" s="65"/>
      <c r="H20" s="69"/>
      <c r="I20" s="70"/>
      <c r="J20" s="70"/>
      <c r="K20" s="34" t="s">
        <v>65</v>
      </c>
      <c r="L20" s="77">
        <v>20</v>
      </c>
      <c r="M20" s="77"/>
      <c r="N20" s="72"/>
      <c r="O20" s="79" t="s">
        <v>416</v>
      </c>
      <c r="P20" s="81">
        <v>43565.81748842593</v>
      </c>
      <c r="Q20" s="79" t="s">
        <v>426</v>
      </c>
      <c r="R20" s="79"/>
      <c r="S20" s="79"/>
      <c r="T20" s="79" t="s">
        <v>684</v>
      </c>
      <c r="U20" s="79"/>
      <c r="V20" s="82" t="s">
        <v>816</v>
      </c>
      <c r="W20" s="81">
        <v>43565.81748842593</v>
      </c>
      <c r="X20" s="82" t="s">
        <v>950</v>
      </c>
      <c r="Y20" s="79"/>
      <c r="Z20" s="79"/>
      <c r="AA20" s="85" t="s">
        <v>1172</v>
      </c>
      <c r="AB20" s="79"/>
      <c r="AC20" s="79" t="b">
        <v>0</v>
      </c>
      <c r="AD20" s="79">
        <v>0</v>
      </c>
      <c r="AE20" s="85" t="s">
        <v>1392</v>
      </c>
      <c r="AF20" s="79" t="b">
        <v>0</v>
      </c>
      <c r="AG20" s="79" t="s">
        <v>1403</v>
      </c>
      <c r="AH20" s="79"/>
      <c r="AI20" s="85" t="s">
        <v>1392</v>
      </c>
      <c r="AJ20" s="79" t="b">
        <v>0</v>
      </c>
      <c r="AK20" s="79">
        <v>11</v>
      </c>
      <c r="AL20" s="85" t="s">
        <v>1322</v>
      </c>
      <c r="AM20" s="79" t="s">
        <v>1427</v>
      </c>
      <c r="AN20" s="79" t="b">
        <v>0</v>
      </c>
      <c r="AO20" s="85" t="s">
        <v>1322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2</v>
      </c>
      <c r="BE20" s="49">
        <v>7.6923076923076925</v>
      </c>
      <c r="BF20" s="48">
        <v>0</v>
      </c>
      <c r="BG20" s="49">
        <v>0</v>
      </c>
      <c r="BH20" s="48">
        <v>0</v>
      </c>
      <c r="BI20" s="49">
        <v>0</v>
      </c>
      <c r="BJ20" s="48">
        <v>24</v>
      </c>
      <c r="BK20" s="49">
        <v>92.3076923076923</v>
      </c>
      <c r="BL20" s="48">
        <v>26</v>
      </c>
    </row>
    <row r="21" spans="1:64" ht="15">
      <c r="A21" s="64" t="s">
        <v>227</v>
      </c>
      <c r="B21" s="64" t="s">
        <v>329</v>
      </c>
      <c r="C21" s="65" t="s">
        <v>4234</v>
      </c>
      <c r="D21" s="66">
        <v>3</v>
      </c>
      <c r="E21" s="67" t="s">
        <v>132</v>
      </c>
      <c r="F21" s="68">
        <v>35</v>
      </c>
      <c r="G21" s="65"/>
      <c r="H21" s="69"/>
      <c r="I21" s="70"/>
      <c r="J21" s="70"/>
      <c r="K21" s="34" t="s">
        <v>65</v>
      </c>
      <c r="L21" s="77">
        <v>21</v>
      </c>
      <c r="M21" s="77"/>
      <c r="N21" s="72"/>
      <c r="O21" s="79" t="s">
        <v>416</v>
      </c>
      <c r="P21" s="81">
        <v>43565.90251157407</v>
      </c>
      <c r="Q21" s="79" t="s">
        <v>426</v>
      </c>
      <c r="R21" s="79"/>
      <c r="S21" s="79"/>
      <c r="T21" s="79" t="s">
        <v>684</v>
      </c>
      <c r="U21" s="79"/>
      <c r="V21" s="82" t="s">
        <v>817</v>
      </c>
      <c r="W21" s="81">
        <v>43565.90251157407</v>
      </c>
      <c r="X21" s="82" t="s">
        <v>951</v>
      </c>
      <c r="Y21" s="79"/>
      <c r="Z21" s="79"/>
      <c r="AA21" s="85" t="s">
        <v>1173</v>
      </c>
      <c r="AB21" s="79"/>
      <c r="AC21" s="79" t="b">
        <v>0</v>
      </c>
      <c r="AD21" s="79">
        <v>0</v>
      </c>
      <c r="AE21" s="85" t="s">
        <v>1392</v>
      </c>
      <c r="AF21" s="79" t="b">
        <v>0</v>
      </c>
      <c r="AG21" s="79" t="s">
        <v>1403</v>
      </c>
      <c r="AH21" s="79"/>
      <c r="AI21" s="85" t="s">
        <v>1392</v>
      </c>
      <c r="AJ21" s="79" t="b">
        <v>0</v>
      </c>
      <c r="AK21" s="79">
        <v>11</v>
      </c>
      <c r="AL21" s="85" t="s">
        <v>1322</v>
      </c>
      <c r="AM21" s="79" t="s">
        <v>1426</v>
      </c>
      <c r="AN21" s="79" t="b">
        <v>0</v>
      </c>
      <c r="AO21" s="85" t="s">
        <v>1322</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7.6923076923076925</v>
      </c>
      <c r="BF21" s="48">
        <v>0</v>
      </c>
      <c r="BG21" s="49">
        <v>0</v>
      </c>
      <c r="BH21" s="48">
        <v>0</v>
      </c>
      <c r="BI21" s="49">
        <v>0</v>
      </c>
      <c r="BJ21" s="48">
        <v>24</v>
      </c>
      <c r="BK21" s="49">
        <v>92.3076923076923</v>
      </c>
      <c r="BL21" s="48">
        <v>26</v>
      </c>
    </row>
    <row r="22" spans="1:64" ht="15">
      <c r="A22" s="64" t="s">
        <v>228</v>
      </c>
      <c r="B22" s="64" t="s">
        <v>329</v>
      </c>
      <c r="C22" s="65" t="s">
        <v>4234</v>
      </c>
      <c r="D22" s="66">
        <v>3</v>
      </c>
      <c r="E22" s="67" t="s">
        <v>132</v>
      </c>
      <c r="F22" s="68">
        <v>35</v>
      </c>
      <c r="G22" s="65"/>
      <c r="H22" s="69"/>
      <c r="I22" s="70"/>
      <c r="J22" s="70"/>
      <c r="K22" s="34" t="s">
        <v>65</v>
      </c>
      <c r="L22" s="77">
        <v>22</v>
      </c>
      <c r="M22" s="77"/>
      <c r="N22" s="72"/>
      <c r="O22" s="79" t="s">
        <v>416</v>
      </c>
      <c r="P22" s="81">
        <v>43565.90834490741</v>
      </c>
      <c r="Q22" s="79" t="s">
        <v>426</v>
      </c>
      <c r="R22" s="79"/>
      <c r="S22" s="79"/>
      <c r="T22" s="79" t="s">
        <v>684</v>
      </c>
      <c r="U22" s="79"/>
      <c r="V22" s="82" t="s">
        <v>818</v>
      </c>
      <c r="W22" s="81">
        <v>43565.90834490741</v>
      </c>
      <c r="X22" s="82" t="s">
        <v>952</v>
      </c>
      <c r="Y22" s="79"/>
      <c r="Z22" s="79"/>
      <c r="AA22" s="85" t="s">
        <v>1174</v>
      </c>
      <c r="AB22" s="79"/>
      <c r="AC22" s="79" t="b">
        <v>0</v>
      </c>
      <c r="AD22" s="79">
        <v>0</v>
      </c>
      <c r="AE22" s="85" t="s">
        <v>1392</v>
      </c>
      <c r="AF22" s="79" t="b">
        <v>0</v>
      </c>
      <c r="AG22" s="79" t="s">
        <v>1403</v>
      </c>
      <c r="AH22" s="79"/>
      <c r="AI22" s="85" t="s">
        <v>1392</v>
      </c>
      <c r="AJ22" s="79" t="b">
        <v>0</v>
      </c>
      <c r="AK22" s="79">
        <v>11</v>
      </c>
      <c r="AL22" s="85" t="s">
        <v>1322</v>
      </c>
      <c r="AM22" s="79" t="s">
        <v>1428</v>
      </c>
      <c r="AN22" s="79" t="b">
        <v>0</v>
      </c>
      <c r="AO22" s="85" t="s">
        <v>1322</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2</v>
      </c>
      <c r="BE22" s="49">
        <v>7.6923076923076925</v>
      </c>
      <c r="BF22" s="48">
        <v>0</v>
      </c>
      <c r="BG22" s="49">
        <v>0</v>
      </c>
      <c r="BH22" s="48">
        <v>0</v>
      </c>
      <c r="BI22" s="49">
        <v>0</v>
      </c>
      <c r="BJ22" s="48">
        <v>24</v>
      </c>
      <c r="BK22" s="49">
        <v>92.3076923076923</v>
      </c>
      <c r="BL22" s="48">
        <v>26</v>
      </c>
    </row>
    <row r="23" spans="1:64" ht="15">
      <c r="A23" s="64" t="s">
        <v>229</v>
      </c>
      <c r="B23" s="64" t="s">
        <v>329</v>
      </c>
      <c r="C23" s="65" t="s">
        <v>4234</v>
      </c>
      <c r="D23" s="66">
        <v>3</v>
      </c>
      <c r="E23" s="67" t="s">
        <v>132</v>
      </c>
      <c r="F23" s="68">
        <v>35</v>
      </c>
      <c r="G23" s="65"/>
      <c r="H23" s="69"/>
      <c r="I23" s="70"/>
      <c r="J23" s="70"/>
      <c r="K23" s="34" t="s">
        <v>65</v>
      </c>
      <c r="L23" s="77">
        <v>23</v>
      </c>
      <c r="M23" s="77"/>
      <c r="N23" s="72"/>
      <c r="O23" s="79" t="s">
        <v>416</v>
      </c>
      <c r="P23" s="81">
        <v>43565.99184027778</v>
      </c>
      <c r="Q23" s="79" t="s">
        <v>426</v>
      </c>
      <c r="R23" s="79"/>
      <c r="S23" s="79"/>
      <c r="T23" s="79" t="s">
        <v>684</v>
      </c>
      <c r="U23" s="79"/>
      <c r="V23" s="82" t="s">
        <v>819</v>
      </c>
      <c r="W23" s="81">
        <v>43565.99184027778</v>
      </c>
      <c r="X23" s="82" t="s">
        <v>953</v>
      </c>
      <c r="Y23" s="79"/>
      <c r="Z23" s="79"/>
      <c r="AA23" s="85" t="s">
        <v>1175</v>
      </c>
      <c r="AB23" s="79"/>
      <c r="AC23" s="79" t="b">
        <v>0</v>
      </c>
      <c r="AD23" s="79">
        <v>0</v>
      </c>
      <c r="AE23" s="85" t="s">
        <v>1392</v>
      </c>
      <c r="AF23" s="79" t="b">
        <v>0</v>
      </c>
      <c r="AG23" s="79" t="s">
        <v>1403</v>
      </c>
      <c r="AH23" s="79"/>
      <c r="AI23" s="85" t="s">
        <v>1392</v>
      </c>
      <c r="AJ23" s="79" t="b">
        <v>0</v>
      </c>
      <c r="AK23" s="79">
        <v>11</v>
      </c>
      <c r="AL23" s="85" t="s">
        <v>1322</v>
      </c>
      <c r="AM23" s="79" t="s">
        <v>1426</v>
      </c>
      <c r="AN23" s="79" t="b">
        <v>0</v>
      </c>
      <c r="AO23" s="85" t="s">
        <v>1322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2</v>
      </c>
      <c r="BE23" s="49">
        <v>7.6923076923076925</v>
      </c>
      <c r="BF23" s="48">
        <v>0</v>
      </c>
      <c r="BG23" s="49">
        <v>0</v>
      </c>
      <c r="BH23" s="48">
        <v>0</v>
      </c>
      <c r="BI23" s="49">
        <v>0</v>
      </c>
      <c r="BJ23" s="48">
        <v>24</v>
      </c>
      <c r="BK23" s="49">
        <v>92.3076923076923</v>
      </c>
      <c r="BL23" s="48">
        <v>26</v>
      </c>
    </row>
    <row r="24" spans="1:64" ht="15">
      <c r="A24" s="64" t="s">
        <v>230</v>
      </c>
      <c r="B24" s="64" t="s">
        <v>247</v>
      </c>
      <c r="C24" s="65" t="s">
        <v>4234</v>
      </c>
      <c r="D24" s="66">
        <v>3</v>
      </c>
      <c r="E24" s="67" t="s">
        <v>132</v>
      </c>
      <c r="F24" s="68">
        <v>35</v>
      </c>
      <c r="G24" s="65"/>
      <c r="H24" s="69"/>
      <c r="I24" s="70"/>
      <c r="J24" s="70"/>
      <c r="K24" s="34" t="s">
        <v>65</v>
      </c>
      <c r="L24" s="77">
        <v>24</v>
      </c>
      <c r="M24" s="77"/>
      <c r="N24" s="72"/>
      <c r="O24" s="79" t="s">
        <v>416</v>
      </c>
      <c r="P24" s="81">
        <v>43565.99623842593</v>
      </c>
      <c r="Q24" s="79" t="s">
        <v>429</v>
      </c>
      <c r="R24" s="79"/>
      <c r="S24" s="79"/>
      <c r="T24" s="79" t="s">
        <v>688</v>
      </c>
      <c r="U24" s="79"/>
      <c r="V24" s="82" t="s">
        <v>820</v>
      </c>
      <c r="W24" s="81">
        <v>43565.99623842593</v>
      </c>
      <c r="X24" s="82" t="s">
        <v>954</v>
      </c>
      <c r="Y24" s="79"/>
      <c r="Z24" s="79"/>
      <c r="AA24" s="85" t="s">
        <v>1176</v>
      </c>
      <c r="AB24" s="79"/>
      <c r="AC24" s="79" t="b">
        <v>0</v>
      </c>
      <c r="AD24" s="79">
        <v>0</v>
      </c>
      <c r="AE24" s="85" t="s">
        <v>1392</v>
      </c>
      <c r="AF24" s="79" t="b">
        <v>0</v>
      </c>
      <c r="AG24" s="79" t="s">
        <v>1403</v>
      </c>
      <c r="AH24" s="79"/>
      <c r="AI24" s="85" t="s">
        <v>1392</v>
      </c>
      <c r="AJ24" s="79" t="b">
        <v>0</v>
      </c>
      <c r="AK24" s="79">
        <v>2</v>
      </c>
      <c r="AL24" s="85" t="s">
        <v>1220</v>
      </c>
      <c r="AM24" s="79" t="s">
        <v>1426</v>
      </c>
      <c r="AN24" s="79" t="b">
        <v>0</v>
      </c>
      <c r="AO24" s="85" t="s">
        <v>1220</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23</v>
      </c>
      <c r="BK24" s="49">
        <v>100</v>
      </c>
      <c r="BL24" s="48">
        <v>23</v>
      </c>
    </row>
    <row r="25" spans="1:64" ht="15">
      <c r="A25" s="64" t="s">
        <v>231</v>
      </c>
      <c r="B25" s="64" t="s">
        <v>329</v>
      </c>
      <c r="C25" s="65" t="s">
        <v>4234</v>
      </c>
      <c r="D25" s="66">
        <v>3</v>
      </c>
      <c r="E25" s="67" t="s">
        <v>132</v>
      </c>
      <c r="F25" s="68">
        <v>35</v>
      </c>
      <c r="G25" s="65"/>
      <c r="H25" s="69"/>
      <c r="I25" s="70"/>
      <c r="J25" s="70"/>
      <c r="K25" s="34" t="s">
        <v>65</v>
      </c>
      <c r="L25" s="77">
        <v>25</v>
      </c>
      <c r="M25" s="77"/>
      <c r="N25" s="72"/>
      <c r="O25" s="79" t="s">
        <v>416</v>
      </c>
      <c r="P25" s="81">
        <v>43566.09675925926</v>
      </c>
      <c r="Q25" s="79" t="s">
        <v>426</v>
      </c>
      <c r="R25" s="79"/>
      <c r="S25" s="79"/>
      <c r="T25" s="79" t="s">
        <v>684</v>
      </c>
      <c r="U25" s="79"/>
      <c r="V25" s="82" t="s">
        <v>821</v>
      </c>
      <c r="W25" s="81">
        <v>43566.09675925926</v>
      </c>
      <c r="X25" s="82" t="s">
        <v>955</v>
      </c>
      <c r="Y25" s="79"/>
      <c r="Z25" s="79"/>
      <c r="AA25" s="85" t="s">
        <v>1177</v>
      </c>
      <c r="AB25" s="79"/>
      <c r="AC25" s="79" t="b">
        <v>0</v>
      </c>
      <c r="AD25" s="79">
        <v>0</v>
      </c>
      <c r="AE25" s="85" t="s">
        <v>1392</v>
      </c>
      <c r="AF25" s="79" t="b">
        <v>0</v>
      </c>
      <c r="AG25" s="79" t="s">
        <v>1403</v>
      </c>
      <c r="AH25" s="79"/>
      <c r="AI25" s="85" t="s">
        <v>1392</v>
      </c>
      <c r="AJ25" s="79" t="b">
        <v>0</v>
      </c>
      <c r="AK25" s="79">
        <v>11</v>
      </c>
      <c r="AL25" s="85" t="s">
        <v>1322</v>
      </c>
      <c r="AM25" s="79" t="s">
        <v>1425</v>
      </c>
      <c r="AN25" s="79" t="b">
        <v>0</v>
      </c>
      <c r="AO25" s="85" t="s">
        <v>1322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2</v>
      </c>
      <c r="BE25" s="49">
        <v>7.6923076923076925</v>
      </c>
      <c r="BF25" s="48">
        <v>0</v>
      </c>
      <c r="BG25" s="49">
        <v>0</v>
      </c>
      <c r="BH25" s="48">
        <v>0</v>
      </c>
      <c r="BI25" s="49">
        <v>0</v>
      </c>
      <c r="BJ25" s="48">
        <v>24</v>
      </c>
      <c r="BK25" s="49">
        <v>92.3076923076923</v>
      </c>
      <c r="BL25" s="48">
        <v>26</v>
      </c>
    </row>
    <row r="26" spans="1:64" ht="15">
      <c r="A26" s="64" t="s">
        <v>232</v>
      </c>
      <c r="B26" s="64" t="s">
        <v>329</v>
      </c>
      <c r="C26" s="65" t="s">
        <v>4234</v>
      </c>
      <c r="D26" s="66">
        <v>3</v>
      </c>
      <c r="E26" s="67" t="s">
        <v>132</v>
      </c>
      <c r="F26" s="68">
        <v>35</v>
      </c>
      <c r="G26" s="65"/>
      <c r="H26" s="69"/>
      <c r="I26" s="70"/>
      <c r="J26" s="70"/>
      <c r="K26" s="34" t="s">
        <v>65</v>
      </c>
      <c r="L26" s="77">
        <v>26</v>
      </c>
      <c r="M26" s="77"/>
      <c r="N26" s="72"/>
      <c r="O26" s="79" t="s">
        <v>416</v>
      </c>
      <c r="P26" s="81">
        <v>43566.18846064815</v>
      </c>
      <c r="Q26" s="79" t="s">
        <v>426</v>
      </c>
      <c r="R26" s="79"/>
      <c r="S26" s="79"/>
      <c r="T26" s="79" t="s">
        <v>684</v>
      </c>
      <c r="U26" s="79"/>
      <c r="V26" s="82" t="s">
        <v>822</v>
      </c>
      <c r="W26" s="81">
        <v>43566.18846064815</v>
      </c>
      <c r="X26" s="82" t="s">
        <v>956</v>
      </c>
      <c r="Y26" s="79"/>
      <c r="Z26" s="79"/>
      <c r="AA26" s="85" t="s">
        <v>1178</v>
      </c>
      <c r="AB26" s="79"/>
      <c r="AC26" s="79" t="b">
        <v>0</v>
      </c>
      <c r="AD26" s="79">
        <v>0</v>
      </c>
      <c r="AE26" s="85" t="s">
        <v>1392</v>
      </c>
      <c r="AF26" s="79" t="b">
        <v>0</v>
      </c>
      <c r="AG26" s="79" t="s">
        <v>1403</v>
      </c>
      <c r="AH26" s="79"/>
      <c r="AI26" s="85" t="s">
        <v>1392</v>
      </c>
      <c r="AJ26" s="79" t="b">
        <v>0</v>
      </c>
      <c r="AK26" s="79">
        <v>11</v>
      </c>
      <c r="AL26" s="85" t="s">
        <v>1322</v>
      </c>
      <c r="AM26" s="79" t="s">
        <v>1426</v>
      </c>
      <c r="AN26" s="79" t="b">
        <v>0</v>
      </c>
      <c r="AO26" s="85" t="s">
        <v>1322</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2</v>
      </c>
      <c r="BE26" s="49">
        <v>7.6923076923076925</v>
      </c>
      <c r="BF26" s="48">
        <v>0</v>
      </c>
      <c r="BG26" s="49">
        <v>0</v>
      </c>
      <c r="BH26" s="48">
        <v>0</v>
      </c>
      <c r="BI26" s="49">
        <v>0</v>
      </c>
      <c r="BJ26" s="48">
        <v>24</v>
      </c>
      <c r="BK26" s="49">
        <v>92.3076923076923</v>
      </c>
      <c r="BL26" s="48">
        <v>26</v>
      </c>
    </row>
    <row r="27" spans="1:64" ht="15">
      <c r="A27" s="64" t="s">
        <v>233</v>
      </c>
      <c r="B27" s="64" t="s">
        <v>329</v>
      </c>
      <c r="C27" s="65" t="s">
        <v>4234</v>
      </c>
      <c r="D27" s="66">
        <v>3</v>
      </c>
      <c r="E27" s="67" t="s">
        <v>132</v>
      </c>
      <c r="F27" s="68">
        <v>35</v>
      </c>
      <c r="G27" s="65"/>
      <c r="H27" s="69"/>
      <c r="I27" s="70"/>
      <c r="J27" s="70"/>
      <c r="K27" s="34" t="s">
        <v>65</v>
      </c>
      <c r="L27" s="77">
        <v>27</v>
      </c>
      <c r="M27" s="77"/>
      <c r="N27" s="72"/>
      <c r="O27" s="79" t="s">
        <v>416</v>
      </c>
      <c r="P27" s="81">
        <v>43566.286087962966</v>
      </c>
      <c r="Q27" s="79" t="s">
        <v>426</v>
      </c>
      <c r="R27" s="79"/>
      <c r="S27" s="79"/>
      <c r="T27" s="79" t="s">
        <v>684</v>
      </c>
      <c r="U27" s="79"/>
      <c r="V27" s="82" t="s">
        <v>823</v>
      </c>
      <c r="W27" s="81">
        <v>43566.286087962966</v>
      </c>
      <c r="X27" s="82" t="s">
        <v>957</v>
      </c>
      <c r="Y27" s="79"/>
      <c r="Z27" s="79"/>
      <c r="AA27" s="85" t="s">
        <v>1179</v>
      </c>
      <c r="AB27" s="79"/>
      <c r="AC27" s="79" t="b">
        <v>0</v>
      </c>
      <c r="AD27" s="79">
        <v>0</v>
      </c>
      <c r="AE27" s="85" t="s">
        <v>1392</v>
      </c>
      <c r="AF27" s="79" t="b">
        <v>0</v>
      </c>
      <c r="AG27" s="79" t="s">
        <v>1403</v>
      </c>
      <c r="AH27" s="79"/>
      <c r="AI27" s="85" t="s">
        <v>1392</v>
      </c>
      <c r="AJ27" s="79" t="b">
        <v>0</v>
      </c>
      <c r="AK27" s="79">
        <v>11</v>
      </c>
      <c r="AL27" s="85" t="s">
        <v>1322</v>
      </c>
      <c r="AM27" s="79" t="s">
        <v>1425</v>
      </c>
      <c r="AN27" s="79" t="b">
        <v>0</v>
      </c>
      <c r="AO27" s="85" t="s">
        <v>1322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2</v>
      </c>
      <c r="BE27" s="49">
        <v>7.6923076923076925</v>
      </c>
      <c r="BF27" s="48">
        <v>0</v>
      </c>
      <c r="BG27" s="49">
        <v>0</v>
      </c>
      <c r="BH27" s="48">
        <v>0</v>
      </c>
      <c r="BI27" s="49">
        <v>0</v>
      </c>
      <c r="BJ27" s="48">
        <v>24</v>
      </c>
      <c r="BK27" s="49">
        <v>92.3076923076923</v>
      </c>
      <c r="BL27" s="48">
        <v>26</v>
      </c>
    </row>
    <row r="28" spans="1:64" ht="15">
      <c r="A28" s="64" t="s">
        <v>234</v>
      </c>
      <c r="B28" s="64" t="s">
        <v>329</v>
      </c>
      <c r="C28" s="65" t="s">
        <v>4234</v>
      </c>
      <c r="D28" s="66">
        <v>3</v>
      </c>
      <c r="E28" s="67" t="s">
        <v>132</v>
      </c>
      <c r="F28" s="68">
        <v>35</v>
      </c>
      <c r="G28" s="65"/>
      <c r="H28" s="69"/>
      <c r="I28" s="70"/>
      <c r="J28" s="70"/>
      <c r="K28" s="34" t="s">
        <v>65</v>
      </c>
      <c r="L28" s="77">
        <v>28</v>
      </c>
      <c r="M28" s="77"/>
      <c r="N28" s="72"/>
      <c r="O28" s="79" t="s">
        <v>416</v>
      </c>
      <c r="P28" s="81">
        <v>43566.66663194444</v>
      </c>
      <c r="Q28" s="79" t="s">
        <v>426</v>
      </c>
      <c r="R28" s="79"/>
      <c r="S28" s="79"/>
      <c r="T28" s="79" t="s">
        <v>684</v>
      </c>
      <c r="U28" s="79"/>
      <c r="V28" s="82" t="s">
        <v>824</v>
      </c>
      <c r="W28" s="81">
        <v>43566.66663194444</v>
      </c>
      <c r="X28" s="82" t="s">
        <v>958</v>
      </c>
      <c r="Y28" s="79"/>
      <c r="Z28" s="79"/>
      <c r="AA28" s="85" t="s">
        <v>1180</v>
      </c>
      <c r="AB28" s="79"/>
      <c r="AC28" s="79" t="b">
        <v>0</v>
      </c>
      <c r="AD28" s="79">
        <v>0</v>
      </c>
      <c r="AE28" s="85" t="s">
        <v>1392</v>
      </c>
      <c r="AF28" s="79" t="b">
        <v>0</v>
      </c>
      <c r="AG28" s="79" t="s">
        <v>1403</v>
      </c>
      <c r="AH28" s="79"/>
      <c r="AI28" s="85" t="s">
        <v>1392</v>
      </c>
      <c r="AJ28" s="79" t="b">
        <v>0</v>
      </c>
      <c r="AK28" s="79">
        <v>12</v>
      </c>
      <c r="AL28" s="85" t="s">
        <v>1322</v>
      </c>
      <c r="AM28" s="79" t="s">
        <v>1426</v>
      </c>
      <c r="AN28" s="79" t="b">
        <v>0</v>
      </c>
      <c r="AO28" s="85" t="s">
        <v>1322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2</v>
      </c>
      <c r="BE28" s="49">
        <v>7.6923076923076925</v>
      </c>
      <c r="BF28" s="48">
        <v>0</v>
      </c>
      <c r="BG28" s="49">
        <v>0</v>
      </c>
      <c r="BH28" s="48">
        <v>0</v>
      </c>
      <c r="BI28" s="49">
        <v>0</v>
      </c>
      <c r="BJ28" s="48">
        <v>24</v>
      </c>
      <c r="BK28" s="49">
        <v>92.3076923076923</v>
      </c>
      <c r="BL28" s="48">
        <v>26</v>
      </c>
    </row>
    <row r="29" spans="1:64" ht="15">
      <c r="A29" s="64" t="s">
        <v>235</v>
      </c>
      <c r="B29" s="64" t="s">
        <v>370</v>
      </c>
      <c r="C29" s="65" t="s">
        <v>4234</v>
      </c>
      <c r="D29" s="66">
        <v>3</v>
      </c>
      <c r="E29" s="67" t="s">
        <v>132</v>
      </c>
      <c r="F29" s="68">
        <v>35</v>
      </c>
      <c r="G29" s="65"/>
      <c r="H29" s="69"/>
      <c r="I29" s="70"/>
      <c r="J29" s="70"/>
      <c r="K29" s="34" t="s">
        <v>65</v>
      </c>
      <c r="L29" s="77">
        <v>29</v>
      </c>
      <c r="M29" s="77"/>
      <c r="N29" s="72"/>
      <c r="O29" s="79" t="s">
        <v>416</v>
      </c>
      <c r="P29" s="81">
        <v>43566.6925</v>
      </c>
      <c r="Q29" s="79" t="s">
        <v>430</v>
      </c>
      <c r="R29" s="79"/>
      <c r="S29" s="79"/>
      <c r="T29" s="79" t="s">
        <v>684</v>
      </c>
      <c r="U29" s="79"/>
      <c r="V29" s="82" t="s">
        <v>825</v>
      </c>
      <c r="W29" s="81">
        <v>43566.6925</v>
      </c>
      <c r="X29" s="82" t="s">
        <v>959</v>
      </c>
      <c r="Y29" s="79"/>
      <c r="Z29" s="79"/>
      <c r="AA29" s="85" t="s">
        <v>1181</v>
      </c>
      <c r="AB29" s="79"/>
      <c r="AC29" s="79" t="b">
        <v>0</v>
      </c>
      <c r="AD29" s="79">
        <v>2</v>
      </c>
      <c r="AE29" s="85" t="s">
        <v>1392</v>
      </c>
      <c r="AF29" s="79" t="b">
        <v>0</v>
      </c>
      <c r="AG29" s="79" t="s">
        <v>1403</v>
      </c>
      <c r="AH29" s="79"/>
      <c r="AI29" s="85" t="s">
        <v>1392</v>
      </c>
      <c r="AJ29" s="79" t="b">
        <v>0</v>
      </c>
      <c r="AK29" s="79">
        <v>0</v>
      </c>
      <c r="AL29" s="85" t="s">
        <v>1392</v>
      </c>
      <c r="AM29" s="79" t="s">
        <v>1423</v>
      </c>
      <c r="AN29" s="79" t="b">
        <v>0</v>
      </c>
      <c r="AO29" s="85" t="s">
        <v>1181</v>
      </c>
      <c r="AP29" s="79" t="s">
        <v>176</v>
      </c>
      <c r="AQ29" s="79">
        <v>0</v>
      </c>
      <c r="AR29" s="79">
        <v>0</v>
      </c>
      <c r="AS29" s="79"/>
      <c r="AT29" s="79"/>
      <c r="AU29" s="79"/>
      <c r="AV29" s="79"/>
      <c r="AW29" s="79"/>
      <c r="AX29" s="79"/>
      <c r="AY29" s="79"/>
      <c r="AZ29" s="79"/>
      <c r="BA29">
        <v>1</v>
      </c>
      <c r="BB29" s="78" t="str">
        <f>REPLACE(INDEX(GroupVertices[Group],MATCH(Edges[[#This Row],[Vertex 1]],GroupVertices[Vertex],0)),1,1,"")</f>
        <v>22</v>
      </c>
      <c r="BC29" s="78" t="str">
        <f>REPLACE(INDEX(GroupVertices[Group],MATCH(Edges[[#This Row],[Vertex 2]],GroupVertices[Vertex],0)),1,1,"")</f>
        <v>22</v>
      </c>
      <c r="BD29" s="48"/>
      <c r="BE29" s="49"/>
      <c r="BF29" s="48"/>
      <c r="BG29" s="49"/>
      <c r="BH29" s="48"/>
      <c r="BI29" s="49"/>
      <c r="BJ29" s="48"/>
      <c r="BK29" s="49"/>
      <c r="BL29" s="48"/>
    </row>
    <row r="30" spans="1:64" ht="15">
      <c r="A30" s="64" t="s">
        <v>235</v>
      </c>
      <c r="B30" s="64" t="s">
        <v>371</v>
      </c>
      <c r="C30" s="65" t="s">
        <v>4234</v>
      </c>
      <c r="D30" s="66">
        <v>3</v>
      </c>
      <c r="E30" s="67" t="s">
        <v>132</v>
      </c>
      <c r="F30" s="68">
        <v>35</v>
      </c>
      <c r="G30" s="65"/>
      <c r="H30" s="69"/>
      <c r="I30" s="70"/>
      <c r="J30" s="70"/>
      <c r="K30" s="34" t="s">
        <v>65</v>
      </c>
      <c r="L30" s="77">
        <v>30</v>
      </c>
      <c r="M30" s="77"/>
      <c r="N30" s="72"/>
      <c r="O30" s="79" t="s">
        <v>416</v>
      </c>
      <c r="P30" s="81">
        <v>43566.6925</v>
      </c>
      <c r="Q30" s="79" t="s">
        <v>430</v>
      </c>
      <c r="R30" s="79"/>
      <c r="S30" s="79"/>
      <c r="T30" s="79" t="s">
        <v>684</v>
      </c>
      <c r="U30" s="79"/>
      <c r="V30" s="82" t="s">
        <v>825</v>
      </c>
      <c r="W30" s="81">
        <v>43566.6925</v>
      </c>
      <c r="X30" s="82" t="s">
        <v>959</v>
      </c>
      <c r="Y30" s="79"/>
      <c r="Z30" s="79"/>
      <c r="AA30" s="85" t="s">
        <v>1181</v>
      </c>
      <c r="AB30" s="79"/>
      <c r="AC30" s="79" t="b">
        <v>0</v>
      </c>
      <c r="AD30" s="79">
        <v>2</v>
      </c>
      <c r="AE30" s="85" t="s">
        <v>1392</v>
      </c>
      <c r="AF30" s="79" t="b">
        <v>0</v>
      </c>
      <c r="AG30" s="79" t="s">
        <v>1403</v>
      </c>
      <c r="AH30" s="79"/>
      <c r="AI30" s="85" t="s">
        <v>1392</v>
      </c>
      <c r="AJ30" s="79" t="b">
        <v>0</v>
      </c>
      <c r="AK30" s="79">
        <v>0</v>
      </c>
      <c r="AL30" s="85" t="s">
        <v>1392</v>
      </c>
      <c r="AM30" s="79" t="s">
        <v>1423</v>
      </c>
      <c r="AN30" s="79" t="b">
        <v>0</v>
      </c>
      <c r="AO30" s="85" t="s">
        <v>1181</v>
      </c>
      <c r="AP30" s="79" t="s">
        <v>176</v>
      </c>
      <c r="AQ30" s="79">
        <v>0</v>
      </c>
      <c r="AR30" s="79">
        <v>0</v>
      </c>
      <c r="AS30" s="79"/>
      <c r="AT30" s="79"/>
      <c r="AU30" s="79"/>
      <c r="AV30" s="79"/>
      <c r="AW30" s="79"/>
      <c r="AX30" s="79"/>
      <c r="AY30" s="79"/>
      <c r="AZ30" s="79"/>
      <c r="BA30">
        <v>1</v>
      </c>
      <c r="BB30" s="78" t="str">
        <f>REPLACE(INDEX(GroupVertices[Group],MATCH(Edges[[#This Row],[Vertex 1]],GroupVertices[Vertex],0)),1,1,"")</f>
        <v>22</v>
      </c>
      <c r="BC30" s="78" t="str">
        <f>REPLACE(INDEX(GroupVertices[Group],MATCH(Edges[[#This Row],[Vertex 2]],GroupVertices[Vertex],0)),1,1,"")</f>
        <v>22</v>
      </c>
      <c r="BD30" s="48">
        <v>1</v>
      </c>
      <c r="BE30" s="49">
        <v>8.333333333333334</v>
      </c>
      <c r="BF30" s="48">
        <v>0</v>
      </c>
      <c r="BG30" s="49">
        <v>0</v>
      </c>
      <c r="BH30" s="48">
        <v>0</v>
      </c>
      <c r="BI30" s="49">
        <v>0</v>
      </c>
      <c r="BJ30" s="48">
        <v>11</v>
      </c>
      <c r="BK30" s="49">
        <v>91.66666666666667</v>
      </c>
      <c r="BL30" s="48">
        <v>12</v>
      </c>
    </row>
    <row r="31" spans="1:64" ht="15">
      <c r="A31" s="64" t="s">
        <v>236</v>
      </c>
      <c r="B31" s="64" t="s">
        <v>236</v>
      </c>
      <c r="C31" s="65" t="s">
        <v>4234</v>
      </c>
      <c r="D31" s="66">
        <v>3</v>
      </c>
      <c r="E31" s="67" t="s">
        <v>132</v>
      </c>
      <c r="F31" s="68">
        <v>35</v>
      </c>
      <c r="G31" s="65"/>
      <c r="H31" s="69"/>
      <c r="I31" s="70"/>
      <c r="J31" s="70"/>
      <c r="K31" s="34" t="s">
        <v>65</v>
      </c>
      <c r="L31" s="77">
        <v>31</v>
      </c>
      <c r="M31" s="77"/>
      <c r="N31" s="72"/>
      <c r="O31" s="79" t="s">
        <v>176</v>
      </c>
      <c r="P31" s="81">
        <v>43566.82471064815</v>
      </c>
      <c r="Q31" s="79" t="s">
        <v>431</v>
      </c>
      <c r="R31" s="82" t="s">
        <v>596</v>
      </c>
      <c r="S31" s="79" t="s">
        <v>653</v>
      </c>
      <c r="T31" s="79" t="s">
        <v>689</v>
      </c>
      <c r="U31" s="79"/>
      <c r="V31" s="82" t="s">
        <v>826</v>
      </c>
      <c r="W31" s="81">
        <v>43566.82471064815</v>
      </c>
      <c r="X31" s="82" t="s">
        <v>960</v>
      </c>
      <c r="Y31" s="79"/>
      <c r="Z31" s="79"/>
      <c r="AA31" s="85" t="s">
        <v>1182</v>
      </c>
      <c r="AB31" s="79"/>
      <c r="AC31" s="79" t="b">
        <v>0</v>
      </c>
      <c r="AD31" s="79">
        <v>5</v>
      </c>
      <c r="AE31" s="85" t="s">
        <v>1392</v>
      </c>
      <c r="AF31" s="79" t="b">
        <v>0</v>
      </c>
      <c r="AG31" s="79" t="s">
        <v>1403</v>
      </c>
      <c r="AH31" s="79"/>
      <c r="AI31" s="85" t="s">
        <v>1392</v>
      </c>
      <c r="AJ31" s="79" t="b">
        <v>0</v>
      </c>
      <c r="AK31" s="79">
        <v>1</v>
      </c>
      <c r="AL31" s="85" t="s">
        <v>1392</v>
      </c>
      <c r="AM31" s="79" t="s">
        <v>1424</v>
      </c>
      <c r="AN31" s="79" t="b">
        <v>0</v>
      </c>
      <c r="AO31" s="85" t="s">
        <v>1182</v>
      </c>
      <c r="AP31" s="79" t="s">
        <v>176</v>
      </c>
      <c r="AQ31" s="79">
        <v>0</v>
      </c>
      <c r="AR31" s="79">
        <v>0</v>
      </c>
      <c r="AS31" s="79"/>
      <c r="AT31" s="79"/>
      <c r="AU31" s="79"/>
      <c r="AV31" s="79"/>
      <c r="AW31" s="79"/>
      <c r="AX31" s="79"/>
      <c r="AY31" s="79"/>
      <c r="AZ31" s="79"/>
      <c r="BA31">
        <v>1</v>
      </c>
      <c r="BB31" s="78" t="str">
        <f>REPLACE(INDEX(GroupVertices[Group],MATCH(Edges[[#This Row],[Vertex 1]],GroupVertices[Vertex],0)),1,1,"")</f>
        <v>37</v>
      </c>
      <c r="BC31" s="78" t="str">
        <f>REPLACE(INDEX(GroupVertices[Group],MATCH(Edges[[#This Row],[Vertex 2]],GroupVertices[Vertex],0)),1,1,"")</f>
        <v>37</v>
      </c>
      <c r="BD31" s="48">
        <v>0</v>
      </c>
      <c r="BE31" s="49">
        <v>0</v>
      </c>
      <c r="BF31" s="48">
        <v>0</v>
      </c>
      <c r="BG31" s="49">
        <v>0</v>
      </c>
      <c r="BH31" s="48">
        <v>0</v>
      </c>
      <c r="BI31" s="49">
        <v>0</v>
      </c>
      <c r="BJ31" s="48">
        <v>14</v>
      </c>
      <c r="BK31" s="49">
        <v>100</v>
      </c>
      <c r="BL31" s="48">
        <v>14</v>
      </c>
    </row>
    <row r="32" spans="1:64" ht="15">
      <c r="A32" s="64" t="s">
        <v>237</v>
      </c>
      <c r="B32" s="64" t="s">
        <v>236</v>
      </c>
      <c r="C32" s="65" t="s">
        <v>4234</v>
      </c>
      <c r="D32" s="66">
        <v>3</v>
      </c>
      <c r="E32" s="67" t="s">
        <v>132</v>
      </c>
      <c r="F32" s="68">
        <v>35</v>
      </c>
      <c r="G32" s="65"/>
      <c r="H32" s="69"/>
      <c r="I32" s="70"/>
      <c r="J32" s="70"/>
      <c r="K32" s="34" t="s">
        <v>65</v>
      </c>
      <c r="L32" s="77">
        <v>32</v>
      </c>
      <c r="M32" s="77"/>
      <c r="N32" s="72"/>
      <c r="O32" s="79" t="s">
        <v>416</v>
      </c>
      <c r="P32" s="81">
        <v>43566.86608796296</v>
      </c>
      <c r="Q32" s="79" t="s">
        <v>432</v>
      </c>
      <c r="R32" s="82" t="s">
        <v>596</v>
      </c>
      <c r="S32" s="79" t="s">
        <v>653</v>
      </c>
      <c r="T32" s="79" t="s">
        <v>689</v>
      </c>
      <c r="U32" s="79"/>
      <c r="V32" s="82" t="s">
        <v>827</v>
      </c>
      <c r="W32" s="81">
        <v>43566.86608796296</v>
      </c>
      <c r="X32" s="82" t="s">
        <v>961</v>
      </c>
      <c r="Y32" s="79"/>
      <c r="Z32" s="79"/>
      <c r="AA32" s="85" t="s">
        <v>1183</v>
      </c>
      <c r="AB32" s="79"/>
      <c r="AC32" s="79" t="b">
        <v>0</v>
      </c>
      <c r="AD32" s="79">
        <v>0</v>
      </c>
      <c r="AE32" s="85" t="s">
        <v>1392</v>
      </c>
      <c r="AF32" s="79" t="b">
        <v>0</v>
      </c>
      <c r="AG32" s="79" t="s">
        <v>1403</v>
      </c>
      <c r="AH32" s="79"/>
      <c r="AI32" s="85" t="s">
        <v>1392</v>
      </c>
      <c r="AJ32" s="79" t="b">
        <v>0</v>
      </c>
      <c r="AK32" s="79">
        <v>1</v>
      </c>
      <c r="AL32" s="85" t="s">
        <v>1182</v>
      </c>
      <c r="AM32" s="79" t="s">
        <v>1426</v>
      </c>
      <c r="AN32" s="79" t="b">
        <v>0</v>
      </c>
      <c r="AO32" s="85" t="s">
        <v>1182</v>
      </c>
      <c r="AP32" s="79" t="s">
        <v>176</v>
      </c>
      <c r="AQ32" s="79">
        <v>0</v>
      </c>
      <c r="AR32" s="79">
        <v>0</v>
      </c>
      <c r="AS32" s="79"/>
      <c r="AT32" s="79"/>
      <c r="AU32" s="79"/>
      <c r="AV32" s="79"/>
      <c r="AW32" s="79"/>
      <c r="AX32" s="79"/>
      <c r="AY32" s="79"/>
      <c r="AZ32" s="79"/>
      <c r="BA32">
        <v>1</v>
      </c>
      <c r="BB32" s="78" t="str">
        <f>REPLACE(INDEX(GroupVertices[Group],MATCH(Edges[[#This Row],[Vertex 1]],GroupVertices[Vertex],0)),1,1,"")</f>
        <v>37</v>
      </c>
      <c r="BC32" s="78" t="str">
        <f>REPLACE(INDEX(GroupVertices[Group],MATCH(Edges[[#This Row],[Vertex 2]],GroupVertices[Vertex],0)),1,1,"")</f>
        <v>37</v>
      </c>
      <c r="BD32" s="48">
        <v>0</v>
      </c>
      <c r="BE32" s="49">
        <v>0</v>
      </c>
      <c r="BF32" s="48">
        <v>0</v>
      </c>
      <c r="BG32" s="49">
        <v>0</v>
      </c>
      <c r="BH32" s="48">
        <v>0</v>
      </c>
      <c r="BI32" s="49">
        <v>0</v>
      </c>
      <c r="BJ32" s="48">
        <v>16</v>
      </c>
      <c r="BK32" s="49">
        <v>100</v>
      </c>
      <c r="BL32" s="48">
        <v>16</v>
      </c>
    </row>
    <row r="33" spans="1:64" ht="15">
      <c r="A33" s="64" t="s">
        <v>238</v>
      </c>
      <c r="B33" s="64" t="s">
        <v>259</v>
      </c>
      <c r="C33" s="65" t="s">
        <v>4234</v>
      </c>
      <c r="D33" s="66">
        <v>3</v>
      </c>
      <c r="E33" s="67" t="s">
        <v>132</v>
      </c>
      <c r="F33" s="68">
        <v>35</v>
      </c>
      <c r="G33" s="65"/>
      <c r="H33" s="69"/>
      <c r="I33" s="70"/>
      <c r="J33" s="70"/>
      <c r="K33" s="34" t="s">
        <v>65</v>
      </c>
      <c r="L33" s="77">
        <v>33</v>
      </c>
      <c r="M33" s="77"/>
      <c r="N33" s="72"/>
      <c r="O33" s="79" t="s">
        <v>416</v>
      </c>
      <c r="P33" s="81">
        <v>43566.92328703704</v>
      </c>
      <c r="Q33" s="79" t="s">
        <v>433</v>
      </c>
      <c r="R33" s="82" t="s">
        <v>597</v>
      </c>
      <c r="S33" s="79" t="s">
        <v>654</v>
      </c>
      <c r="T33" s="79" t="s">
        <v>690</v>
      </c>
      <c r="U33" s="79"/>
      <c r="V33" s="82" t="s">
        <v>828</v>
      </c>
      <c r="W33" s="81">
        <v>43566.92328703704</v>
      </c>
      <c r="X33" s="82" t="s">
        <v>962</v>
      </c>
      <c r="Y33" s="79"/>
      <c r="Z33" s="79"/>
      <c r="AA33" s="85" t="s">
        <v>1184</v>
      </c>
      <c r="AB33" s="79"/>
      <c r="AC33" s="79" t="b">
        <v>0</v>
      </c>
      <c r="AD33" s="79">
        <v>0</v>
      </c>
      <c r="AE33" s="85" t="s">
        <v>1392</v>
      </c>
      <c r="AF33" s="79" t="b">
        <v>0</v>
      </c>
      <c r="AG33" s="79" t="s">
        <v>1403</v>
      </c>
      <c r="AH33" s="79"/>
      <c r="AI33" s="85" t="s">
        <v>1392</v>
      </c>
      <c r="AJ33" s="79" t="b">
        <v>0</v>
      </c>
      <c r="AK33" s="79">
        <v>2</v>
      </c>
      <c r="AL33" s="85" t="s">
        <v>1209</v>
      </c>
      <c r="AM33" s="79" t="s">
        <v>1425</v>
      </c>
      <c r="AN33" s="79" t="b">
        <v>0</v>
      </c>
      <c r="AO33" s="85" t="s">
        <v>1209</v>
      </c>
      <c r="AP33" s="79" t="s">
        <v>176</v>
      </c>
      <c r="AQ33" s="79">
        <v>0</v>
      </c>
      <c r="AR33" s="79">
        <v>0</v>
      </c>
      <c r="AS33" s="79"/>
      <c r="AT33" s="79"/>
      <c r="AU33" s="79"/>
      <c r="AV33" s="79"/>
      <c r="AW33" s="79"/>
      <c r="AX33" s="79"/>
      <c r="AY33" s="79"/>
      <c r="AZ33" s="79"/>
      <c r="BA33">
        <v>1</v>
      </c>
      <c r="BB33" s="78" t="str">
        <f>REPLACE(INDEX(GroupVertices[Group],MATCH(Edges[[#This Row],[Vertex 1]],GroupVertices[Vertex],0)),1,1,"")</f>
        <v>21</v>
      </c>
      <c r="BC33" s="78" t="str">
        <f>REPLACE(INDEX(GroupVertices[Group],MATCH(Edges[[#This Row],[Vertex 2]],GroupVertices[Vertex],0)),1,1,"")</f>
        <v>21</v>
      </c>
      <c r="BD33" s="48">
        <v>0</v>
      </c>
      <c r="BE33" s="49">
        <v>0</v>
      </c>
      <c r="BF33" s="48">
        <v>0</v>
      </c>
      <c r="BG33" s="49">
        <v>0</v>
      </c>
      <c r="BH33" s="48">
        <v>0</v>
      </c>
      <c r="BI33" s="49">
        <v>0</v>
      </c>
      <c r="BJ33" s="48">
        <v>12</v>
      </c>
      <c r="BK33" s="49">
        <v>100</v>
      </c>
      <c r="BL33" s="48">
        <v>12</v>
      </c>
    </row>
    <row r="34" spans="1:64" ht="15">
      <c r="A34" s="64" t="s">
        <v>239</v>
      </c>
      <c r="B34" s="64" t="s">
        <v>239</v>
      </c>
      <c r="C34" s="65" t="s">
        <v>4234</v>
      </c>
      <c r="D34" s="66">
        <v>3</v>
      </c>
      <c r="E34" s="67" t="s">
        <v>132</v>
      </c>
      <c r="F34" s="68">
        <v>35</v>
      </c>
      <c r="G34" s="65"/>
      <c r="H34" s="69"/>
      <c r="I34" s="70"/>
      <c r="J34" s="70"/>
      <c r="K34" s="34" t="s">
        <v>65</v>
      </c>
      <c r="L34" s="77">
        <v>34</v>
      </c>
      <c r="M34" s="77"/>
      <c r="N34" s="72"/>
      <c r="O34" s="79" t="s">
        <v>176</v>
      </c>
      <c r="P34" s="81">
        <v>43567.01484953704</v>
      </c>
      <c r="Q34" s="79" t="s">
        <v>434</v>
      </c>
      <c r="R34" s="82" t="s">
        <v>598</v>
      </c>
      <c r="S34" s="79" t="s">
        <v>655</v>
      </c>
      <c r="T34" s="79" t="s">
        <v>682</v>
      </c>
      <c r="U34" s="79"/>
      <c r="V34" s="82" t="s">
        <v>829</v>
      </c>
      <c r="W34" s="81">
        <v>43567.01484953704</v>
      </c>
      <c r="X34" s="82" t="s">
        <v>963</v>
      </c>
      <c r="Y34" s="79"/>
      <c r="Z34" s="79"/>
      <c r="AA34" s="85" t="s">
        <v>1185</v>
      </c>
      <c r="AB34" s="79"/>
      <c r="AC34" s="79" t="b">
        <v>0</v>
      </c>
      <c r="AD34" s="79">
        <v>0</v>
      </c>
      <c r="AE34" s="85" t="s">
        <v>1392</v>
      </c>
      <c r="AF34" s="79" t="b">
        <v>0</v>
      </c>
      <c r="AG34" s="79" t="s">
        <v>1403</v>
      </c>
      <c r="AH34" s="79"/>
      <c r="AI34" s="85" t="s">
        <v>1392</v>
      </c>
      <c r="AJ34" s="79" t="b">
        <v>0</v>
      </c>
      <c r="AK34" s="79">
        <v>0</v>
      </c>
      <c r="AL34" s="85" t="s">
        <v>1392</v>
      </c>
      <c r="AM34" s="79" t="s">
        <v>1428</v>
      </c>
      <c r="AN34" s="79" t="b">
        <v>0</v>
      </c>
      <c r="AO34" s="85" t="s">
        <v>1185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9.090909090909092</v>
      </c>
      <c r="BF34" s="48">
        <v>0</v>
      </c>
      <c r="BG34" s="49">
        <v>0</v>
      </c>
      <c r="BH34" s="48">
        <v>0</v>
      </c>
      <c r="BI34" s="49">
        <v>0</v>
      </c>
      <c r="BJ34" s="48">
        <v>10</v>
      </c>
      <c r="BK34" s="49">
        <v>90.9090909090909</v>
      </c>
      <c r="BL34" s="48">
        <v>11</v>
      </c>
    </row>
    <row r="35" spans="1:64" ht="15">
      <c r="A35" s="64" t="s">
        <v>240</v>
      </c>
      <c r="B35" s="64" t="s">
        <v>247</v>
      </c>
      <c r="C35" s="65" t="s">
        <v>4234</v>
      </c>
      <c r="D35" s="66">
        <v>3</v>
      </c>
      <c r="E35" s="67" t="s">
        <v>132</v>
      </c>
      <c r="F35" s="68">
        <v>35</v>
      </c>
      <c r="G35" s="65"/>
      <c r="H35" s="69"/>
      <c r="I35" s="70"/>
      <c r="J35" s="70"/>
      <c r="K35" s="34" t="s">
        <v>65</v>
      </c>
      <c r="L35" s="77">
        <v>35</v>
      </c>
      <c r="M35" s="77"/>
      <c r="N35" s="72"/>
      <c r="O35" s="79" t="s">
        <v>416</v>
      </c>
      <c r="P35" s="81">
        <v>43567.133564814816</v>
      </c>
      <c r="Q35" s="79" t="s">
        <v>435</v>
      </c>
      <c r="R35" s="79"/>
      <c r="S35" s="79"/>
      <c r="T35" s="79"/>
      <c r="U35" s="79"/>
      <c r="V35" s="82" t="s">
        <v>830</v>
      </c>
      <c r="W35" s="81">
        <v>43567.133564814816</v>
      </c>
      <c r="X35" s="82" t="s">
        <v>964</v>
      </c>
      <c r="Y35" s="79"/>
      <c r="Z35" s="79"/>
      <c r="AA35" s="85" t="s">
        <v>1186</v>
      </c>
      <c r="AB35" s="79"/>
      <c r="AC35" s="79" t="b">
        <v>0</v>
      </c>
      <c r="AD35" s="79">
        <v>0</v>
      </c>
      <c r="AE35" s="85" t="s">
        <v>1392</v>
      </c>
      <c r="AF35" s="79" t="b">
        <v>0</v>
      </c>
      <c r="AG35" s="79" t="s">
        <v>1403</v>
      </c>
      <c r="AH35" s="79"/>
      <c r="AI35" s="85" t="s">
        <v>1392</v>
      </c>
      <c r="AJ35" s="79" t="b">
        <v>0</v>
      </c>
      <c r="AK35" s="79">
        <v>9</v>
      </c>
      <c r="AL35" s="85" t="s">
        <v>1223</v>
      </c>
      <c r="AM35" s="79" t="s">
        <v>1426</v>
      </c>
      <c r="AN35" s="79" t="b">
        <v>0</v>
      </c>
      <c r="AO35" s="85" t="s">
        <v>1223</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22</v>
      </c>
      <c r="BK35" s="49">
        <v>100</v>
      </c>
      <c r="BL35" s="48">
        <v>22</v>
      </c>
    </row>
    <row r="36" spans="1:64" ht="15">
      <c r="A36" s="64" t="s">
        <v>241</v>
      </c>
      <c r="B36" s="64" t="s">
        <v>247</v>
      </c>
      <c r="C36" s="65" t="s">
        <v>4234</v>
      </c>
      <c r="D36" s="66">
        <v>3</v>
      </c>
      <c r="E36" s="67" t="s">
        <v>132</v>
      </c>
      <c r="F36" s="68">
        <v>35</v>
      </c>
      <c r="G36" s="65"/>
      <c r="H36" s="69"/>
      <c r="I36" s="70"/>
      <c r="J36" s="70"/>
      <c r="K36" s="34" t="s">
        <v>65</v>
      </c>
      <c r="L36" s="77">
        <v>36</v>
      </c>
      <c r="M36" s="77"/>
      <c r="N36" s="72"/>
      <c r="O36" s="79" t="s">
        <v>416</v>
      </c>
      <c r="P36" s="81">
        <v>43567.13491898148</v>
      </c>
      <c r="Q36" s="79" t="s">
        <v>435</v>
      </c>
      <c r="R36" s="79"/>
      <c r="S36" s="79"/>
      <c r="T36" s="79"/>
      <c r="U36" s="79"/>
      <c r="V36" s="82" t="s">
        <v>831</v>
      </c>
      <c r="W36" s="81">
        <v>43567.13491898148</v>
      </c>
      <c r="X36" s="82" t="s">
        <v>965</v>
      </c>
      <c r="Y36" s="79"/>
      <c r="Z36" s="79"/>
      <c r="AA36" s="85" t="s">
        <v>1187</v>
      </c>
      <c r="AB36" s="79"/>
      <c r="AC36" s="79" t="b">
        <v>0</v>
      </c>
      <c r="AD36" s="79">
        <v>0</v>
      </c>
      <c r="AE36" s="85" t="s">
        <v>1392</v>
      </c>
      <c r="AF36" s="79" t="b">
        <v>0</v>
      </c>
      <c r="AG36" s="79" t="s">
        <v>1403</v>
      </c>
      <c r="AH36" s="79"/>
      <c r="AI36" s="85" t="s">
        <v>1392</v>
      </c>
      <c r="AJ36" s="79" t="b">
        <v>0</v>
      </c>
      <c r="AK36" s="79">
        <v>9</v>
      </c>
      <c r="AL36" s="85" t="s">
        <v>1223</v>
      </c>
      <c r="AM36" s="79" t="s">
        <v>1426</v>
      </c>
      <c r="AN36" s="79" t="b">
        <v>0</v>
      </c>
      <c r="AO36" s="85" t="s">
        <v>1223</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22</v>
      </c>
      <c r="BK36" s="49">
        <v>100</v>
      </c>
      <c r="BL36" s="48">
        <v>22</v>
      </c>
    </row>
    <row r="37" spans="1:64" ht="15">
      <c r="A37" s="64" t="s">
        <v>242</v>
      </c>
      <c r="B37" s="64" t="s">
        <v>247</v>
      </c>
      <c r="C37" s="65" t="s">
        <v>4234</v>
      </c>
      <c r="D37" s="66">
        <v>3</v>
      </c>
      <c r="E37" s="67" t="s">
        <v>132</v>
      </c>
      <c r="F37" s="68">
        <v>35</v>
      </c>
      <c r="G37" s="65"/>
      <c r="H37" s="69"/>
      <c r="I37" s="70"/>
      <c r="J37" s="70"/>
      <c r="K37" s="34" t="s">
        <v>65</v>
      </c>
      <c r="L37" s="77">
        <v>37</v>
      </c>
      <c r="M37" s="77"/>
      <c r="N37" s="72"/>
      <c r="O37" s="79" t="s">
        <v>416</v>
      </c>
      <c r="P37" s="81">
        <v>43567.135034722225</v>
      </c>
      <c r="Q37" s="79" t="s">
        <v>435</v>
      </c>
      <c r="R37" s="79"/>
      <c r="S37" s="79"/>
      <c r="T37" s="79"/>
      <c r="U37" s="79"/>
      <c r="V37" s="82" t="s">
        <v>832</v>
      </c>
      <c r="W37" s="81">
        <v>43567.135034722225</v>
      </c>
      <c r="X37" s="82" t="s">
        <v>966</v>
      </c>
      <c r="Y37" s="79"/>
      <c r="Z37" s="79"/>
      <c r="AA37" s="85" t="s">
        <v>1188</v>
      </c>
      <c r="AB37" s="79"/>
      <c r="AC37" s="79" t="b">
        <v>0</v>
      </c>
      <c r="AD37" s="79">
        <v>0</v>
      </c>
      <c r="AE37" s="85" t="s">
        <v>1392</v>
      </c>
      <c r="AF37" s="79" t="b">
        <v>0</v>
      </c>
      <c r="AG37" s="79" t="s">
        <v>1403</v>
      </c>
      <c r="AH37" s="79"/>
      <c r="AI37" s="85" t="s">
        <v>1392</v>
      </c>
      <c r="AJ37" s="79" t="b">
        <v>0</v>
      </c>
      <c r="AK37" s="79">
        <v>9</v>
      </c>
      <c r="AL37" s="85" t="s">
        <v>1223</v>
      </c>
      <c r="AM37" s="79" t="s">
        <v>1426</v>
      </c>
      <c r="AN37" s="79" t="b">
        <v>0</v>
      </c>
      <c r="AO37" s="85" t="s">
        <v>1223</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22</v>
      </c>
      <c r="BK37" s="49">
        <v>100</v>
      </c>
      <c r="BL37" s="48">
        <v>22</v>
      </c>
    </row>
    <row r="38" spans="1:64" ht="15">
      <c r="A38" s="64" t="s">
        <v>243</v>
      </c>
      <c r="B38" s="64" t="s">
        <v>247</v>
      </c>
      <c r="C38" s="65" t="s">
        <v>4235</v>
      </c>
      <c r="D38" s="66">
        <v>5.333333333333334</v>
      </c>
      <c r="E38" s="67" t="s">
        <v>136</v>
      </c>
      <c r="F38" s="68">
        <v>27.333333333333332</v>
      </c>
      <c r="G38" s="65"/>
      <c r="H38" s="69"/>
      <c r="I38" s="70"/>
      <c r="J38" s="70"/>
      <c r="K38" s="34" t="s">
        <v>65</v>
      </c>
      <c r="L38" s="77">
        <v>38</v>
      </c>
      <c r="M38" s="77"/>
      <c r="N38" s="72"/>
      <c r="O38" s="79" t="s">
        <v>416</v>
      </c>
      <c r="P38" s="81">
        <v>43567.135046296295</v>
      </c>
      <c r="Q38" s="79" t="s">
        <v>435</v>
      </c>
      <c r="R38" s="79"/>
      <c r="S38" s="79"/>
      <c r="T38" s="79"/>
      <c r="U38" s="79"/>
      <c r="V38" s="82" t="s">
        <v>833</v>
      </c>
      <c r="W38" s="81">
        <v>43567.135046296295</v>
      </c>
      <c r="X38" s="82" t="s">
        <v>967</v>
      </c>
      <c r="Y38" s="79"/>
      <c r="Z38" s="79"/>
      <c r="AA38" s="85" t="s">
        <v>1189</v>
      </c>
      <c r="AB38" s="79"/>
      <c r="AC38" s="79" t="b">
        <v>0</v>
      </c>
      <c r="AD38" s="79">
        <v>0</v>
      </c>
      <c r="AE38" s="85" t="s">
        <v>1392</v>
      </c>
      <c r="AF38" s="79" t="b">
        <v>0</v>
      </c>
      <c r="AG38" s="79" t="s">
        <v>1403</v>
      </c>
      <c r="AH38" s="79"/>
      <c r="AI38" s="85" t="s">
        <v>1392</v>
      </c>
      <c r="AJ38" s="79" t="b">
        <v>0</v>
      </c>
      <c r="AK38" s="79">
        <v>9</v>
      </c>
      <c r="AL38" s="85" t="s">
        <v>1223</v>
      </c>
      <c r="AM38" s="79" t="s">
        <v>1426</v>
      </c>
      <c r="AN38" s="79" t="b">
        <v>0</v>
      </c>
      <c r="AO38" s="85" t="s">
        <v>1223</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22</v>
      </c>
      <c r="BK38" s="49">
        <v>100</v>
      </c>
      <c r="BL38" s="48">
        <v>22</v>
      </c>
    </row>
    <row r="39" spans="1:64" ht="15">
      <c r="A39" s="64" t="s">
        <v>243</v>
      </c>
      <c r="B39" s="64" t="s">
        <v>372</v>
      </c>
      <c r="C39" s="65" t="s">
        <v>4234</v>
      </c>
      <c r="D39" s="66">
        <v>3</v>
      </c>
      <c r="E39" s="67" t="s">
        <v>132</v>
      </c>
      <c r="F39" s="68">
        <v>35</v>
      </c>
      <c r="G39" s="65"/>
      <c r="H39" s="69"/>
      <c r="I39" s="70"/>
      <c r="J39" s="70"/>
      <c r="K39" s="34" t="s">
        <v>65</v>
      </c>
      <c r="L39" s="77">
        <v>39</v>
      </c>
      <c r="M39" s="77"/>
      <c r="N39" s="72"/>
      <c r="O39" s="79" t="s">
        <v>416</v>
      </c>
      <c r="P39" s="81">
        <v>43567.13512731482</v>
      </c>
      <c r="Q39" s="79" t="s">
        <v>436</v>
      </c>
      <c r="R39" s="79"/>
      <c r="S39" s="79"/>
      <c r="T39" s="79"/>
      <c r="U39" s="79"/>
      <c r="V39" s="82" t="s">
        <v>833</v>
      </c>
      <c r="W39" s="81">
        <v>43567.13512731482</v>
      </c>
      <c r="X39" s="82" t="s">
        <v>968</v>
      </c>
      <c r="Y39" s="79"/>
      <c r="Z39" s="79"/>
      <c r="AA39" s="85" t="s">
        <v>1190</v>
      </c>
      <c r="AB39" s="79"/>
      <c r="AC39" s="79" t="b">
        <v>0</v>
      </c>
      <c r="AD39" s="79">
        <v>0</v>
      </c>
      <c r="AE39" s="85" t="s">
        <v>1392</v>
      </c>
      <c r="AF39" s="79" t="b">
        <v>0</v>
      </c>
      <c r="AG39" s="79" t="s">
        <v>1403</v>
      </c>
      <c r="AH39" s="79"/>
      <c r="AI39" s="85" t="s">
        <v>1392</v>
      </c>
      <c r="AJ39" s="79" t="b">
        <v>0</v>
      </c>
      <c r="AK39" s="79">
        <v>1</v>
      </c>
      <c r="AL39" s="85" t="s">
        <v>1196</v>
      </c>
      <c r="AM39" s="79" t="s">
        <v>1426</v>
      </c>
      <c r="AN39" s="79" t="b">
        <v>0</v>
      </c>
      <c r="AO39" s="85" t="s">
        <v>1196</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19</v>
      </c>
      <c r="BK39" s="49">
        <v>100</v>
      </c>
      <c r="BL39" s="48">
        <v>19</v>
      </c>
    </row>
    <row r="40" spans="1:64" ht="15">
      <c r="A40" s="64" t="s">
        <v>243</v>
      </c>
      <c r="B40" s="64" t="s">
        <v>247</v>
      </c>
      <c r="C40" s="65" t="s">
        <v>4235</v>
      </c>
      <c r="D40" s="66">
        <v>5.333333333333334</v>
      </c>
      <c r="E40" s="67" t="s">
        <v>136</v>
      </c>
      <c r="F40" s="68">
        <v>27.333333333333332</v>
      </c>
      <c r="G40" s="65"/>
      <c r="H40" s="69"/>
      <c r="I40" s="70"/>
      <c r="J40" s="70"/>
      <c r="K40" s="34" t="s">
        <v>65</v>
      </c>
      <c r="L40" s="77">
        <v>40</v>
      </c>
      <c r="M40" s="77"/>
      <c r="N40" s="72"/>
      <c r="O40" s="79" t="s">
        <v>416</v>
      </c>
      <c r="P40" s="81">
        <v>43567.13512731482</v>
      </c>
      <c r="Q40" s="79" t="s">
        <v>436</v>
      </c>
      <c r="R40" s="79"/>
      <c r="S40" s="79"/>
      <c r="T40" s="79"/>
      <c r="U40" s="79"/>
      <c r="V40" s="82" t="s">
        <v>833</v>
      </c>
      <c r="W40" s="81">
        <v>43567.13512731482</v>
      </c>
      <c r="X40" s="82" t="s">
        <v>968</v>
      </c>
      <c r="Y40" s="79"/>
      <c r="Z40" s="79"/>
      <c r="AA40" s="85" t="s">
        <v>1190</v>
      </c>
      <c r="AB40" s="79"/>
      <c r="AC40" s="79" t="b">
        <v>0</v>
      </c>
      <c r="AD40" s="79">
        <v>0</v>
      </c>
      <c r="AE40" s="85" t="s">
        <v>1392</v>
      </c>
      <c r="AF40" s="79" t="b">
        <v>0</v>
      </c>
      <c r="AG40" s="79" t="s">
        <v>1403</v>
      </c>
      <c r="AH40" s="79"/>
      <c r="AI40" s="85" t="s">
        <v>1392</v>
      </c>
      <c r="AJ40" s="79" t="b">
        <v>0</v>
      </c>
      <c r="AK40" s="79">
        <v>1</v>
      </c>
      <c r="AL40" s="85" t="s">
        <v>1196</v>
      </c>
      <c r="AM40" s="79" t="s">
        <v>1426</v>
      </c>
      <c r="AN40" s="79" t="b">
        <v>0</v>
      </c>
      <c r="AO40" s="85" t="s">
        <v>1196</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244</v>
      </c>
      <c r="B41" s="64" t="s">
        <v>247</v>
      </c>
      <c r="C41" s="65" t="s">
        <v>4234</v>
      </c>
      <c r="D41" s="66">
        <v>3</v>
      </c>
      <c r="E41" s="67" t="s">
        <v>132</v>
      </c>
      <c r="F41" s="68">
        <v>35</v>
      </c>
      <c r="G41" s="65"/>
      <c r="H41" s="69"/>
      <c r="I41" s="70"/>
      <c r="J41" s="70"/>
      <c r="K41" s="34" t="s">
        <v>65</v>
      </c>
      <c r="L41" s="77">
        <v>41</v>
      </c>
      <c r="M41" s="77"/>
      <c r="N41" s="72"/>
      <c r="O41" s="79" t="s">
        <v>416</v>
      </c>
      <c r="P41" s="81">
        <v>43567.14728009259</v>
      </c>
      <c r="Q41" s="79" t="s">
        <v>435</v>
      </c>
      <c r="R41" s="79"/>
      <c r="S41" s="79"/>
      <c r="T41" s="79"/>
      <c r="U41" s="79"/>
      <c r="V41" s="82" t="s">
        <v>834</v>
      </c>
      <c r="W41" s="81">
        <v>43567.14728009259</v>
      </c>
      <c r="X41" s="82" t="s">
        <v>969</v>
      </c>
      <c r="Y41" s="79"/>
      <c r="Z41" s="79"/>
      <c r="AA41" s="85" t="s">
        <v>1191</v>
      </c>
      <c r="AB41" s="79"/>
      <c r="AC41" s="79" t="b">
        <v>0</v>
      </c>
      <c r="AD41" s="79">
        <v>0</v>
      </c>
      <c r="AE41" s="85" t="s">
        <v>1392</v>
      </c>
      <c r="AF41" s="79" t="b">
        <v>0</v>
      </c>
      <c r="AG41" s="79" t="s">
        <v>1403</v>
      </c>
      <c r="AH41" s="79"/>
      <c r="AI41" s="85" t="s">
        <v>1392</v>
      </c>
      <c r="AJ41" s="79" t="b">
        <v>0</v>
      </c>
      <c r="AK41" s="79">
        <v>9</v>
      </c>
      <c r="AL41" s="85" t="s">
        <v>1223</v>
      </c>
      <c r="AM41" s="79" t="s">
        <v>1426</v>
      </c>
      <c r="AN41" s="79" t="b">
        <v>0</v>
      </c>
      <c r="AO41" s="85" t="s">
        <v>1223</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22</v>
      </c>
      <c r="BK41" s="49">
        <v>100</v>
      </c>
      <c r="BL41" s="48">
        <v>22</v>
      </c>
    </row>
    <row r="42" spans="1:64" ht="15">
      <c r="A42" s="64" t="s">
        <v>245</v>
      </c>
      <c r="B42" s="64" t="s">
        <v>247</v>
      </c>
      <c r="C42" s="65" t="s">
        <v>4234</v>
      </c>
      <c r="D42" s="66">
        <v>3</v>
      </c>
      <c r="E42" s="67" t="s">
        <v>132</v>
      </c>
      <c r="F42" s="68">
        <v>35</v>
      </c>
      <c r="G42" s="65"/>
      <c r="H42" s="69"/>
      <c r="I42" s="70"/>
      <c r="J42" s="70"/>
      <c r="K42" s="34" t="s">
        <v>65</v>
      </c>
      <c r="L42" s="77">
        <v>42</v>
      </c>
      <c r="M42" s="77"/>
      <c r="N42" s="72"/>
      <c r="O42" s="79" t="s">
        <v>416</v>
      </c>
      <c r="P42" s="81">
        <v>43567.20761574074</v>
      </c>
      <c r="Q42" s="79" t="s">
        <v>435</v>
      </c>
      <c r="R42" s="79"/>
      <c r="S42" s="79"/>
      <c r="T42" s="79"/>
      <c r="U42" s="79"/>
      <c r="V42" s="82" t="s">
        <v>835</v>
      </c>
      <c r="W42" s="81">
        <v>43567.20761574074</v>
      </c>
      <c r="X42" s="82" t="s">
        <v>970</v>
      </c>
      <c r="Y42" s="79"/>
      <c r="Z42" s="79"/>
      <c r="AA42" s="85" t="s">
        <v>1192</v>
      </c>
      <c r="AB42" s="79"/>
      <c r="AC42" s="79" t="b">
        <v>0</v>
      </c>
      <c r="AD42" s="79">
        <v>0</v>
      </c>
      <c r="AE42" s="85" t="s">
        <v>1392</v>
      </c>
      <c r="AF42" s="79" t="b">
        <v>0</v>
      </c>
      <c r="AG42" s="79" t="s">
        <v>1403</v>
      </c>
      <c r="AH42" s="79"/>
      <c r="AI42" s="85" t="s">
        <v>1392</v>
      </c>
      <c r="AJ42" s="79" t="b">
        <v>0</v>
      </c>
      <c r="AK42" s="79">
        <v>9</v>
      </c>
      <c r="AL42" s="85" t="s">
        <v>1223</v>
      </c>
      <c r="AM42" s="79" t="s">
        <v>1426</v>
      </c>
      <c r="AN42" s="79" t="b">
        <v>0</v>
      </c>
      <c r="AO42" s="85" t="s">
        <v>1223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22</v>
      </c>
      <c r="BK42" s="49">
        <v>100</v>
      </c>
      <c r="BL42" s="48">
        <v>22</v>
      </c>
    </row>
    <row r="43" spans="1:64" ht="15">
      <c r="A43" s="64" t="s">
        <v>246</v>
      </c>
      <c r="B43" s="64" t="s">
        <v>373</v>
      </c>
      <c r="C43" s="65" t="s">
        <v>4234</v>
      </c>
      <c r="D43" s="66">
        <v>3</v>
      </c>
      <c r="E43" s="67" t="s">
        <v>132</v>
      </c>
      <c r="F43" s="68">
        <v>35</v>
      </c>
      <c r="G43" s="65"/>
      <c r="H43" s="69"/>
      <c r="I43" s="70"/>
      <c r="J43" s="70"/>
      <c r="K43" s="34" t="s">
        <v>65</v>
      </c>
      <c r="L43" s="77">
        <v>43</v>
      </c>
      <c r="M43" s="77"/>
      <c r="N43" s="72"/>
      <c r="O43" s="79" t="s">
        <v>416</v>
      </c>
      <c r="P43" s="81">
        <v>43567.32090277778</v>
      </c>
      <c r="Q43" s="79" t="s">
        <v>437</v>
      </c>
      <c r="R43" s="79"/>
      <c r="S43" s="79"/>
      <c r="T43" s="79" t="s">
        <v>684</v>
      </c>
      <c r="U43" s="79"/>
      <c r="V43" s="82" t="s">
        <v>836</v>
      </c>
      <c r="W43" s="81">
        <v>43567.32090277778</v>
      </c>
      <c r="X43" s="82" t="s">
        <v>971</v>
      </c>
      <c r="Y43" s="79"/>
      <c r="Z43" s="79"/>
      <c r="AA43" s="85" t="s">
        <v>1193</v>
      </c>
      <c r="AB43" s="79"/>
      <c r="AC43" s="79" t="b">
        <v>0</v>
      </c>
      <c r="AD43" s="79">
        <v>0</v>
      </c>
      <c r="AE43" s="85" t="s">
        <v>1392</v>
      </c>
      <c r="AF43" s="79" t="b">
        <v>0</v>
      </c>
      <c r="AG43" s="79" t="s">
        <v>1404</v>
      </c>
      <c r="AH43" s="79"/>
      <c r="AI43" s="85" t="s">
        <v>1392</v>
      </c>
      <c r="AJ43" s="79" t="b">
        <v>0</v>
      </c>
      <c r="AK43" s="79">
        <v>2</v>
      </c>
      <c r="AL43" s="85" t="s">
        <v>1212</v>
      </c>
      <c r="AM43" s="79" t="s">
        <v>1425</v>
      </c>
      <c r="AN43" s="79" t="b">
        <v>0</v>
      </c>
      <c r="AO43" s="85" t="s">
        <v>1212</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246</v>
      </c>
      <c r="B44" s="64" t="s">
        <v>251</v>
      </c>
      <c r="C44" s="65" t="s">
        <v>4234</v>
      </c>
      <c r="D44" s="66">
        <v>3</v>
      </c>
      <c r="E44" s="67" t="s">
        <v>132</v>
      </c>
      <c r="F44" s="68">
        <v>35</v>
      </c>
      <c r="G44" s="65"/>
      <c r="H44" s="69"/>
      <c r="I44" s="70"/>
      <c r="J44" s="70"/>
      <c r="K44" s="34" t="s">
        <v>65</v>
      </c>
      <c r="L44" s="77">
        <v>44</v>
      </c>
      <c r="M44" s="77"/>
      <c r="N44" s="72"/>
      <c r="O44" s="79" t="s">
        <v>416</v>
      </c>
      <c r="P44" s="81">
        <v>43567.32090277778</v>
      </c>
      <c r="Q44" s="79" t="s">
        <v>437</v>
      </c>
      <c r="R44" s="79"/>
      <c r="S44" s="79"/>
      <c r="T44" s="79" t="s">
        <v>684</v>
      </c>
      <c r="U44" s="79"/>
      <c r="V44" s="82" t="s">
        <v>836</v>
      </c>
      <c r="W44" s="81">
        <v>43567.32090277778</v>
      </c>
      <c r="X44" s="82" t="s">
        <v>971</v>
      </c>
      <c r="Y44" s="79"/>
      <c r="Z44" s="79"/>
      <c r="AA44" s="85" t="s">
        <v>1193</v>
      </c>
      <c r="AB44" s="79"/>
      <c r="AC44" s="79" t="b">
        <v>0</v>
      </c>
      <c r="AD44" s="79">
        <v>0</v>
      </c>
      <c r="AE44" s="85" t="s">
        <v>1392</v>
      </c>
      <c r="AF44" s="79" t="b">
        <v>0</v>
      </c>
      <c r="AG44" s="79" t="s">
        <v>1404</v>
      </c>
      <c r="AH44" s="79"/>
      <c r="AI44" s="85" t="s">
        <v>1392</v>
      </c>
      <c r="AJ44" s="79" t="b">
        <v>0</v>
      </c>
      <c r="AK44" s="79">
        <v>2</v>
      </c>
      <c r="AL44" s="85" t="s">
        <v>1212</v>
      </c>
      <c r="AM44" s="79" t="s">
        <v>1425</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16</v>
      </c>
      <c r="BK44" s="49">
        <v>100</v>
      </c>
      <c r="BL44" s="48">
        <v>16</v>
      </c>
    </row>
    <row r="45" spans="1:64" ht="15">
      <c r="A45" s="64" t="s">
        <v>247</v>
      </c>
      <c r="B45" s="64" t="s">
        <v>374</v>
      </c>
      <c r="C45" s="65" t="s">
        <v>4234</v>
      </c>
      <c r="D45" s="66">
        <v>3</v>
      </c>
      <c r="E45" s="67" t="s">
        <v>132</v>
      </c>
      <c r="F45" s="68">
        <v>35</v>
      </c>
      <c r="G45" s="65"/>
      <c r="H45" s="69"/>
      <c r="I45" s="70"/>
      <c r="J45" s="70"/>
      <c r="K45" s="34" t="s">
        <v>65</v>
      </c>
      <c r="L45" s="77">
        <v>45</v>
      </c>
      <c r="M45" s="77"/>
      <c r="N45" s="72"/>
      <c r="O45" s="79" t="s">
        <v>416</v>
      </c>
      <c r="P45" s="81">
        <v>43565.121875</v>
      </c>
      <c r="Q45" s="79" t="s">
        <v>438</v>
      </c>
      <c r="R45" s="79"/>
      <c r="S45" s="79"/>
      <c r="T45" s="79" t="s">
        <v>688</v>
      </c>
      <c r="U45" s="82" t="s">
        <v>765</v>
      </c>
      <c r="V45" s="82" t="s">
        <v>765</v>
      </c>
      <c r="W45" s="81">
        <v>43565.121875</v>
      </c>
      <c r="X45" s="82" t="s">
        <v>972</v>
      </c>
      <c r="Y45" s="79"/>
      <c r="Z45" s="79"/>
      <c r="AA45" s="85" t="s">
        <v>1194</v>
      </c>
      <c r="AB45" s="79"/>
      <c r="AC45" s="79" t="b">
        <v>0</v>
      </c>
      <c r="AD45" s="79">
        <v>3</v>
      </c>
      <c r="AE45" s="85" t="s">
        <v>1392</v>
      </c>
      <c r="AF45" s="79" t="b">
        <v>0</v>
      </c>
      <c r="AG45" s="79" t="s">
        <v>1403</v>
      </c>
      <c r="AH45" s="79"/>
      <c r="AI45" s="85" t="s">
        <v>1392</v>
      </c>
      <c r="AJ45" s="79" t="b">
        <v>0</v>
      </c>
      <c r="AK45" s="79">
        <v>0</v>
      </c>
      <c r="AL45" s="85" t="s">
        <v>1392</v>
      </c>
      <c r="AM45" s="79" t="s">
        <v>1426</v>
      </c>
      <c r="AN45" s="79" t="b">
        <v>0</v>
      </c>
      <c r="AO45" s="85" t="s">
        <v>1194</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17</v>
      </c>
      <c r="BK45" s="49">
        <v>100</v>
      </c>
      <c r="BL45" s="48">
        <v>17</v>
      </c>
    </row>
    <row r="46" spans="1:64" ht="15">
      <c r="A46" s="64" t="s">
        <v>247</v>
      </c>
      <c r="B46" s="64" t="s">
        <v>375</v>
      </c>
      <c r="C46" s="65" t="s">
        <v>4234</v>
      </c>
      <c r="D46" s="66">
        <v>3</v>
      </c>
      <c r="E46" s="67" t="s">
        <v>132</v>
      </c>
      <c r="F46" s="68">
        <v>35</v>
      </c>
      <c r="G46" s="65"/>
      <c r="H46" s="69"/>
      <c r="I46" s="70"/>
      <c r="J46" s="70"/>
      <c r="K46" s="34" t="s">
        <v>65</v>
      </c>
      <c r="L46" s="77">
        <v>46</v>
      </c>
      <c r="M46" s="77"/>
      <c r="N46" s="72"/>
      <c r="O46" s="79" t="s">
        <v>416</v>
      </c>
      <c r="P46" s="81">
        <v>43567.10097222222</v>
      </c>
      <c r="Q46" s="79" t="s">
        <v>439</v>
      </c>
      <c r="R46" s="79"/>
      <c r="S46" s="79"/>
      <c r="T46" s="79" t="s">
        <v>688</v>
      </c>
      <c r="U46" s="79"/>
      <c r="V46" s="82" t="s">
        <v>837</v>
      </c>
      <c r="W46" s="81">
        <v>43567.10097222222</v>
      </c>
      <c r="X46" s="82" t="s">
        <v>973</v>
      </c>
      <c r="Y46" s="79"/>
      <c r="Z46" s="79"/>
      <c r="AA46" s="85" t="s">
        <v>1195</v>
      </c>
      <c r="AB46" s="79"/>
      <c r="AC46" s="79" t="b">
        <v>0</v>
      </c>
      <c r="AD46" s="79">
        <v>8</v>
      </c>
      <c r="AE46" s="85" t="s">
        <v>1392</v>
      </c>
      <c r="AF46" s="79" t="b">
        <v>0</v>
      </c>
      <c r="AG46" s="79" t="s">
        <v>1403</v>
      </c>
      <c r="AH46" s="79"/>
      <c r="AI46" s="85" t="s">
        <v>1392</v>
      </c>
      <c r="AJ46" s="79" t="b">
        <v>0</v>
      </c>
      <c r="AK46" s="79">
        <v>1</v>
      </c>
      <c r="AL46" s="85" t="s">
        <v>1392</v>
      </c>
      <c r="AM46" s="79" t="s">
        <v>1426</v>
      </c>
      <c r="AN46" s="79" t="b">
        <v>0</v>
      </c>
      <c r="AO46" s="85" t="s">
        <v>1195</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1</v>
      </c>
      <c r="BG46" s="49">
        <v>7.6923076923076925</v>
      </c>
      <c r="BH46" s="48">
        <v>0</v>
      </c>
      <c r="BI46" s="49">
        <v>0</v>
      </c>
      <c r="BJ46" s="48">
        <v>12</v>
      </c>
      <c r="BK46" s="49">
        <v>92.3076923076923</v>
      </c>
      <c r="BL46" s="48">
        <v>13</v>
      </c>
    </row>
    <row r="47" spans="1:64" ht="15">
      <c r="A47" s="64" t="s">
        <v>247</v>
      </c>
      <c r="B47" s="64" t="s">
        <v>372</v>
      </c>
      <c r="C47" s="65" t="s">
        <v>4234</v>
      </c>
      <c r="D47" s="66">
        <v>3</v>
      </c>
      <c r="E47" s="67" t="s">
        <v>132</v>
      </c>
      <c r="F47" s="68">
        <v>35</v>
      </c>
      <c r="G47" s="65"/>
      <c r="H47" s="69"/>
      <c r="I47" s="70"/>
      <c r="J47" s="70"/>
      <c r="K47" s="34" t="s">
        <v>65</v>
      </c>
      <c r="L47" s="77">
        <v>47</v>
      </c>
      <c r="M47" s="77"/>
      <c r="N47" s="72"/>
      <c r="O47" s="79" t="s">
        <v>416</v>
      </c>
      <c r="P47" s="81">
        <v>43567.1340162037</v>
      </c>
      <c r="Q47" s="79" t="s">
        <v>440</v>
      </c>
      <c r="R47" s="79"/>
      <c r="S47" s="79"/>
      <c r="T47" s="79" t="s">
        <v>688</v>
      </c>
      <c r="U47" s="82" t="s">
        <v>766</v>
      </c>
      <c r="V47" s="82" t="s">
        <v>766</v>
      </c>
      <c r="W47" s="81">
        <v>43567.1340162037</v>
      </c>
      <c r="X47" s="82" t="s">
        <v>974</v>
      </c>
      <c r="Y47" s="79"/>
      <c r="Z47" s="79"/>
      <c r="AA47" s="85" t="s">
        <v>1196</v>
      </c>
      <c r="AB47" s="79"/>
      <c r="AC47" s="79" t="b">
        <v>0</v>
      </c>
      <c r="AD47" s="79">
        <v>4</v>
      </c>
      <c r="AE47" s="85" t="s">
        <v>1392</v>
      </c>
      <c r="AF47" s="79" t="b">
        <v>0</v>
      </c>
      <c r="AG47" s="79" t="s">
        <v>1403</v>
      </c>
      <c r="AH47" s="79"/>
      <c r="AI47" s="85" t="s">
        <v>1392</v>
      </c>
      <c r="AJ47" s="79" t="b">
        <v>0</v>
      </c>
      <c r="AK47" s="79">
        <v>1</v>
      </c>
      <c r="AL47" s="85" t="s">
        <v>1392</v>
      </c>
      <c r="AM47" s="79" t="s">
        <v>1423</v>
      </c>
      <c r="AN47" s="79" t="b">
        <v>0</v>
      </c>
      <c r="AO47" s="85" t="s">
        <v>1196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20</v>
      </c>
      <c r="BK47" s="49">
        <v>100</v>
      </c>
      <c r="BL47" s="48">
        <v>20</v>
      </c>
    </row>
    <row r="48" spans="1:64" ht="15">
      <c r="A48" s="64" t="s">
        <v>248</v>
      </c>
      <c r="B48" s="64" t="s">
        <v>376</v>
      </c>
      <c r="C48" s="65" t="s">
        <v>4234</v>
      </c>
      <c r="D48" s="66">
        <v>3</v>
      </c>
      <c r="E48" s="67" t="s">
        <v>132</v>
      </c>
      <c r="F48" s="68">
        <v>35</v>
      </c>
      <c r="G48" s="65"/>
      <c r="H48" s="69"/>
      <c r="I48" s="70"/>
      <c r="J48" s="70"/>
      <c r="K48" s="34" t="s">
        <v>65</v>
      </c>
      <c r="L48" s="77">
        <v>48</v>
      </c>
      <c r="M48" s="77"/>
      <c r="N48" s="72"/>
      <c r="O48" s="79" t="s">
        <v>416</v>
      </c>
      <c r="P48" s="81">
        <v>43567.41349537037</v>
      </c>
      <c r="Q48" s="79" t="s">
        <v>441</v>
      </c>
      <c r="R48" s="79"/>
      <c r="S48" s="79"/>
      <c r="T48" s="79" t="s">
        <v>684</v>
      </c>
      <c r="U48" s="79"/>
      <c r="V48" s="82" t="s">
        <v>838</v>
      </c>
      <c r="W48" s="81">
        <v>43567.41349537037</v>
      </c>
      <c r="X48" s="82" t="s">
        <v>975</v>
      </c>
      <c r="Y48" s="79"/>
      <c r="Z48" s="79"/>
      <c r="AA48" s="85" t="s">
        <v>1197</v>
      </c>
      <c r="AB48" s="79"/>
      <c r="AC48" s="79" t="b">
        <v>0</v>
      </c>
      <c r="AD48" s="79">
        <v>0</v>
      </c>
      <c r="AE48" s="85" t="s">
        <v>1392</v>
      </c>
      <c r="AF48" s="79" t="b">
        <v>0</v>
      </c>
      <c r="AG48" s="79" t="s">
        <v>1404</v>
      </c>
      <c r="AH48" s="79"/>
      <c r="AI48" s="85" t="s">
        <v>1392</v>
      </c>
      <c r="AJ48" s="79" t="b">
        <v>0</v>
      </c>
      <c r="AK48" s="79">
        <v>1</v>
      </c>
      <c r="AL48" s="85" t="s">
        <v>1200</v>
      </c>
      <c r="AM48" s="79" t="s">
        <v>1426</v>
      </c>
      <c r="AN48" s="79" t="b">
        <v>0</v>
      </c>
      <c r="AO48" s="85" t="s">
        <v>1200</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0</v>
      </c>
      <c r="BE48" s="49">
        <v>0</v>
      </c>
      <c r="BF48" s="48">
        <v>0</v>
      </c>
      <c r="BG48" s="49">
        <v>0</v>
      </c>
      <c r="BH48" s="48">
        <v>0</v>
      </c>
      <c r="BI48" s="49">
        <v>0</v>
      </c>
      <c r="BJ48" s="48">
        <v>16</v>
      </c>
      <c r="BK48" s="49">
        <v>100</v>
      </c>
      <c r="BL48" s="48">
        <v>16</v>
      </c>
    </row>
    <row r="49" spans="1:64" ht="15">
      <c r="A49" s="64" t="s">
        <v>249</v>
      </c>
      <c r="B49" s="64" t="s">
        <v>249</v>
      </c>
      <c r="C49" s="65" t="s">
        <v>4234</v>
      </c>
      <c r="D49" s="66">
        <v>3</v>
      </c>
      <c r="E49" s="67" t="s">
        <v>132</v>
      </c>
      <c r="F49" s="68">
        <v>35</v>
      </c>
      <c r="G49" s="65"/>
      <c r="H49" s="69"/>
      <c r="I49" s="70"/>
      <c r="J49" s="70"/>
      <c r="K49" s="34" t="s">
        <v>65</v>
      </c>
      <c r="L49" s="77">
        <v>49</v>
      </c>
      <c r="M49" s="77"/>
      <c r="N49" s="72"/>
      <c r="O49" s="79" t="s">
        <v>176</v>
      </c>
      <c r="P49" s="81">
        <v>43567.358506944445</v>
      </c>
      <c r="Q49" s="79" t="s">
        <v>442</v>
      </c>
      <c r="R49" s="82" t="s">
        <v>599</v>
      </c>
      <c r="S49" s="79" t="s">
        <v>656</v>
      </c>
      <c r="T49" s="79" t="s">
        <v>691</v>
      </c>
      <c r="U49" s="79"/>
      <c r="V49" s="82" t="s">
        <v>839</v>
      </c>
      <c r="W49" s="81">
        <v>43567.358506944445</v>
      </c>
      <c r="X49" s="82" t="s">
        <v>976</v>
      </c>
      <c r="Y49" s="79"/>
      <c r="Z49" s="79"/>
      <c r="AA49" s="85" t="s">
        <v>1198</v>
      </c>
      <c r="AB49" s="79"/>
      <c r="AC49" s="79" t="b">
        <v>0</v>
      </c>
      <c r="AD49" s="79">
        <v>1</v>
      </c>
      <c r="AE49" s="85" t="s">
        <v>1392</v>
      </c>
      <c r="AF49" s="79" t="b">
        <v>0</v>
      </c>
      <c r="AG49" s="79" t="s">
        <v>1403</v>
      </c>
      <c r="AH49" s="79"/>
      <c r="AI49" s="85" t="s">
        <v>1392</v>
      </c>
      <c r="AJ49" s="79" t="b">
        <v>0</v>
      </c>
      <c r="AK49" s="79">
        <v>1</v>
      </c>
      <c r="AL49" s="85" t="s">
        <v>1392</v>
      </c>
      <c r="AM49" s="79" t="s">
        <v>1423</v>
      </c>
      <c r="AN49" s="79" t="b">
        <v>0</v>
      </c>
      <c r="AO49" s="85" t="s">
        <v>1198</v>
      </c>
      <c r="AP49" s="79" t="s">
        <v>176</v>
      </c>
      <c r="AQ49" s="79">
        <v>0</v>
      </c>
      <c r="AR49" s="79">
        <v>0</v>
      </c>
      <c r="AS49" s="79"/>
      <c r="AT49" s="79"/>
      <c r="AU49" s="79"/>
      <c r="AV49" s="79"/>
      <c r="AW49" s="79"/>
      <c r="AX49" s="79"/>
      <c r="AY49" s="79"/>
      <c r="AZ49" s="79"/>
      <c r="BA49">
        <v>1</v>
      </c>
      <c r="BB49" s="78" t="str">
        <f>REPLACE(INDEX(GroupVertices[Group],MATCH(Edges[[#This Row],[Vertex 1]],GroupVertices[Vertex],0)),1,1,"")</f>
        <v>36</v>
      </c>
      <c r="BC49" s="78" t="str">
        <f>REPLACE(INDEX(GroupVertices[Group],MATCH(Edges[[#This Row],[Vertex 2]],GroupVertices[Vertex],0)),1,1,"")</f>
        <v>36</v>
      </c>
      <c r="BD49" s="48">
        <v>0</v>
      </c>
      <c r="BE49" s="49">
        <v>0</v>
      </c>
      <c r="BF49" s="48">
        <v>0</v>
      </c>
      <c r="BG49" s="49">
        <v>0</v>
      </c>
      <c r="BH49" s="48">
        <v>0</v>
      </c>
      <c r="BI49" s="49">
        <v>0</v>
      </c>
      <c r="BJ49" s="48">
        <v>21</v>
      </c>
      <c r="BK49" s="49">
        <v>100</v>
      </c>
      <c r="BL49" s="48">
        <v>21</v>
      </c>
    </row>
    <row r="50" spans="1:64" ht="15">
      <c r="A50" s="64" t="s">
        <v>250</v>
      </c>
      <c r="B50" s="64" t="s">
        <v>249</v>
      </c>
      <c r="C50" s="65" t="s">
        <v>4234</v>
      </c>
      <c r="D50" s="66">
        <v>3</v>
      </c>
      <c r="E50" s="67" t="s">
        <v>132</v>
      </c>
      <c r="F50" s="68">
        <v>35</v>
      </c>
      <c r="G50" s="65"/>
      <c r="H50" s="69"/>
      <c r="I50" s="70"/>
      <c r="J50" s="70"/>
      <c r="K50" s="34" t="s">
        <v>65</v>
      </c>
      <c r="L50" s="77">
        <v>50</v>
      </c>
      <c r="M50" s="77"/>
      <c r="N50" s="72"/>
      <c r="O50" s="79" t="s">
        <v>416</v>
      </c>
      <c r="P50" s="81">
        <v>43567.44315972222</v>
      </c>
      <c r="Q50" s="79" t="s">
        <v>443</v>
      </c>
      <c r="R50" s="82" t="s">
        <v>599</v>
      </c>
      <c r="S50" s="79" t="s">
        <v>656</v>
      </c>
      <c r="T50" s="79" t="s">
        <v>692</v>
      </c>
      <c r="U50" s="79"/>
      <c r="V50" s="82" t="s">
        <v>840</v>
      </c>
      <c r="W50" s="81">
        <v>43567.44315972222</v>
      </c>
      <c r="X50" s="82" t="s">
        <v>977</v>
      </c>
      <c r="Y50" s="79"/>
      <c r="Z50" s="79"/>
      <c r="AA50" s="85" t="s">
        <v>1199</v>
      </c>
      <c r="AB50" s="79"/>
      <c r="AC50" s="79" t="b">
        <v>0</v>
      </c>
      <c r="AD50" s="79">
        <v>0</v>
      </c>
      <c r="AE50" s="85" t="s">
        <v>1392</v>
      </c>
      <c r="AF50" s="79" t="b">
        <v>0</v>
      </c>
      <c r="AG50" s="79" t="s">
        <v>1403</v>
      </c>
      <c r="AH50" s="79"/>
      <c r="AI50" s="85" t="s">
        <v>1392</v>
      </c>
      <c r="AJ50" s="79" t="b">
        <v>0</v>
      </c>
      <c r="AK50" s="79">
        <v>1</v>
      </c>
      <c r="AL50" s="85" t="s">
        <v>1198</v>
      </c>
      <c r="AM50" s="79" t="s">
        <v>1426</v>
      </c>
      <c r="AN50" s="79" t="b">
        <v>0</v>
      </c>
      <c r="AO50" s="85" t="s">
        <v>1198</v>
      </c>
      <c r="AP50" s="79" t="s">
        <v>176</v>
      </c>
      <c r="AQ50" s="79">
        <v>0</v>
      </c>
      <c r="AR50" s="79">
        <v>0</v>
      </c>
      <c r="AS50" s="79"/>
      <c r="AT50" s="79"/>
      <c r="AU50" s="79"/>
      <c r="AV50" s="79"/>
      <c r="AW50" s="79"/>
      <c r="AX50" s="79"/>
      <c r="AY50" s="79"/>
      <c r="AZ50" s="79"/>
      <c r="BA50">
        <v>1</v>
      </c>
      <c r="BB50" s="78" t="str">
        <f>REPLACE(INDEX(GroupVertices[Group],MATCH(Edges[[#This Row],[Vertex 1]],GroupVertices[Vertex],0)),1,1,"")</f>
        <v>36</v>
      </c>
      <c r="BC50" s="78" t="str">
        <f>REPLACE(INDEX(GroupVertices[Group],MATCH(Edges[[#This Row],[Vertex 2]],GroupVertices[Vertex],0)),1,1,"")</f>
        <v>36</v>
      </c>
      <c r="BD50" s="48">
        <v>0</v>
      </c>
      <c r="BE50" s="49">
        <v>0</v>
      </c>
      <c r="BF50" s="48">
        <v>0</v>
      </c>
      <c r="BG50" s="49">
        <v>0</v>
      </c>
      <c r="BH50" s="48">
        <v>0</v>
      </c>
      <c r="BI50" s="49">
        <v>0</v>
      </c>
      <c r="BJ50" s="48">
        <v>17</v>
      </c>
      <c r="BK50" s="49">
        <v>100</v>
      </c>
      <c r="BL50" s="48">
        <v>17</v>
      </c>
    </row>
    <row r="51" spans="1:64" ht="15">
      <c r="A51" s="64" t="s">
        <v>248</v>
      </c>
      <c r="B51" s="64" t="s">
        <v>251</v>
      </c>
      <c r="C51" s="65" t="s">
        <v>4234</v>
      </c>
      <c r="D51" s="66">
        <v>3</v>
      </c>
      <c r="E51" s="67" t="s">
        <v>132</v>
      </c>
      <c r="F51" s="68">
        <v>35</v>
      </c>
      <c r="G51" s="65"/>
      <c r="H51" s="69"/>
      <c r="I51" s="70"/>
      <c r="J51" s="70"/>
      <c r="K51" s="34" t="s">
        <v>66</v>
      </c>
      <c r="L51" s="77">
        <v>51</v>
      </c>
      <c r="M51" s="77"/>
      <c r="N51" s="72"/>
      <c r="O51" s="79" t="s">
        <v>416</v>
      </c>
      <c r="P51" s="81">
        <v>43567.41349537037</v>
      </c>
      <c r="Q51" s="79" t="s">
        <v>441</v>
      </c>
      <c r="R51" s="79"/>
      <c r="S51" s="79"/>
      <c r="T51" s="79" t="s">
        <v>684</v>
      </c>
      <c r="U51" s="79"/>
      <c r="V51" s="82" t="s">
        <v>838</v>
      </c>
      <c r="W51" s="81">
        <v>43567.41349537037</v>
      </c>
      <c r="X51" s="82" t="s">
        <v>975</v>
      </c>
      <c r="Y51" s="79"/>
      <c r="Z51" s="79"/>
      <c r="AA51" s="85" t="s">
        <v>1197</v>
      </c>
      <c r="AB51" s="79"/>
      <c r="AC51" s="79" t="b">
        <v>0</v>
      </c>
      <c r="AD51" s="79">
        <v>0</v>
      </c>
      <c r="AE51" s="85" t="s">
        <v>1392</v>
      </c>
      <c r="AF51" s="79" t="b">
        <v>0</v>
      </c>
      <c r="AG51" s="79" t="s">
        <v>1404</v>
      </c>
      <c r="AH51" s="79"/>
      <c r="AI51" s="85" t="s">
        <v>1392</v>
      </c>
      <c r="AJ51" s="79" t="b">
        <v>0</v>
      </c>
      <c r="AK51" s="79">
        <v>1</v>
      </c>
      <c r="AL51" s="85" t="s">
        <v>1200</v>
      </c>
      <c r="AM51" s="79" t="s">
        <v>1426</v>
      </c>
      <c r="AN51" s="79" t="b">
        <v>0</v>
      </c>
      <c r="AO51" s="85" t="s">
        <v>1200</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251</v>
      </c>
      <c r="B52" s="64" t="s">
        <v>248</v>
      </c>
      <c r="C52" s="65" t="s">
        <v>4234</v>
      </c>
      <c r="D52" s="66">
        <v>3</v>
      </c>
      <c r="E52" s="67" t="s">
        <v>132</v>
      </c>
      <c r="F52" s="68">
        <v>35</v>
      </c>
      <c r="G52" s="65"/>
      <c r="H52" s="69"/>
      <c r="I52" s="70"/>
      <c r="J52" s="70"/>
      <c r="K52" s="34" t="s">
        <v>66</v>
      </c>
      <c r="L52" s="77">
        <v>52</v>
      </c>
      <c r="M52" s="77"/>
      <c r="N52" s="72"/>
      <c r="O52" s="79" t="s">
        <v>416</v>
      </c>
      <c r="P52" s="81">
        <v>43567.39271990741</v>
      </c>
      <c r="Q52" s="79" t="s">
        <v>444</v>
      </c>
      <c r="R52" s="79"/>
      <c r="S52" s="79"/>
      <c r="T52" s="79" t="s">
        <v>684</v>
      </c>
      <c r="U52" s="82" t="s">
        <v>767</v>
      </c>
      <c r="V52" s="82" t="s">
        <v>767</v>
      </c>
      <c r="W52" s="81">
        <v>43567.39271990741</v>
      </c>
      <c r="X52" s="82" t="s">
        <v>978</v>
      </c>
      <c r="Y52" s="79"/>
      <c r="Z52" s="79"/>
      <c r="AA52" s="85" t="s">
        <v>1200</v>
      </c>
      <c r="AB52" s="79"/>
      <c r="AC52" s="79" t="b">
        <v>0</v>
      </c>
      <c r="AD52" s="79">
        <v>2</v>
      </c>
      <c r="AE52" s="85" t="s">
        <v>1392</v>
      </c>
      <c r="AF52" s="79" t="b">
        <v>0</v>
      </c>
      <c r="AG52" s="79" t="s">
        <v>1404</v>
      </c>
      <c r="AH52" s="79"/>
      <c r="AI52" s="85" t="s">
        <v>1392</v>
      </c>
      <c r="AJ52" s="79" t="b">
        <v>0</v>
      </c>
      <c r="AK52" s="79">
        <v>1</v>
      </c>
      <c r="AL52" s="85" t="s">
        <v>1392</v>
      </c>
      <c r="AM52" s="79" t="s">
        <v>1426</v>
      </c>
      <c r="AN52" s="79" t="b">
        <v>0</v>
      </c>
      <c r="AO52" s="85" t="s">
        <v>1200</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252</v>
      </c>
      <c r="B53" s="64" t="s">
        <v>247</v>
      </c>
      <c r="C53" s="65" t="s">
        <v>4234</v>
      </c>
      <c r="D53" s="66">
        <v>3</v>
      </c>
      <c r="E53" s="67" t="s">
        <v>132</v>
      </c>
      <c r="F53" s="68">
        <v>35</v>
      </c>
      <c r="G53" s="65"/>
      <c r="H53" s="69"/>
      <c r="I53" s="70"/>
      <c r="J53" s="70"/>
      <c r="K53" s="34" t="s">
        <v>65</v>
      </c>
      <c r="L53" s="77">
        <v>53</v>
      </c>
      <c r="M53" s="77"/>
      <c r="N53" s="72"/>
      <c r="O53" s="79" t="s">
        <v>416</v>
      </c>
      <c r="P53" s="81">
        <v>43567.46008101852</v>
      </c>
      <c r="Q53" s="79" t="s">
        <v>445</v>
      </c>
      <c r="R53" s="79"/>
      <c r="S53" s="79"/>
      <c r="T53" s="79"/>
      <c r="U53" s="79"/>
      <c r="V53" s="82" t="s">
        <v>841</v>
      </c>
      <c r="W53" s="81">
        <v>43567.46008101852</v>
      </c>
      <c r="X53" s="82" t="s">
        <v>979</v>
      </c>
      <c r="Y53" s="79"/>
      <c r="Z53" s="79"/>
      <c r="AA53" s="85" t="s">
        <v>1201</v>
      </c>
      <c r="AB53" s="79"/>
      <c r="AC53" s="79" t="b">
        <v>0</v>
      </c>
      <c r="AD53" s="79">
        <v>0</v>
      </c>
      <c r="AE53" s="85" t="s">
        <v>1392</v>
      </c>
      <c r="AF53" s="79" t="b">
        <v>0</v>
      </c>
      <c r="AG53" s="79" t="s">
        <v>1403</v>
      </c>
      <c r="AH53" s="79"/>
      <c r="AI53" s="85" t="s">
        <v>1392</v>
      </c>
      <c r="AJ53" s="79" t="b">
        <v>0</v>
      </c>
      <c r="AK53" s="79">
        <v>3</v>
      </c>
      <c r="AL53" s="85" t="s">
        <v>1226</v>
      </c>
      <c r="AM53" s="79" t="s">
        <v>1427</v>
      </c>
      <c r="AN53" s="79" t="b">
        <v>0</v>
      </c>
      <c r="AO53" s="85" t="s">
        <v>1226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21</v>
      </c>
      <c r="BK53" s="49">
        <v>100</v>
      </c>
      <c r="BL53" s="48">
        <v>21</v>
      </c>
    </row>
    <row r="54" spans="1:64" ht="15">
      <c r="A54" s="64" t="s">
        <v>253</v>
      </c>
      <c r="B54" s="64" t="s">
        <v>377</v>
      </c>
      <c r="C54" s="65" t="s">
        <v>4234</v>
      </c>
      <c r="D54" s="66">
        <v>3</v>
      </c>
      <c r="E54" s="67" t="s">
        <v>132</v>
      </c>
      <c r="F54" s="68">
        <v>35</v>
      </c>
      <c r="G54" s="65"/>
      <c r="H54" s="69"/>
      <c r="I54" s="70"/>
      <c r="J54" s="70"/>
      <c r="K54" s="34" t="s">
        <v>65</v>
      </c>
      <c r="L54" s="77">
        <v>54</v>
      </c>
      <c r="M54" s="77"/>
      <c r="N54" s="72"/>
      <c r="O54" s="79" t="s">
        <v>416</v>
      </c>
      <c r="P54" s="81">
        <v>43567.50342592593</v>
      </c>
      <c r="Q54" s="79" t="s">
        <v>446</v>
      </c>
      <c r="R54" s="79"/>
      <c r="S54" s="79"/>
      <c r="T54" s="79" t="s">
        <v>693</v>
      </c>
      <c r="U54" s="82" t="s">
        <v>768</v>
      </c>
      <c r="V54" s="82" t="s">
        <v>768</v>
      </c>
      <c r="W54" s="81">
        <v>43567.50342592593</v>
      </c>
      <c r="X54" s="82" t="s">
        <v>980</v>
      </c>
      <c r="Y54" s="79"/>
      <c r="Z54" s="79"/>
      <c r="AA54" s="85" t="s">
        <v>1202</v>
      </c>
      <c r="AB54" s="79"/>
      <c r="AC54" s="79" t="b">
        <v>0</v>
      </c>
      <c r="AD54" s="79">
        <v>8</v>
      </c>
      <c r="AE54" s="85" t="s">
        <v>1392</v>
      </c>
      <c r="AF54" s="79" t="b">
        <v>0</v>
      </c>
      <c r="AG54" s="79" t="s">
        <v>1405</v>
      </c>
      <c r="AH54" s="79"/>
      <c r="AI54" s="85" t="s">
        <v>1392</v>
      </c>
      <c r="AJ54" s="79" t="b">
        <v>0</v>
      </c>
      <c r="AK54" s="79">
        <v>0</v>
      </c>
      <c r="AL54" s="85" t="s">
        <v>1392</v>
      </c>
      <c r="AM54" s="79" t="s">
        <v>1423</v>
      </c>
      <c r="AN54" s="79" t="b">
        <v>0</v>
      </c>
      <c r="AO54" s="85" t="s">
        <v>1202</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8</v>
      </c>
      <c r="BD54" s="48"/>
      <c r="BE54" s="49"/>
      <c r="BF54" s="48"/>
      <c r="BG54" s="49"/>
      <c r="BH54" s="48"/>
      <c r="BI54" s="49"/>
      <c r="BJ54" s="48"/>
      <c r="BK54" s="49"/>
      <c r="BL54" s="48"/>
    </row>
    <row r="55" spans="1:64" ht="15">
      <c r="A55" s="64" t="s">
        <v>253</v>
      </c>
      <c r="B55" s="64" t="s">
        <v>378</v>
      </c>
      <c r="C55" s="65" t="s">
        <v>4234</v>
      </c>
      <c r="D55" s="66">
        <v>3</v>
      </c>
      <c r="E55" s="67" t="s">
        <v>132</v>
      </c>
      <c r="F55" s="68">
        <v>35</v>
      </c>
      <c r="G55" s="65"/>
      <c r="H55" s="69"/>
      <c r="I55" s="70"/>
      <c r="J55" s="70"/>
      <c r="K55" s="34" t="s">
        <v>65</v>
      </c>
      <c r="L55" s="77">
        <v>55</v>
      </c>
      <c r="M55" s="77"/>
      <c r="N55" s="72"/>
      <c r="O55" s="79" t="s">
        <v>416</v>
      </c>
      <c r="P55" s="81">
        <v>43567.50342592593</v>
      </c>
      <c r="Q55" s="79" t="s">
        <v>446</v>
      </c>
      <c r="R55" s="79"/>
      <c r="S55" s="79"/>
      <c r="T55" s="79" t="s">
        <v>693</v>
      </c>
      <c r="U55" s="82" t="s">
        <v>768</v>
      </c>
      <c r="V55" s="82" t="s">
        <v>768</v>
      </c>
      <c r="W55" s="81">
        <v>43567.50342592593</v>
      </c>
      <c r="X55" s="82" t="s">
        <v>980</v>
      </c>
      <c r="Y55" s="79"/>
      <c r="Z55" s="79"/>
      <c r="AA55" s="85" t="s">
        <v>1202</v>
      </c>
      <c r="AB55" s="79"/>
      <c r="AC55" s="79" t="b">
        <v>0</v>
      </c>
      <c r="AD55" s="79">
        <v>8</v>
      </c>
      <c r="AE55" s="85" t="s">
        <v>1392</v>
      </c>
      <c r="AF55" s="79" t="b">
        <v>0</v>
      </c>
      <c r="AG55" s="79" t="s">
        <v>1405</v>
      </c>
      <c r="AH55" s="79"/>
      <c r="AI55" s="85" t="s">
        <v>1392</v>
      </c>
      <c r="AJ55" s="79" t="b">
        <v>0</v>
      </c>
      <c r="AK55" s="79">
        <v>0</v>
      </c>
      <c r="AL55" s="85" t="s">
        <v>1392</v>
      </c>
      <c r="AM55" s="79" t="s">
        <v>1423</v>
      </c>
      <c r="AN55" s="79" t="b">
        <v>0</v>
      </c>
      <c r="AO55" s="85" t="s">
        <v>1202</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0</v>
      </c>
      <c r="BE55" s="49">
        <v>0</v>
      </c>
      <c r="BF55" s="48">
        <v>0</v>
      </c>
      <c r="BG55" s="49">
        <v>0</v>
      </c>
      <c r="BH55" s="48">
        <v>0</v>
      </c>
      <c r="BI55" s="49">
        <v>0</v>
      </c>
      <c r="BJ55" s="48">
        <v>33</v>
      </c>
      <c r="BK55" s="49">
        <v>100</v>
      </c>
      <c r="BL55" s="48">
        <v>33</v>
      </c>
    </row>
    <row r="56" spans="1:64" ht="15">
      <c r="A56" s="64" t="s">
        <v>254</v>
      </c>
      <c r="B56" s="64" t="s">
        <v>373</v>
      </c>
      <c r="C56" s="65" t="s">
        <v>4235</v>
      </c>
      <c r="D56" s="66">
        <v>5.333333333333334</v>
      </c>
      <c r="E56" s="67" t="s">
        <v>136</v>
      </c>
      <c r="F56" s="68">
        <v>27.333333333333332</v>
      </c>
      <c r="G56" s="65"/>
      <c r="H56" s="69"/>
      <c r="I56" s="70"/>
      <c r="J56" s="70"/>
      <c r="K56" s="34" t="s">
        <v>65</v>
      </c>
      <c r="L56" s="77">
        <v>56</v>
      </c>
      <c r="M56" s="77"/>
      <c r="N56" s="72"/>
      <c r="O56" s="79" t="s">
        <v>416</v>
      </c>
      <c r="P56" s="81">
        <v>43567.324791666666</v>
      </c>
      <c r="Q56" s="79" t="s">
        <v>437</v>
      </c>
      <c r="R56" s="79"/>
      <c r="S56" s="79"/>
      <c r="T56" s="79" t="s">
        <v>684</v>
      </c>
      <c r="U56" s="79"/>
      <c r="V56" s="82" t="s">
        <v>842</v>
      </c>
      <c r="W56" s="81">
        <v>43567.324791666666</v>
      </c>
      <c r="X56" s="82" t="s">
        <v>981</v>
      </c>
      <c r="Y56" s="79"/>
      <c r="Z56" s="79"/>
      <c r="AA56" s="85" t="s">
        <v>1203</v>
      </c>
      <c r="AB56" s="79"/>
      <c r="AC56" s="79" t="b">
        <v>0</v>
      </c>
      <c r="AD56" s="79">
        <v>0</v>
      </c>
      <c r="AE56" s="85" t="s">
        <v>1392</v>
      </c>
      <c r="AF56" s="79" t="b">
        <v>0</v>
      </c>
      <c r="AG56" s="79" t="s">
        <v>1404</v>
      </c>
      <c r="AH56" s="79"/>
      <c r="AI56" s="85" t="s">
        <v>1392</v>
      </c>
      <c r="AJ56" s="79" t="b">
        <v>0</v>
      </c>
      <c r="AK56" s="79">
        <v>2</v>
      </c>
      <c r="AL56" s="85" t="s">
        <v>1212</v>
      </c>
      <c r="AM56" s="79" t="s">
        <v>1426</v>
      </c>
      <c r="AN56" s="79" t="b">
        <v>0</v>
      </c>
      <c r="AO56" s="85" t="s">
        <v>1212</v>
      </c>
      <c r="AP56" s="79" t="s">
        <v>176</v>
      </c>
      <c r="AQ56" s="79">
        <v>0</v>
      </c>
      <c r="AR56" s="79">
        <v>0</v>
      </c>
      <c r="AS56" s="79"/>
      <c r="AT56" s="79"/>
      <c r="AU56" s="79"/>
      <c r="AV56" s="79"/>
      <c r="AW56" s="79"/>
      <c r="AX56" s="79"/>
      <c r="AY56" s="79"/>
      <c r="AZ56" s="79"/>
      <c r="BA56">
        <v>2</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254</v>
      </c>
      <c r="B57" s="64" t="s">
        <v>251</v>
      </c>
      <c r="C57" s="65" t="s">
        <v>4235</v>
      </c>
      <c r="D57" s="66">
        <v>5.333333333333334</v>
      </c>
      <c r="E57" s="67" t="s">
        <v>136</v>
      </c>
      <c r="F57" s="68">
        <v>27.333333333333332</v>
      </c>
      <c r="G57" s="65"/>
      <c r="H57" s="69"/>
      <c r="I57" s="70"/>
      <c r="J57" s="70"/>
      <c r="K57" s="34" t="s">
        <v>65</v>
      </c>
      <c r="L57" s="77">
        <v>57</v>
      </c>
      <c r="M57" s="77"/>
      <c r="N57" s="72"/>
      <c r="O57" s="79" t="s">
        <v>416</v>
      </c>
      <c r="P57" s="81">
        <v>43567.324791666666</v>
      </c>
      <c r="Q57" s="79" t="s">
        <v>437</v>
      </c>
      <c r="R57" s="79"/>
      <c r="S57" s="79"/>
      <c r="T57" s="79" t="s">
        <v>684</v>
      </c>
      <c r="U57" s="79"/>
      <c r="V57" s="82" t="s">
        <v>842</v>
      </c>
      <c r="W57" s="81">
        <v>43567.324791666666</v>
      </c>
      <c r="X57" s="82" t="s">
        <v>981</v>
      </c>
      <c r="Y57" s="79"/>
      <c r="Z57" s="79"/>
      <c r="AA57" s="85" t="s">
        <v>1203</v>
      </c>
      <c r="AB57" s="79"/>
      <c r="AC57" s="79" t="b">
        <v>0</v>
      </c>
      <c r="AD57" s="79">
        <v>0</v>
      </c>
      <c r="AE57" s="85" t="s">
        <v>1392</v>
      </c>
      <c r="AF57" s="79" t="b">
        <v>0</v>
      </c>
      <c r="AG57" s="79" t="s">
        <v>1404</v>
      </c>
      <c r="AH57" s="79"/>
      <c r="AI57" s="85" t="s">
        <v>1392</v>
      </c>
      <c r="AJ57" s="79" t="b">
        <v>0</v>
      </c>
      <c r="AK57" s="79">
        <v>2</v>
      </c>
      <c r="AL57" s="85" t="s">
        <v>1212</v>
      </c>
      <c r="AM57" s="79" t="s">
        <v>1426</v>
      </c>
      <c r="AN57" s="79" t="b">
        <v>0</v>
      </c>
      <c r="AO57" s="85" t="s">
        <v>1212</v>
      </c>
      <c r="AP57" s="79" t="s">
        <v>176</v>
      </c>
      <c r="AQ57" s="79">
        <v>0</v>
      </c>
      <c r="AR57" s="79">
        <v>0</v>
      </c>
      <c r="AS57" s="79"/>
      <c r="AT57" s="79"/>
      <c r="AU57" s="79"/>
      <c r="AV57" s="79"/>
      <c r="AW57" s="79"/>
      <c r="AX57" s="79"/>
      <c r="AY57" s="79"/>
      <c r="AZ57" s="79"/>
      <c r="BA57">
        <v>2</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16</v>
      </c>
      <c r="BK57" s="49">
        <v>100</v>
      </c>
      <c r="BL57" s="48">
        <v>16</v>
      </c>
    </row>
    <row r="58" spans="1:64" ht="15">
      <c r="A58" s="64" t="s">
        <v>254</v>
      </c>
      <c r="B58" s="64" t="s">
        <v>373</v>
      </c>
      <c r="C58" s="65" t="s">
        <v>4235</v>
      </c>
      <c r="D58" s="66">
        <v>5.333333333333334</v>
      </c>
      <c r="E58" s="67" t="s">
        <v>136</v>
      </c>
      <c r="F58" s="68">
        <v>27.333333333333332</v>
      </c>
      <c r="G58" s="65"/>
      <c r="H58" s="69"/>
      <c r="I58" s="70"/>
      <c r="J58" s="70"/>
      <c r="K58" s="34" t="s">
        <v>65</v>
      </c>
      <c r="L58" s="77">
        <v>58</v>
      </c>
      <c r="M58" s="77"/>
      <c r="N58" s="72"/>
      <c r="O58" s="79" t="s">
        <v>416</v>
      </c>
      <c r="P58" s="81">
        <v>43567.505428240744</v>
      </c>
      <c r="Q58" s="79" t="s">
        <v>447</v>
      </c>
      <c r="R58" s="79"/>
      <c r="S58" s="79"/>
      <c r="T58" s="79" t="s">
        <v>684</v>
      </c>
      <c r="U58" s="79"/>
      <c r="V58" s="82" t="s">
        <v>842</v>
      </c>
      <c r="W58" s="81">
        <v>43567.505428240744</v>
      </c>
      <c r="X58" s="82" t="s">
        <v>982</v>
      </c>
      <c r="Y58" s="79"/>
      <c r="Z58" s="79"/>
      <c r="AA58" s="85" t="s">
        <v>1204</v>
      </c>
      <c r="AB58" s="79"/>
      <c r="AC58" s="79" t="b">
        <v>0</v>
      </c>
      <c r="AD58" s="79">
        <v>0</v>
      </c>
      <c r="AE58" s="85" t="s">
        <v>1392</v>
      </c>
      <c r="AF58" s="79" t="b">
        <v>0</v>
      </c>
      <c r="AG58" s="79" t="s">
        <v>1404</v>
      </c>
      <c r="AH58" s="79"/>
      <c r="AI58" s="85" t="s">
        <v>1392</v>
      </c>
      <c r="AJ58" s="79" t="b">
        <v>0</v>
      </c>
      <c r="AK58" s="79">
        <v>3</v>
      </c>
      <c r="AL58" s="85" t="s">
        <v>1214</v>
      </c>
      <c r="AM58" s="79" t="s">
        <v>1426</v>
      </c>
      <c r="AN58" s="79" t="b">
        <v>0</v>
      </c>
      <c r="AO58" s="85" t="s">
        <v>1214</v>
      </c>
      <c r="AP58" s="79" t="s">
        <v>176</v>
      </c>
      <c r="AQ58" s="79">
        <v>0</v>
      </c>
      <c r="AR58" s="79">
        <v>0</v>
      </c>
      <c r="AS58" s="79"/>
      <c r="AT58" s="79"/>
      <c r="AU58" s="79"/>
      <c r="AV58" s="79"/>
      <c r="AW58" s="79"/>
      <c r="AX58" s="79"/>
      <c r="AY58" s="79"/>
      <c r="AZ58" s="79"/>
      <c r="BA58">
        <v>2</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254</v>
      </c>
      <c r="B59" s="64" t="s">
        <v>251</v>
      </c>
      <c r="C59" s="65" t="s">
        <v>4235</v>
      </c>
      <c r="D59" s="66">
        <v>5.333333333333334</v>
      </c>
      <c r="E59" s="67" t="s">
        <v>136</v>
      </c>
      <c r="F59" s="68">
        <v>27.333333333333332</v>
      </c>
      <c r="G59" s="65"/>
      <c r="H59" s="69"/>
      <c r="I59" s="70"/>
      <c r="J59" s="70"/>
      <c r="K59" s="34" t="s">
        <v>65</v>
      </c>
      <c r="L59" s="77">
        <v>59</v>
      </c>
      <c r="M59" s="77"/>
      <c r="N59" s="72"/>
      <c r="O59" s="79" t="s">
        <v>416</v>
      </c>
      <c r="P59" s="81">
        <v>43567.505428240744</v>
      </c>
      <c r="Q59" s="79" t="s">
        <v>447</v>
      </c>
      <c r="R59" s="79"/>
      <c r="S59" s="79"/>
      <c r="T59" s="79" t="s">
        <v>684</v>
      </c>
      <c r="U59" s="79"/>
      <c r="V59" s="82" t="s">
        <v>842</v>
      </c>
      <c r="W59" s="81">
        <v>43567.505428240744</v>
      </c>
      <c r="X59" s="82" t="s">
        <v>982</v>
      </c>
      <c r="Y59" s="79"/>
      <c r="Z59" s="79"/>
      <c r="AA59" s="85" t="s">
        <v>1204</v>
      </c>
      <c r="AB59" s="79"/>
      <c r="AC59" s="79" t="b">
        <v>0</v>
      </c>
      <c r="AD59" s="79">
        <v>0</v>
      </c>
      <c r="AE59" s="85" t="s">
        <v>1392</v>
      </c>
      <c r="AF59" s="79" t="b">
        <v>0</v>
      </c>
      <c r="AG59" s="79" t="s">
        <v>1404</v>
      </c>
      <c r="AH59" s="79"/>
      <c r="AI59" s="85" t="s">
        <v>1392</v>
      </c>
      <c r="AJ59" s="79" t="b">
        <v>0</v>
      </c>
      <c r="AK59" s="79">
        <v>3</v>
      </c>
      <c r="AL59" s="85" t="s">
        <v>1214</v>
      </c>
      <c r="AM59" s="79" t="s">
        <v>1426</v>
      </c>
      <c r="AN59" s="79" t="b">
        <v>0</v>
      </c>
      <c r="AO59" s="85" t="s">
        <v>1214</v>
      </c>
      <c r="AP59" s="79" t="s">
        <v>176</v>
      </c>
      <c r="AQ59" s="79">
        <v>0</v>
      </c>
      <c r="AR59" s="79">
        <v>0</v>
      </c>
      <c r="AS59" s="79"/>
      <c r="AT59" s="79"/>
      <c r="AU59" s="79"/>
      <c r="AV59" s="79"/>
      <c r="AW59" s="79"/>
      <c r="AX59" s="79"/>
      <c r="AY59" s="79"/>
      <c r="AZ59" s="79"/>
      <c r="BA59">
        <v>2</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11</v>
      </c>
      <c r="BK59" s="49">
        <v>100</v>
      </c>
      <c r="BL59" s="48">
        <v>11</v>
      </c>
    </row>
    <row r="60" spans="1:64" ht="15">
      <c r="A60" s="64" t="s">
        <v>255</v>
      </c>
      <c r="B60" s="64" t="s">
        <v>255</v>
      </c>
      <c r="C60" s="65" t="s">
        <v>4234</v>
      </c>
      <c r="D60" s="66">
        <v>3</v>
      </c>
      <c r="E60" s="67" t="s">
        <v>132</v>
      </c>
      <c r="F60" s="68">
        <v>35</v>
      </c>
      <c r="G60" s="65"/>
      <c r="H60" s="69"/>
      <c r="I60" s="70"/>
      <c r="J60" s="70"/>
      <c r="K60" s="34" t="s">
        <v>65</v>
      </c>
      <c r="L60" s="77">
        <v>60</v>
      </c>
      <c r="M60" s="77"/>
      <c r="N60" s="72"/>
      <c r="O60" s="79" t="s">
        <v>176</v>
      </c>
      <c r="P60" s="81">
        <v>43567.51028935185</v>
      </c>
      <c r="Q60" s="79" t="s">
        <v>448</v>
      </c>
      <c r="R60" s="82" t="s">
        <v>600</v>
      </c>
      <c r="S60" s="79" t="s">
        <v>648</v>
      </c>
      <c r="T60" s="79" t="s">
        <v>694</v>
      </c>
      <c r="U60" s="79"/>
      <c r="V60" s="82" t="s">
        <v>843</v>
      </c>
      <c r="W60" s="81">
        <v>43567.51028935185</v>
      </c>
      <c r="X60" s="82" t="s">
        <v>983</v>
      </c>
      <c r="Y60" s="79"/>
      <c r="Z60" s="79"/>
      <c r="AA60" s="85" t="s">
        <v>1205</v>
      </c>
      <c r="AB60" s="79"/>
      <c r="AC60" s="79" t="b">
        <v>0</v>
      </c>
      <c r="AD60" s="79">
        <v>0</v>
      </c>
      <c r="AE60" s="85" t="s">
        <v>1392</v>
      </c>
      <c r="AF60" s="79" t="b">
        <v>1</v>
      </c>
      <c r="AG60" s="79" t="s">
        <v>1406</v>
      </c>
      <c r="AH60" s="79"/>
      <c r="AI60" s="85" t="s">
        <v>1411</v>
      </c>
      <c r="AJ60" s="79" t="b">
        <v>0</v>
      </c>
      <c r="AK60" s="79">
        <v>0</v>
      </c>
      <c r="AL60" s="85" t="s">
        <v>1392</v>
      </c>
      <c r="AM60" s="79" t="s">
        <v>1425</v>
      </c>
      <c r="AN60" s="79" t="b">
        <v>0</v>
      </c>
      <c r="AO60" s="85" t="s">
        <v>1205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v>
      </c>
      <c r="BK60" s="49">
        <v>100</v>
      </c>
      <c r="BL60" s="48">
        <v>2</v>
      </c>
    </row>
    <row r="61" spans="1:64" ht="15">
      <c r="A61" s="64" t="s">
        <v>256</v>
      </c>
      <c r="B61" s="64" t="s">
        <v>259</v>
      </c>
      <c r="C61" s="65" t="s">
        <v>4234</v>
      </c>
      <c r="D61" s="66">
        <v>3</v>
      </c>
      <c r="E61" s="67" t="s">
        <v>132</v>
      </c>
      <c r="F61" s="68">
        <v>35</v>
      </c>
      <c r="G61" s="65"/>
      <c r="H61" s="69"/>
      <c r="I61" s="70"/>
      <c r="J61" s="70"/>
      <c r="K61" s="34" t="s">
        <v>65</v>
      </c>
      <c r="L61" s="77">
        <v>61</v>
      </c>
      <c r="M61" s="77"/>
      <c r="N61" s="72"/>
      <c r="O61" s="79" t="s">
        <v>416</v>
      </c>
      <c r="P61" s="81">
        <v>43567.59358796296</v>
      </c>
      <c r="Q61" s="79" t="s">
        <v>433</v>
      </c>
      <c r="R61" s="82" t="s">
        <v>597</v>
      </c>
      <c r="S61" s="79" t="s">
        <v>654</v>
      </c>
      <c r="T61" s="79" t="s">
        <v>690</v>
      </c>
      <c r="U61" s="79"/>
      <c r="V61" s="82" t="s">
        <v>844</v>
      </c>
      <c r="W61" s="81">
        <v>43567.59358796296</v>
      </c>
      <c r="X61" s="82" t="s">
        <v>984</v>
      </c>
      <c r="Y61" s="79"/>
      <c r="Z61" s="79"/>
      <c r="AA61" s="85" t="s">
        <v>1206</v>
      </c>
      <c r="AB61" s="79"/>
      <c r="AC61" s="79" t="b">
        <v>0</v>
      </c>
      <c r="AD61" s="79">
        <v>0</v>
      </c>
      <c r="AE61" s="85" t="s">
        <v>1392</v>
      </c>
      <c r="AF61" s="79" t="b">
        <v>0</v>
      </c>
      <c r="AG61" s="79" t="s">
        <v>1403</v>
      </c>
      <c r="AH61" s="79"/>
      <c r="AI61" s="85" t="s">
        <v>1392</v>
      </c>
      <c r="AJ61" s="79" t="b">
        <v>0</v>
      </c>
      <c r="AK61" s="79">
        <v>2</v>
      </c>
      <c r="AL61" s="85" t="s">
        <v>1209</v>
      </c>
      <c r="AM61" s="79" t="s">
        <v>1425</v>
      </c>
      <c r="AN61" s="79" t="b">
        <v>0</v>
      </c>
      <c r="AO61" s="85" t="s">
        <v>1209</v>
      </c>
      <c r="AP61" s="79" t="s">
        <v>176</v>
      </c>
      <c r="AQ61" s="79">
        <v>0</v>
      </c>
      <c r="AR61" s="79">
        <v>0</v>
      </c>
      <c r="AS61" s="79"/>
      <c r="AT61" s="79"/>
      <c r="AU61" s="79"/>
      <c r="AV61" s="79"/>
      <c r="AW61" s="79"/>
      <c r="AX61" s="79"/>
      <c r="AY61" s="79"/>
      <c r="AZ61" s="79"/>
      <c r="BA61">
        <v>1</v>
      </c>
      <c r="BB61" s="78" t="str">
        <f>REPLACE(INDEX(GroupVertices[Group],MATCH(Edges[[#This Row],[Vertex 1]],GroupVertices[Vertex],0)),1,1,"")</f>
        <v>21</v>
      </c>
      <c r="BC61" s="78" t="str">
        <f>REPLACE(INDEX(GroupVertices[Group],MATCH(Edges[[#This Row],[Vertex 2]],GroupVertices[Vertex],0)),1,1,"")</f>
        <v>21</v>
      </c>
      <c r="BD61" s="48">
        <v>0</v>
      </c>
      <c r="BE61" s="49">
        <v>0</v>
      </c>
      <c r="BF61" s="48">
        <v>0</v>
      </c>
      <c r="BG61" s="49">
        <v>0</v>
      </c>
      <c r="BH61" s="48">
        <v>0</v>
      </c>
      <c r="BI61" s="49">
        <v>0</v>
      </c>
      <c r="BJ61" s="48">
        <v>12</v>
      </c>
      <c r="BK61" s="49">
        <v>100</v>
      </c>
      <c r="BL61" s="48">
        <v>12</v>
      </c>
    </row>
    <row r="62" spans="1:64" ht="15">
      <c r="A62" s="64" t="s">
        <v>257</v>
      </c>
      <c r="B62" s="64" t="s">
        <v>282</v>
      </c>
      <c r="C62" s="65" t="s">
        <v>4234</v>
      </c>
      <c r="D62" s="66">
        <v>3</v>
      </c>
      <c r="E62" s="67" t="s">
        <v>132</v>
      </c>
      <c r="F62" s="68">
        <v>35</v>
      </c>
      <c r="G62" s="65"/>
      <c r="H62" s="69"/>
      <c r="I62" s="70"/>
      <c r="J62" s="70"/>
      <c r="K62" s="34" t="s">
        <v>65</v>
      </c>
      <c r="L62" s="77">
        <v>62</v>
      </c>
      <c r="M62" s="77"/>
      <c r="N62" s="72"/>
      <c r="O62" s="79" t="s">
        <v>416</v>
      </c>
      <c r="P62" s="81">
        <v>43567.607141203705</v>
      </c>
      <c r="Q62" s="79" t="s">
        <v>449</v>
      </c>
      <c r="R62" s="79"/>
      <c r="S62" s="79"/>
      <c r="T62" s="79" t="s">
        <v>695</v>
      </c>
      <c r="U62" s="82" t="s">
        <v>769</v>
      </c>
      <c r="V62" s="82" t="s">
        <v>769</v>
      </c>
      <c r="W62" s="81">
        <v>43567.607141203705</v>
      </c>
      <c r="X62" s="82" t="s">
        <v>985</v>
      </c>
      <c r="Y62" s="79"/>
      <c r="Z62" s="79"/>
      <c r="AA62" s="85" t="s">
        <v>1207</v>
      </c>
      <c r="AB62" s="79"/>
      <c r="AC62" s="79" t="b">
        <v>0</v>
      </c>
      <c r="AD62" s="79">
        <v>0</v>
      </c>
      <c r="AE62" s="85" t="s">
        <v>1392</v>
      </c>
      <c r="AF62" s="79" t="b">
        <v>0</v>
      </c>
      <c r="AG62" s="79" t="s">
        <v>1403</v>
      </c>
      <c r="AH62" s="79"/>
      <c r="AI62" s="85" t="s">
        <v>1392</v>
      </c>
      <c r="AJ62" s="79" t="b">
        <v>0</v>
      </c>
      <c r="AK62" s="79">
        <v>1</v>
      </c>
      <c r="AL62" s="85" t="s">
        <v>1252</v>
      </c>
      <c r="AM62" s="79" t="s">
        <v>1423</v>
      </c>
      <c r="AN62" s="79" t="b">
        <v>0</v>
      </c>
      <c r="AO62" s="85" t="s">
        <v>1252</v>
      </c>
      <c r="AP62" s="79" t="s">
        <v>176</v>
      </c>
      <c r="AQ62" s="79">
        <v>0</v>
      </c>
      <c r="AR62" s="79">
        <v>0</v>
      </c>
      <c r="AS62" s="79"/>
      <c r="AT62" s="79"/>
      <c r="AU62" s="79"/>
      <c r="AV62" s="79"/>
      <c r="AW62" s="79"/>
      <c r="AX62" s="79"/>
      <c r="AY62" s="79"/>
      <c r="AZ62" s="79"/>
      <c r="BA62">
        <v>1</v>
      </c>
      <c r="BB62" s="78" t="str">
        <f>REPLACE(INDEX(GroupVertices[Group],MATCH(Edges[[#This Row],[Vertex 1]],GroupVertices[Vertex],0)),1,1,"")</f>
        <v>20</v>
      </c>
      <c r="BC62" s="78" t="str">
        <f>REPLACE(INDEX(GroupVertices[Group],MATCH(Edges[[#This Row],[Vertex 2]],GroupVertices[Vertex],0)),1,1,"")</f>
        <v>20</v>
      </c>
      <c r="BD62" s="48">
        <v>1</v>
      </c>
      <c r="BE62" s="49">
        <v>6.25</v>
      </c>
      <c r="BF62" s="48">
        <v>0</v>
      </c>
      <c r="BG62" s="49">
        <v>0</v>
      </c>
      <c r="BH62" s="48">
        <v>0</v>
      </c>
      <c r="BI62" s="49">
        <v>0</v>
      </c>
      <c r="BJ62" s="48">
        <v>15</v>
      </c>
      <c r="BK62" s="49">
        <v>93.75</v>
      </c>
      <c r="BL62" s="48">
        <v>16</v>
      </c>
    </row>
    <row r="63" spans="1:64" ht="15">
      <c r="A63" s="64" t="s">
        <v>251</v>
      </c>
      <c r="B63" s="64" t="s">
        <v>258</v>
      </c>
      <c r="C63" s="65" t="s">
        <v>4234</v>
      </c>
      <c r="D63" s="66">
        <v>3</v>
      </c>
      <c r="E63" s="67" t="s">
        <v>132</v>
      </c>
      <c r="F63" s="68">
        <v>35</v>
      </c>
      <c r="G63" s="65"/>
      <c r="H63" s="69"/>
      <c r="I63" s="70"/>
      <c r="J63" s="70"/>
      <c r="K63" s="34" t="s">
        <v>66</v>
      </c>
      <c r="L63" s="77">
        <v>63</v>
      </c>
      <c r="M63" s="77"/>
      <c r="N63" s="72"/>
      <c r="O63" s="79" t="s">
        <v>416</v>
      </c>
      <c r="P63" s="81">
        <v>43567.39271990741</v>
      </c>
      <c r="Q63" s="79" t="s">
        <v>444</v>
      </c>
      <c r="R63" s="79"/>
      <c r="S63" s="79"/>
      <c r="T63" s="79" t="s">
        <v>684</v>
      </c>
      <c r="U63" s="82" t="s">
        <v>767</v>
      </c>
      <c r="V63" s="82" t="s">
        <v>767</v>
      </c>
      <c r="W63" s="81">
        <v>43567.39271990741</v>
      </c>
      <c r="X63" s="82" t="s">
        <v>978</v>
      </c>
      <c r="Y63" s="79"/>
      <c r="Z63" s="79"/>
      <c r="AA63" s="85" t="s">
        <v>1200</v>
      </c>
      <c r="AB63" s="79"/>
      <c r="AC63" s="79" t="b">
        <v>0</v>
      </c>
      <c r="AD63" s="79">
        <v>2</v>
      </c>
      <c r="AE63" s="85" t="s">
        <v>1392</v>
      </c>
      <c r="AF63" s="79" t="b">
        <v>0</v>
      </c>
      <c r="AG63" s="79" t="s">
        <v>1404</v>
      </c>
      <c r="AH63" s="79"/>
      <c r="AI63" s="85" t="s">
        <v>1392</v>
      </c>
      <c r="AJ63" s="79" t="b">
        <v>0</v>
      </c>
      <c r="AK63" s="79">
        <v>1</v>
      </c>
      <c r="AL63" s="85" t="s">
        <v>1392</v>
      </c>
      <c r="AM63" s="79" t="s">
        <v>1426</v>
      </c>
      <c r="AN63" s="79" t="b">
        <v>0</v>
      </c>
      <c r="AO63" s="85" t="s">
        <v>1200</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15</v>
      </c>
      <c r="BK63" s="49">
        <v>100</v>
      </c>
      <c r="BL63" s="48">
        <v>15</v>
      </c>
    </row>
    <row r="64" spans="1:64" ht="15">
      <c r="A64" s="64" t="s">
        <v>258</v>
      </c>
      <c r="B64" s="64" t="s">
        <v>373</v>
      </c>
      <c r="C64" s="65" t="s">
        <v>4234</v>
      </c>
      <c r="D64" s="66">
        <v>3</v>
      </c>
      <c r="E64" s="67" t="s">
        <v>132</v>
      </c>
      <c r="F64" s="68">
        <v>35</v>
      </c>
      <c r="G64" s="65"/>
      <c r="H64" s="69"/>
      <c r="I64" s="70"/>
      <c r="J64" s="70"/>
      <c r="K64" s="34" t="s">
        <v>65</v>
      </c>
      <c r="L64" s="77">
        <v>64</v>
      </c>
      <c r="M64" s="77"/>
      <c r="N64" s="72"/>
      <c r="O64" s="79" t="s">
        <v>416</v>
      </c>
      <c r="P64" s="81">
        <v>43567.62530092592</v>
      </c>
      <c r="Q64" s="79" t="s">
        <v>447</v>
      </c>
      <c r="R64" s="79"/>
      <c r="S64" s="79"/>
      <c r="T64" s="79" t="s">
        <v>684</v>
      </c>
      <c r="U64" s="79"/>
      <c r="V64" s="82" t="s">
        <v>845</v>
      </c>
      <c r="W64" s="81">
        <v>43567.62530092592</v>
      </c>
      <c r="X64" s="82" t="s">
        <v>986</v>
      </c>
      <c r="Y64" s="79"/>
      <c r="Z64" s="79"/>
      <c r="AA64" s="85" t="s">
        <v>1208</v>
      </c>
      <c r="AB64" s="79"/>
      <c r="AC64" s="79" t="b">
        <v>0</v>
      </c>
      <c r="AD64" s="79">
        <v>0</v>
      </c>
      <c r="AE64" s="85" t="s">
        <v>1392</v>
      </c>
      <c r="AF64" s="79" t="b">
        <v>0</v>
      </c>
      <c r="AG64" s="79" t="s">
        <v>1404</v>
      </c>
      <c r="AH64" s="79"/>
      <c r="AI64" s="85" t="s">
        <v>1392</v>
      </c>
      <c r="AJ64" s="79" t="b">
        <v>0</v>
      </c>
      <c r="AK64" s="79">
        <v>3</v>
      </c>
      <c r="AL64" s="85" t="s">
        <v>1214</v>
      </c>
      <c r="AM64" s="79" t="s">
        <v>1423</v>
      </c>
      <c r="AN64" s="79" t="b">
        <v>0</v>
      </c>
      <c r="AO64" s="85" t="s">
        <v>1214</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258</v>
      </c>
      <c r="B65" s="64" t="s">
        <v>251</v>
      </c>
      <c r="C65" s="65" t="s">
        <v>4234</v>
      </c>
      <c r="D65" s="66">
        <v>3</v>
      </c>
      <c r="E65" s="67" t="s">
        <v>132</v>
      </c>
      <c r="F65" s="68">
        <v>35</v>
      </c>
      <c r="G65" s="65"/>
      <c r="H65" s="69"/>
      <c r="I65" s="70"/>
      <c r="J65" s="70"/>
      <c r="K65" s="34" t="s">
        <v>66</v>
      </c>
      <c r="L65" s="77">
        <v>65</v>
      </c>
      <c r="M65" s="77"/>
      <c r="N65" s="72"/>
      <c r="O65" s="79" t="s">
        <v>416</v>
      </c>
      <c r="P65" s="81">
        <v>43567.62530092592</v>
      </c>
      <c r="Q65" s="79" t="s">
        <v>447</v>
      </c>
      <c r="R65" s="79"/>
      <c r="S65" s="79"/>
      <c r="T65" s="79" t="s">
        <v>684</v>
      </c>
      <c r="U65" s="79"/>
      <c r="V65" s="82" t="s">
        <v>845</v>
      </c>
      <c r="W65" s="81">
        <v>43567.62530092592</v>
      </c>
      <c r="X65" s="82" t="s">
        <v>986</v>
      </c>
      <c r="Y65" s="79"/>
      <c r="Z65" s="79"/>
      <c r="AA65" s="85" t="s">
        <v>1208</v>
      </c>
      <c r="AB65" s="79"/>
      <c r="AC65" s="79" t="b">
        <v>0</v>
      </c>
      <c r="AD65" s="79">
        <v>0</v>
      </c>
      <c r="AE65" s="85" t="s">
        <v>1392</v>
      </c>
      <c r="AF65" s="79" t="b">
        <v>0</v>
      </c>
      <c r="AG65" s="79" t="s">
        <v>1404</v>
      </c>
      <c r="AH65" s="79"/>
      <c r="AI65" s="85" t="s">
        <v>1392</v>
      </c>
      <c r="AJ65" s="79" t="b">
        <v>0</v>
      </c>
      <c r="AK65" s="79">
        <v>3</v>
      </c>
      <c r="AL65" s="85" t="s">
        <v>1214</v>
      </c>
      <c r="AM65" s="79" t="s">
        <v>1423</v>
      </c>
      <c r="AN65" s="79" t="b">
        <v>0</v>
      </c>
      <c r="AO65" s="85" t="s">
        <v>1214</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11</v>
      </c>
      <c r="BK65" s="49">
        <v>100</v>
      </c>
      <c r="BL65" s="48">
        <v>11</v>
      </c>
    </row>
    <row r="66" spans="1:64" ht="15">
      <c r="A66" s="64" t="s">
        <v>259</v>
      </c>
      <c r="B66" s="64" t="s">
        <v>259</v>
      </c>
      <c r="C66" s="65" t="s">
        <v>4235</v>
      </c>
      <c r="D66" s="66">
        <v>5.333333333333334</v>
      </c>
      <c r="E66" s="67" t="s">
        <v>136</v>
      </c>
      <c r="F66" s="68">
        <v>27.333333333333332</v>
      </c>
      <c r="G66" s="65"/>
      <c r="H66" s="69"/>
      <c r="I66" s="70"/>
      <c r="J66" s="70"/>
      <c r="K66" s="34" t="s">
        <v>65</v>
      </c>
      <c r="L66" s="77">
        <v>66</v>
      </c>
      <c r="M66" s="77"/>
      <c r="N66" s="72"/>
      <c r="O66" s="79" t="s">
        <v>176</v>
      </c>
      <c r="P66" s="81">
        <v>43566.89929398148</v>
      </c>
      <c r="Q66" s="79" t="s">
        <v>450</v>
      </c>
      <c r="R66" s="82" t="s">
        <v>597</v>
      </c>
      <c r="S66" s="79" t="s">
        <v>654</v>
      </c>
      <c r="T66" s="79" t="s">
        <v>690</v>
      </c>
      <c r="U66" s="79"/>
      <c r="V66" s="82" t="s">
        <v>846</v>
      </c>
      <c r="W66" s="81">
        <v>43566.89929398148</v>
      </c>
      <c r="X66" s="82" t="s">
        <v>987</v>
      </c>
      <c r="Y66" s="79"/>
      <c r="Z66" s="79"/>
      <c r="AA66" s="85" t="s">
        <v>1209</v>
      </c>
      <c r="AB66" s="79"/>
      <c r="AC66" s="79" t="b">
        <v>0</v>
      </c>
      <c r="AD66" s="79">
        <v>3</v>
      </c>
      <c r="AE66" s="85" t="s">
        <v>1392</v>
      </c>
      <c r="AF66" s="79" t="b">
        <v>0</v>
      </c>
      <c r="AG66" s="79" t="s">
        <v>1403</v>
      </c>
      <c r="AH66" s="79"/>
      <c r="AI66" s="85" t="s">
        <v>1392</v>
      </c>
      <c r="AJ66" s="79" t="b">
        <v>0</v>
      </c>
      <c r="AK66" s="79">
        <v>2</v>
      </c>
      <c r="AL66" s="85" t="s">
        <v>1392</v>
      </c>
      <c r="AM66" s="79" t="s">
        <v>1423</v>
      </c>
      <c r="AN66" s="79" t="b">
        <v>0</v>
      </c>
      <c r="AO66" s="85" t="s">
        <v>1209</v>
      </c>
      <c r="AP66" s="79" t="s">
        <v>176</v>
      </c>
      <c r="AQ66" s="79">
        <v>0</v>
      </c>
      <c r="AR66" s="79">
        <v>0</v>
      </c>
      <c r="AS66" s="79"/>
      <c r="AT66" s="79"/>
      <c r="AU66" s="79"/>
      <c r="AV66" s="79"/>
      <c r="AW66" s="79"/>
      <c r="AX66" s="79"/>
      <c r="AY66" s="79"/>
      <c r="AZ66" s="79"/>
      <c r="BA66">
        <v>2</v>
      </c>
      <c r="BB66" s="78" t="str">
        <f>REPLACE(INDEX(GroupVertices[Group],MATCH(Edges[[#This Row],[Vertex 1]],GroupVertices[Vertex],0)),1,1,"")</f>
        <v>21</v>
      </c>
      <c r="BC66" s="78" t="str">
        <f>REPLACE(INDEX(GroupVertices[Group],MATCH(Edges[[#This Row],[Vertex 2]],GroupVertices[Vertex],0)),1,1,"")</f>
        <v>21</v>
      </c>
      <c r="BD66" s="48">
        <v>0</v>
      </c>
      <c r="BE66" s="49">
        <v>0</v>
      </c>
      <c r="BF66" s="48">
        <v>0</v>
      </c>
      <c r="BG66" s="49">
        <v>0</v>
      </c>
      <c r="BH66" s="48">
        <v>0</v>
      </c>
      <c r="BI66" s="49">
        <v>0</v>
      </c>
      <c r="BJ66" s="48">
        <v>10</v>
      </c>
      <c r="BK66" s="49">
        <v>100</v>
      </c>
      <c r="BL66" s="48">
        <v>10</v>
      </c>
    </row>
    <row r="67" spans="1:64" ht="15">
      <c r="A67" s="64" t="s">
        <v>259</v>
      </c>
      <c r="B67" s="64" t="s">
        <v>259</v>
      </c>
      <c r="C67" s="65" t="s">
        <v>4235</v>
      </c>
      <c r="D67" s="66">
        <v>5.333333333333334</v>
      </c>
      <c r="E67" s="67" t="s">
        <v>136</v>
      </c>
      <c r="F67" s="68">
        <v>27.333333333333332</v>
      </c>
      <c r="G67" s="65"/>
      <c r="H67" s="69"/>
      <c r="I67" s="70"/>
      <c r="J67" s="70"/>
      <c r="K67" s="34" t="s">
        <v>65</v>
      </c>
      <c r="L67" s="77">
        <v>67</v>
      </c>
      <c r="M67" s="77"/>
      <c r="N67" s="72"/>
      <c r="O67" s="79" t="s">
        <v>176</v>
      </c>
      <c r="P67" s="81">
        <v>43567.634791666664</v>
      </c>
      <c r="Q67" s="79" t="s">
        <v>451</v>
      </c>
      <c r="R67" s="82" t="s">
        <v>597</v>
      </c>
      <c r="S67" s="79" t="s">
        <v>654</v>
      </c>
      <c r="T67" s="79" t="s">
        <v>696</v>
      </c>
      <c r="U67" s="79"/>
      <c r="V67" s="82" t="s">
        <v>846</v>
      </c>
      <c r="W67" s="81">
        <v>43567.634791666664</v>
      </c>
      <c r="X67" s="82" t="s">
        <v>988</v>
      </c>
      <c r="Y67" s="79"/>
      <c r="Z67" s="79"/>
      <c r="AA67" s="85" t="s">
        <v>1210</v>
      </c>
      <c r="AB67" s="79"/>
      <c r="AC67" s="79" t="b">
        <v>0</v>
      </c>
      <c r="AD67" s="79">
        <v>0</v>
      </c>
      <c r="AE67" s="85" t="s">
        <v>1392</v>
      </c>
      <c r="AF67" s="79" t="b">
        <v>0</v>
      </c>
      <c r="AG67" s="79" t="s">
        <v>1403</v>
      </c>
      <c r="AH67" s="79"/>
      <c r="AI67" s="85" t="s">
        <v>1392</v>
      </c>
      <c r="AJ67" s="79" t="b">
        <v>0</v>
      </c>
      <c r="AK67" s="79">
        <v>0</v>
      </c>
      <c r="AL67" s="85" t="s">
        <v>1392</v>
      </c>
      <c r="AM67" s="79" t="s">
        <v>1423</v>
      </c>
      <c r="AN67" s="79" t="b">
        <v>0</v>
      </c>
      <c r="AO67" s="85" t="s">
        <v>1210</v>
      </c>
      <c r="AP67" s="79" t="s">
        <v>176</v>
      </c>
      <c r="AQ67" s="79">
        <v>0</v>
      </c>
      <c r="AR67" s="79">
        <v>0</v>
      </c>
      <c r="AS67" s="79"/>
      <c r="AT67" s="79"/>
      <c r="AU67" s="79"/>
      <c r="AV67" s="79"/>
      <c r="AW67" s="79"/>
      <c r="AX67" s="79"/>
      <c r="AY67" s="79"/>
      <c r="AZ67" s="79"/>
      <c r="BA67">
        <v>2</v>
      </c>
      <c r="BB67" s="78" t="str">
        <f>REPLACE(INDEX(GroupVertices[Group],MATCH(Edges[[#This Row],[Vertex 1]],GroupVertices[Vertex],0)),1,1,"")</f>
        <v>21</v>
      </c>
      <c r="BC67" s="78" t="str">
        <f>REPLACE(INDEX(GroupVertices[Group],MATCH(Edges[[#This Row],[Vertex 2]],GroupVertices[Vertex],0)),1,1,"")</f>
        <v>21</v>
      </c>
      <c r="BD67" s="48">
        <v>0</v>
      </c>
      <c r="BE67" s="49">
        <v>0</v>
      </c>
      <c r="BF67" s="48">
        <v>0</v>
      </c>
      <c r="BG67" s="49">
        <v>0</v>
      </c>
      <c r="BH67" s="48">
        <v>0</v>
      </c>
      <c r="BI67" s="49">
        <v>0</v>
      </c>
      <c r="BJ67" s="48">
        <v>10</v>
      </c>
      <c r="BK67" s="49">
        <v>100</v>
      </c>
      <c r="BL67" s="48">
        <v>10</v>
      </c>
    </row>
    <row r="68" spans="1:64" ht="15">
      <c r="A68" s="64" t="s">
        <v>260</v>
      </c>
      <c r="B68" s="64" t="s">
        <v>260</v>
      </c>
      <c r="C68" s="65" t="s">
        <v>4234</v>
      </c>
      <c r="D68" s="66">
        <v>3</v>
      </c>
      <c r="E68" s="67" t="s">
        <v>132</v>
      </c>
      <c r="F68" s="68">
        <v>35</v>
      </c>
      <c r="G68" s="65"/>
      <c r="H68" s="69"/>
      <c r="I68" s="70"/>
      <c r="J68" s="70"/>
      <c r="K68" s="34" t="s">
        <v>65</v>
      </c>
      <c r="L68" s="77">
        <v>68</v>
      </c>
      <c r="M68" s="77"/>
      <c r="N68" s="72"/>
      <c r="O68" s="79" t="s">
        <v>176</v>
      </c>
      <c r="P68" s="81">
        <v>43567.677511574075</v>
      </c>
      <c r="Q68" s="79" t="s">
        <v>452</v>
      </c>
      <c r="R68" s="79"/>
      <c r="S68" s="79"/>
      <c r="T68" s="79" t="s">
        <v>697</v>
      </c>
      <c r="U68" s="82" t="s">
        <v>770</v>
      </c>
      <c r="V68" s="82" t="s">
        <v>770</v>
      </c>
      <c r="W68" s="81">
        <v>43567.677511574075</v>
      </c>
      <c r="X68" s="82" t="s">
        <v>989</v>
      </c>
      <c r="Y68" s="79"/>
      <c r="Z68" s="79"/>
      <c r="AA68" s="85" t="s">
        <v>1211</v>
      </c>
      <c r="AB68" s="79"/>
      <c r="AC68" s="79" t="b">
        <v>0</v>
      </c>
      <c r="AD68" s="79">
        <v>2</v>
      </c>
      <c r="AE68" s="85" t="s">
        <v>1392</v>
      </c>
      <c r="AF68" s="79" t="b">
        <v>0</v>
      </c>
      <c r="AG68" s="79" t="s">
        <v>1404</v>
      </c>
      <c r="AH68" s="79"/>
      <c r="AI68" s="85" t="s">
        <v>1392</v>
      </c>
      <c r="AJ68" s="79" t="b">
        <v>0</v>
      </c>
      <c r="AK68" s="79">
        <v>0</v>
      </c>
      <c r="AL68" s="85" t="s">
        <v>1392</v>
      </c>
      <c r="AM68" s="79" t="s">
        <v>1425</v>
      </c>
      <c r="AN68" s="79" t="b">
        <v>0</v>
      </c>
      <c r="AO68" s="85" t="s">
        <v>1211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25</v>
      </c>
      <c r="BK68" s="49">
        <v>100</v>
      </c>
      <c r="BL68" s="48">
        <v>25</v>
      </c>
    </row>
    <row r="69" spans="1:64" ht="15">
      <c r="A69" s="64" t="s">
        <v>251</v>
      </c>
      <c r="B69" s="64" t="s">
        <v>373</v>
      </c>
      <c r="C69" s="65" t="s">
        <v>4236</v>
      </c>
      <c r="D69" s="66">
        <v>10</v>
      </c>
      <c r="E69" s="67" t="s">
        <v>136</v>
      </c>
      <c r="F69" s="68">
        <v>12</v>
      </c>
      <c r="G69" s="65"/>
      <c r="H69" s="69"/>
      <c r="I69" s="70"/>
      <c r="J69" s="70"/>
      <c r="K69" s="34" t="s">
        <v>65</v>
      </c>
      <c r="L69" s="77">
        <v>69</v>
      </c>
      <c r="M69" s="77"/>
      <c r="N69" s="72"/>
      <c r="O69" s="79" t="s">
        <v>416</v>
      </c>
      <c r="P69" s="81">
        <v>43567.32040509259</v>
      </c>
      <c r="Q69" s="79" t="s">
        <v>453</v>
      </c>
      <c r="R69" s="79"/>
      <c r="S69" s="79"/>
      <c r="T69" s="79" t="s">
        <v>684</v>
      </c>
      <c r="U69" s="82" t="s">
        <v>771</v>
      </c>
      <c r="V69" s="82" t="s">
        <v>771</v>
      </c>
      <c r="W69" s="81">
        <v>43567.32040509259</v>
      </c>
      <c r="X69" s="82" t="s">
        <v>990</v>
      </c>
      <c r="Y69" s="79"/>
      <c r="Z69" s="79"/>
      <c r="AA69" s="85" t="s">
        <v>1212</v>
      </c>
      <c r="AB69" s="79"/>
      <c r="AC69" s="79" t="b">
        <v>0</v>
      </c>
      <c r="AD69" s="79">
        <v>5</v>
      </c>
      <c r="AE69" s="85" t="s">
        <v>1392</v>
      </c>
      <c r="AF69" s="79" t="b">
        <v>0</v>
      </c>
      <c r="AG69" s="79" t="s">
        <v>1404</v>
      </c>
      <c r="AH69" s="79"/>
      <c r="AI69" s="85" t="s">
        <v>1392</v>
      </c>
      <c r="AJ69" s="79" t="b">
        <v>0</v>
      </c>
      <c r="AK69" s="79">
        <v>2</v>
      </c>
      <c r="AL69" s="85" t="s">
        <v>1392</v>
      </c>
      <c r="AM69" s="79" t="s">
        <v>1426</v>
      </c>
      <c r="AN69" s="79" t="b">
        <v>0</v>
      </c>
      <c r="AO69" s="85" t="s">
        <v>1212</v>
      </c>
      <c r="AP69" s="79" t="s">
        <v>176</v>
      </c>
      <c r="AQ69" s="79">
        <v>0</v>
      </c>
      <c r="AR69" s="79">
        <v>0</v>
      </c>
      <c r="AS69" s="79"/>
      <c r="AT69" s="79"/>
      <c r="AU69" s="79"/>
      <c r="AV69" s="79"/>
      <c r="AW69" s="79"/>
      <c r="AX69" s="79"/>
      <c r="AY69" s="79"/>
      <c r="AZ69" s="79"/>
      <c r="BA69">
        <v>4</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14</v>
      </c>
      <c r="BK69" s="49">
        <v>100</v>
      </c>
      <c r="BL69" s="48">
        <v>14</v>
      </c>
    </row>
    <row r="70" spans="1:64" ht="15">
      <c r="A70" s="64" t="s">
        <v>251</v>
      </c>
      <c r="B70" s="64" t="s">
        <v>373</v>
      </c>
      <c r="C70" s="65" t="s">
        <v>4236</v>
      </c>
      <c r="D70" s="66">
        <v>10</v>
      </c>
      <c r="E70" s="67" t="s">
        <v>136</v>
      </c>
      <c r="F70" s="68">
        <v>12</v>
      </c>
      <c r="G70" s="65"/>
      <c r="H70" s="69"/>
      <c r="I70" s="70"/>
      <c r="J70" s="70"/>
      <c r="K70" s="34" t="s">
        <v>65</v>
      </c>
      <c r="L70" s="77">
        <v>70</v>
      </c>
      <c r="M70" s="77"/>
      <c r="N70" s="72"/>
      <c r="O70" s="79" t="s">
        <v>416</v>
      </c>
      <c r="P70" s="81">
        <v>43567.39158564815</v>
      </c>
      <c r="Q70" s="79" t="s">
        <v>454</v>
      </c>
      <c r="R70" s="79"/>
      <c r="S70" s="79"/>
      <c r="T70" s="79" t="s">
        <v>684</v>
      </c>
      <c r="U70" s="82" t="s">
        <v>772</v>
      </c>
      <c r="V70" s="82" t="s">
        <v>772</v>
      </c>
      <c r="W70" s="81">
        <v>43567.39158564815</v>
      </c>
      <c r="X70" s="82" t="s">
        <v>991</v>
      </c>
      <c r="Y70" s="79"/>
      <c r="Z70" s="79"/>
      <c r="AA70" s="85" t="s">
        <v>1213</v>
      </c>
      <c r="AB70" s="79"/>
      <c r="AC70" s="79" t="b">
        <v>0</v>
      </c>
      <c r="AD70" s="79">
        <v>5</v>
      </c>
      <c r="AE70" s="85" t="s">
        <v>1392</v>
      </c>
      <c r="AF70" s="79" t="b">
        <v>0</v>
      </c>
      <c r="AG70" s="79" t="s">
        <v>1404</v>
      </c>
      <c r="AH70" s="79"/>
      <c r="AI70" s="85" t="s">
        <v>1392</v>
      </c>
      <c r="AJ70" s="79" t="b">
        <v>0</v>
      </c>
      <c r="AK70" s="79">
        <v>0</v>
      </c>
      <c r="AL70" s="85" t="s">
        <v>1392</v>
      </c>
      <c r="AM70" s="79" t="s">
        <v>1426</v>
      </c>
      <c r="AN70" s="79" t="b">
        <v>0</v>
      </c>
      <c r="AO70" s="85" t="s">
        <v>1213</v>
      </c>
      <c r="AP70" s="79" t="s">
        <v>176</v>
      </c>
      <c r="AQ70" s="79">
        <v>0</v>
      </c>
      <c r="AR70" s="79">
        <v>0</v>
      </c>
      <c r="AS70" s="79"/>
      <c r="AT70" s="79"/>
      <c r="AU70" s="79"/>
      <c r="AV70" s="79"/>
      <c r="AW70" s="79"/>
      <c r="AX70" s="79"/>
      <c r="AY70" s="79"/>
      <c r="AZ70" s="79"/>
      <c r="BA70">
        <v>4</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251</v>
      </c>
      <c r="B71" s="64" t="s">
        <v>373</v>
      </c>
      <c r="C71" s="65" t="s">
        <v>4236</v>
      </c>
      <c r="D71" s="66">
        <v>10</v>
      </c>
      <c r="E71" s="67" t="s">
        <v>136</v>
      </c>
      <c r="F71" s="68">
        <v>12</v>
      </c>
      <c r="G71" s="65"/>
      <c r="H71" s="69"/>
      <c r="I71" s="70"/>
      <c r="J71" s="70"/>
      <c r="K71" s="34" t="s">
        <v>65</v>
      </c>
      <c r="L71" s="77">
        <v>71</v>
      </c>
      <c r="M71" s="77"/>
      <c r="N71" s="72"/>
      <c r="O71" s="79" t="s">
        <v>416</v>
      </c>
      <c r="P71" s="81">
        <v>43567.39271990741</v>
      </c>
      <c r="Q71" s="79" t="s">
        <v>444</v>
      </c>
      <c r="R71" s="79"/>
      <c r="S71" s="79"/>
      <c r="T71" s="79" t="s">
        <v>684</v>
      </c>
      <c r="U71" s="82" t="s">
        <v>767</v>
      </c>
      <c r="V71" s="82" t="s">
        <v>767</v>
      </c>
      <c r="W71" s="81">
        <v>43567.39271990741</v>
      </c>
      <c r="X71" s="82" t="s">
        <v>978</v>
      </c>
      <c r="Y71" s="79"/>
      <c r="Z71" s="79"/>
      <c r="AA71" s="85" t="s">
        <v>1200</v>
      </c>
      <c r="AB71" s="79"/>
      <c r="AC71" s="79" t="b">
        <v>0</v>
      </c>
      <c r="AD71" s="79">
        <v>2</v>
      </c>
      <c r="AE71" s="85" t="s">
        <v>1392</v>
      </c>
      <c r="AF71" s="79" t="b">
        <v>0</v>
      </c>
      <c r="AG71" s="79" t="s">
        <v>1404</v>
      </c>
      <c r="AH71" s="79"/>
      <c r="AI71" s="85" t="s">
        <v>1392</v>
      </c>
      <c r="AJ71" s="79" t="b">
        <v>0</v>
      </c>
      <c r="AK71" s="79">
        <v>1</v>
      </c>
      <c r="AL71" s="85" t="s">
        <v>1392</v>
      </c>
      <c r="AM71" s="79" t="s">
        <v>1426</v>
      </c>
      <c r="AN71" s="79" t="b">
        <v>0</v>
      </c>
      <c r="AO71" s="85" t="s">
        <v>1200</v>
      </c>
      <c r="AP71" s="79" t="s">
        <v>176</v>
      </c>
      <c r="AQ71" s="79">
        <v>0</v>
      </c>
      <c r="AR71" s="79">
        <v>0</v>
      </c>
      <c r="AS71" s="79"/>
      <c r="AT71" s="79"/>
      <c r="AU71" s="79"/>
      <c r="AV71" s="79"/>
      <c r="AW71" s="79"/>
      <c r="AX71" s="79"/>
      <c r="AY71" s="79"/>
      <c r="AZ71" s="79"/>
      <c r="BA71">
        <v>4</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251</v>
      </c>
      <c r="B72" s="64" t="s">
        <v>373</v>
      </c>
      <c r="C72" s="65" t="s">
        <v>4236</v>
      </c>
      <c r="D72" s="66">
        <v>10</v>
      </c>
      <c r="E72" s="67" t="s">
        <v>136</v>
      </c>
      <c r="F72" s="68">
        <v>12</v>
      </c>
      <c r="G72" s="65"/>
      <c r="H72" s="69"/>
      <c r="I72" s="70"/>
      <c r="J72" s="70"/>
      <c r="K72" s="34" t="s">
        <v>65</v>
      </c>
      <c r="L72" s="77">
        <v>72</v>
      </c>
      <c r="M72" s="77"/>
      <c r="N72" s="72"/>
      <c r="O72" s="79" t="s">
        <v>416</v>
      </c>
      <c r="P72" s="81">
        <v>43567.443877314814</v>
      </c>
      <c r="Q72" s="79" t="s">
        <v>455</v>
      </c>
      <c r="R72" s="79"/>
      <c r="S72" s="79"/>
      <c r="T72" s="79" t="s">
        <v>684</v>
      </c>
      <c r="U72" s="79"/>
      <c r="V72" s="82" t="s">
        <v>847</v>
      </c>
      <c r="W72" s="81">
        <v>43567.443877314814</v>
      </c>
      <c r="X72" s="82" t="s">
        <v>992</v>
      </c>
      <c r="Y72" s="79"/>
      <c r="Z72" s="79"/>
      <c r="AA72" s="85" t="s">
        <v>1214</v>
      </c>
      <c r="AB72" s="79"/>
      <c r="AC72" s="79" t="b">
        <v>0</v>
      </c>
      <c r="AD72" s="79">
        <v>3</v>
      </c>
      <c r="AE72" s="85" t="s">
        <v>1392</v>
      </c>
      <c r="AF72" s="79" t="b">
        <v>0</v>
      </c>
      <c r="AG72" s="79" t="s">
        <v>1404</v>
      </c>
      <c r="AH72" s="79"/>
      <c r="AI72" s="85" t="s">
        <v>1392</v>
      </c>
      <c r="AJ72" s="79" t="b">
        <v>0</v>
      </c>
      <c r="AK72" s="79">
        <v>3</v>
      </c>
      <c r="AL72" s="85" t="s">
        <v>1392</v>
      </c>
      <c r="AM72" s="79" t="s">
        <v>1426</v>
      </c>
      <c r="AN72" s="79" t="b">
        <v>0</v>
      </c>
      <c r="AO72" s="85" t="s">
        <v>1214</v>
      </c>
      <c r="AP72" s="79" t="s">
        <v>176</v>
      </c>
      <c r="AQ72" s="79">
        <v>0</v>
      </c>
      <c r="AR72" s="79">
        <v>0</v>
      </c>
      <c r="AS72" s="79" t="s">
        <v>1442</v>
      </c>
      <c r="AT72" s="79" t="s">
        <v>1447</v>
      </c>
      <c r="AU72" s="79" t="s">
        <v>1450</v>
      </c>
      <c r="AV72" s="79" t="s">
        <v>1453</v>
      </c>
      <c r="AW72" s="79" t="s">
        <v>1458</v>
      </c>
      <c r="AX72" s="79" t="s">
        <v>1463</v>
      </c>
      <c r="AY72" s="79" t="s">
        <v>1468</v>
      </c>
      <c r="AZ72" s="82" t="s">
        <v>1469</v>
      </c>
      <c r="BA72">
        <v>4</v>
      </c>
      <c r="BB72" s="78" t="str">
        <f>REPLACE(INDEX(GroupVertices[Group],MATCH(Edges[[#This Row],[Vertex 1]],GroupVertices[Vertex],0)),1,1,"")</f>
        <v>6</v>
      </c>
      <c r="BC72" s="78" t="str">
        <f>REPLACE(INDEX(GroupVertices[Group],MATCH(Edges[[#This Row],[Vertex 2]],GroupVertices[Vertex],0)),1,1,"")</f>
        <v>6</v>
      </c>
      <c r="BD72" s="48">
        <v>0</v>
      </c>
      <c r="BE72" s="49">
        <v>0</v>
      </c>
      <c r="BF72" s="48">
        <v>0</v>
      </c>
      <c r="BG72" s="49">
        <v>0</v>
      </c>
      <c r="BH72" s="48">
        <v>0</v>
      </c>
      <c r="BI72" s="49">
        <v>0</v>
      </c>
      <c r="BJ72" s="48">
        <v>9</v>
      </c>
      <c r="BK72" s="49">
        <v>100</v>
      </c>
      <c r="BL72" s="48">
        <v>9</v>
      </c>
    </row>
    <row r="73" spans="1:64" ht="15">
      <c r="A73" s="64" t="s">
        <v>261</v>
      </c>
      <c r="B73" s="64" t="s">
        <v>373</v>
      </c>
      <c r="C73" s="65" t="s">
        <v>4234</v>
      </c>
      <c r="D73" s="66">
        <v>3</v>
      </c>
      <c r="E73" s="67" t="s">
        <v>132</v>
      </c>
      <c r="F73" s="68">
        <v>35</v>
      </c>
      <c r="G73" s="65"/>
      <c r="H73" s="69"/>
      <c r="I73" s="70"/>
      <c r="J73" s="70"/>
      <c r="K73" s="34" t="s">
        <v>65</v>
      </c>
      <c r="L73" s="77">
        <v>73</v>
      </c>
      <c r="M73" s="77"/>
      <c r="N73" s="72"/>
      <c r="O73" s="79" t="s">
        <v>416</v>
      </c>
      <c r="P73" s="81">
        <v>43567.51113425926</v>
      </c>
      <c r="Q73" s="79" t="s">
        <v>447</v>
      </c>
      <c r="R73" s="79"/>
      <c r="S73" s="79"/>
      <c r="T73" s="79" t="s">
        <v>684</v>
      </c>
      <c r="U73" s="79"/>
      <c r="V73" s="82" t="s">
        <v>848</v>
      </c>
      <c r="W73" s="81">
        <v>43567.51113425926</v>
      </c>
      <c r="X73" s="82" t="s">
        <v>993</v>
      </c>
      <c r="Y73" s="79"/>
      <c r="Z73" s="79"/>
      <c r="AA73" s="85" t="s">
        <v>1215</v>
      </c>
      <c r="AB73" s="79"/>
      <c r="AC73" s="79" t="b">
        <v>0</v>
      </c>
      <c r="AD73" s="79">
        <v>0</v>
      </c>
      <c r="AE73" s="85" t="s">
        <v>1392</v>
      </c>
      <c r="AF73" s="79" t="b">
        <v>0</v>
      </c>
      <c r="AG73" s="79" t="s">
        <v>1404</v>
      </c>
      <c r="AH73" s="79"/>
      <c r="AI73" s="85" t="s">
        <v>1392</v>
      </c>
      <c r="AJ73" s="79" t="b">
        <v>0</v>
      </c>
      <c r="AK73" s="79">
        <v>3</v>
      </c>
      <c r="AL73" s="85" t="s">
        <v>1214</v>
      </c>
      <c r="AM73" s="79" t="s">
        <v>1426</v>
      </c>
      <c r="AN73" s="79" t="b">
        <v>0</v>
      </c>
      <c r="AO73" s="85" t="s">
        <v>1214</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262</v>
      </c>
      <c r="B74" s="64" t="s">
        <v>373</v>
      </c>
      <c r="C74" s="65" t="s">
        <v>4234</v>
      </c>
      <c r="D74" s="66">
        <v>3</v>
      </c>
      <c r="E74" s="67" t="s">
        <v>132</v>
      </c>
      <c r="F74" s="68">
        <v>35</v>
      </c>
      <c r="G74" s="65"/>
      <c r="H74" s="69"/>
      <c r="I74" s="70"/>
      <c r="J74" s="70"/>
      <c r="K74" s="34" t="s">
        <v>65</v>
      </c>
      <c r="L74" s="77">
        <v>74</v>
      </c>
      <c r="M74" s="77"/>
      <c r="N74" s="72"/>
      <c r="O74" s="79" t="s">
        <v>416</v>
      </c>
      <c r="P74" s="81">
        <v>43567.762395833335</v>
      </c>
      <c r="Q74" s="79" t="s">
        <v>447</v>
      </c>
      <c r="R74" s="79"/>
      <c r="S74" s="79"/>
      <c r="T74" s="79" t="s">
        <v>684</v>
      </c>
      <c r="U74" s="79"/>
      <c r="V74" s="82" t="s">
        <v>849</v>
      </c>
      <c r="W74" s="81">
        <v>43567.762395833335</v>
      </c>
      <c r="X74" s="82" t="s">
        <v>994</v>
      </c>
      <c r="Y74" s="79"/>
      <c r="Z74" s="79"/>
      <c r="AA74" s="85" t="s">
        <v>1216</v>
      </c>
      <c r="AB74" s="79"/>
      <c r="AC74" s="79" t="b">
        <v>0</v>
      </c>
      <c r="AD74" s="79">
        <v>0</v>
      </c>
      <c r="AE74" s="85" t="s">
        <v>1392</v>
      </c>
      <c r="AF74" s="79" t="b">
        <v>0</v>
      </c>
      <c r="AG74" s="79" t="s">
        <v>1404</v>
      </c>
      <c r="AH74" s="79"/>
      <c r="AI74" s="85" t="s">
        <v>1392</v>
      </c>
      <c r="AJ74" s="79" t="b">
        <v>0</v>
      </c>
      <c r="AK74" s="79">
        <v>4</v>
      </c>
      <c r="AL74" s="85" t="s">
        <v>1214</v>
      </c>
      <c r="AM74" s="79" t="s">
        <v>1426</v>
      </c>
      <c r="AN74" s="79" t="b">
        <v>0</v>
      </c>
      <c r="AO74" s="85" t="s">
        <v>1214</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262</v>
      </c>
      <c r="B75" s="64" t="s">
        <v>251</v>
      </c>
      <c r="C75" s="65" t="s">
        <v>4235</v>
      </c>
      <c r="D75" s="66">
        <v>5.333333333333334</v>
      </c>
      <c r="E75" s="67" t="s">
        <v>136</v>
      </c>
      <c r="F75" s="68">
        <v>27.333333333333332</v>
      </c>
      <c r="G75" s="65"/>
      <c r="H75" s="69"/>
      <c r="I75" s="70"/>
      <c r="J75" s="70"/>
      <c r="K75" s="34" t="s">
        <v>65</v>
      </c>
      <c r="L75" s="77">
        <v>75</v>
      </c>
      <c r="M75" s="77"/>
      <c r="N75" s="72"/>
      <c r="O75" s="79" t="s">
        <v>416</v>
      </c>
      <c r="P75" s="81">
        <v>43567.762395833335</v>
      </c>
      <c r="Q75" s="79" t="s">
        <v>447</v>
      </c>
      <c r="R75" s="79"/>
      <c r="S75" s="79"/>
      <c r="T75" s="79" t="s">
        <v>684</v>
      </c>
      <c r="U75" s="79"/>
      <c r="V75" s="82" t="s">
        <v>849</v>
      </c>
      <c r="W75" s="81">
        <v>43567.762395833335</v>
      </c>
      <c r="X75" s="82" t="s">
        <v>994</v>
      </c>
      <c r="Y75" s="79"/>
      <c r="Z75" s="79"/>
      <c r="AA75" s="85" t="s">
        <v>1216</v>
      </c>
      <c r="AB75" s="79"/>
      <c r="AC75" s="79" t="b">
        <v>0</v>
      </c>
      <c r="AD75" s="79">
        <v>0</v>
      </c>
      <c r="AE75" s="85" t="s">
        <v>1392</v>
      </c>
      <c r="AF75" s="79" t="b">
        <v>0</v>
      </c>
      <c r="AG75" s="79" t="s">
        <v>1404</v>
      </c>
      <c r="AH75" s="79"/>
      <c r="AI75" s="85" t="s">
        <v>1392</v>
      </c>
      <c r="AJ75" s="79" t="b">
        <v>0</v>
      </c>
      <c r="AK75" s="79">
        <v>4</v>
      </c>
      <c r="AL75" s="85" t="s">
        <v>1214</v>
      </c>
      <c r="AM75" s="79" t="s">
        <v>1426</v>
      </c>
      <c r="AN75" s="79" t="b">
        <v>0</v>
      </c>
      <c r="AO75" s="85" t="s">
        <v>1214</v>
      </c>
      <c r="AP75" s="79" t="s">
        <v>176</v>
      </c>
      <c r="AQ75" s="79">
        <v>0</v>
      </c>
      <c r="AR75" s="79">
        <v>0</v>
      </c>
      <c r="AS75" s="79"/>
      <c r="AT75" s="79"/>
      <c r="AU75" s="79"/>
      <c r="AV75" s="79"/>
      <c r="AW75" s="79"/>
      <c r="AX75" s="79"/>
      <c r="AY75" s="79"/>
      <c r="AZ75" s="79"/>
      <c r="BA75">
        <v>2</v>
      </c>
      <c r="BB75" s="78" t="str">
        <f>REPLACE(INDEX(GroupVertices[Group],MATCH(Edges[[#This Row],[Vertex 1]],GroupVertices[Vertex],0)),1,1,"")</f>
        <v>6</v>
      </c>
      <c r="BC75" s="78" t="str">
        <f>REPLACE(INDEX(GroupVertices[Group],MATCH(Edges[[#This Row],[Vertex 2]],GroupVertices[Vertex],0)),1,1,"")</f>
        <v>6</v>
      </c>
      <c r="BD75" s="48">
        <v>0</v>
      </c>
      <c r="BE75" s="49">
        <v>0</v>
      </c>
      <c r="BF75" s="48">
        <v>0</v>
      </c>
      <c r="BG75" s="49">
        <v>0</v>
      </c>
      <c r="BH75" s="48">
        <v>0</v>
      </c>
      <c r="BI75" s="49">
        <v>0</v>
      </c>
      <c r="BJ75" s="48">
        <v>11</v>
      </c>
      <c r="BK75" s="49">
        <v>100</v>
      </c>
      <c r="BL75" s="48">
        <v>11</v>
      </c>
    </row>
    <row r="76" spans="1:64" ht="15">
      <c r="A76" s="64" t="s">
        <v>262</v>
      </c>
      <c r="B76" s="64" t="s">
        <v>261</v>
      </c>
      <c r="C76" s="65" t="s">
        <v>4234</v>
      </c>
      <c r="D76" s="66">
        <v>3</v>
      </c>
      <c r="E76" s="67" t="s">
        <v>132</v>
      </c>
      <c r="F76" s="68">
        <v>35</v>
      </c>
      <c r="G76" s="65"/>
      <c r="H76" s="69"/>
      <c r="I76" s="70"/>
      <c r="J76" s="70"/>
      <c r="K76" s="34" t="s">
        <v>65</v>
      </c>
      <c r="L76" s="77">
        <v>76</v>
      </c>
      <c r="M76" s="77"/>
      <c r="N76" s="72"/>
      <c r="O76" s="79" t="s">
        <v>416</v>
      </c>
      <c r="P76" s="81">
        <v>43567.762604166666</v>
      </c>
      <c r="Q76" s="79" t="s">
        <v>456</v>
      </c>
      <c r="R76" s="79"/>
      <c r="S76" s="79"/>
      <c r="T76" s="79" t="s">
        <v>684</v>
      </c>
      <c r="U76" s="79"/>
      <c r="V76" s="82" t="s">
        <v>849</v>
      </c>
      <c r="W76" s="81">
        <v>43567.762604166666</v>
      </c>
      <c r="X76" s="82" t="s">
        <v>995</v>
      </c>
      <c r="Y76" s="79"/>
      <c r="Z76" s="79"/>
      <c r="AA76" s="85" t="s">
        <v>1217</v>
      </c>
      <c r="AB76" s="79"/>
      <c r="AC76" s="79" t="b">
        <v>0</v>
      </c>
      <c r="AD76" s="79">
        <v>0</v>
      </c>
      <c r="AE76" s="85" t="s">
        <v>1392</v>
      </c>
      <c r="AF76" s="79" t="b">
        <v>0</v>
      </c>
      <c r="AG76" s="79" t="s">
        <v>1404</v>
      </c>
      <c r="AH76" s="79"/>
      <c r="AI76" s="85" t="s">
        <v>1392</v>
      </c>
      <c r="AJ76" s="79" t="b">
        <v>0</v>
      </c>
      <c r="AK76" s="79">
        <v>2</v>
      </c>
      <c r="AL76" s="85" t="s">
        <v>1213</v>
      </c>
      <c r="AM76" s="79" t="s">
        <v>1426</v>
      </c>
      <c r="AN76" s="79" t="b">
        <v>0</v>
      </c>
      <c r="AO76" s="85" t="s">
        <v>1213</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262</v>
      </c>
      <c r="B77" s="64" t="s">
        <v>251</v>
      </c>
      <c r="C77" s="65" t="s">
        <v>4235</v>
      </c>
      <c r="D77" s="66">
        <v>5.333333333333334</v>
      </c>
      <c r="E77" s="67" t="s">
        <v>136</v>
      </c>
      <c r="F77" s="68">
        <v>27.333333333333332</v>
      </c>
      <c r="G77" s="65"/>
      <c r="H77" s="69"/>
      <c r="I77" s="70"/>
      <c r="J77" s="70"/>
      <c r="K77" s="34" t="s">
        <v>65</v>
      </c>
      <c r="L77" s="77">
        <v>77</v>
      </c>
      <c r="M77" s="77"/>
      <c r="N77" s="72"/>
      <c r="O77" s="79" t="s">
        <v>416</v>
      </c>
      <c r="P77" s="81">
        <v>43567.762604166666</v>
      </c>
      <c r="Q77" s="79" t="s">
        <v>456</v>
      </c>
      <c r="R77" s="79"/>
      <c r="S77" s="79"/>
      <c r="T77" s="79" t="s">
        <v>684</v>
      </c>
      <c r="U77" s="79"/>
      <c r="V77" s="82" t="s">
        <v>849</v>
      </c>
      <c r="W77" s="81">
        <v>43567.762604166666</v>
      </c>
      <c r="X77" s="82" t="s">
        <v>995</v>
      </c>
      <c r="Y77" s="79"/>
      <c r="Z77" s="79"/>
      <c r="AA77" s="85" t="s">
        <v>1217</v>
      </c>
      <c r="AB77" s="79"/>
      <c r="AC77" s="79" t="b">
        <v>0</v>
      </c>
      <c r="AD77" s="79">
        <v>0</v>
      </c>
      <c r="AE77" s="85" t="s">
        <v>1392</v>
      </c>
      <c r="AF77" s="79" t="b">
        <v>0</v>
      </c>
      <c r="AG77" s="79" t="s">
        <v>1404</v>
      </c>
      <c r="AH77" s="79"/>
      <c r="AI77" s="85" t="s">
        <v>1392</v>
      </c>
      <c r="AJ77" s="79" t="b">
        <v>0</v>
      </c>
      <c r="AK77" s="79">
        <v>2</v>
      </c>
      <c r="AL77" s="85" t="s">
        <v>1213</v>
      </c>
      <c r="AM77" s="79" t="s">
        <v>1426</v>
      </c>
      <c r="AN77" s="79" t="b">
        <v>0</v>
      </c>
      <c r="AO77" s="85" t="s">
        <v>1213</v>
      </c>
      <c r="AP77" s="79" t="s">
        <v>176</v>
      </c>
      <c r="AQ77" s="79">
        <v>0</v>
      </c>
      <c r="AR77" s="79">
        <v>0</v>
      </c>
      <c r="AS77" s="79"/>
      <c r="AT77" s="79"/>
      <c r="AU77" s="79"/>
      <c r="AV77" s="79"/>
      <c r="AW77" s="79"/>
      <c r="AX77" s="79"/>
      <c r="AY77" s="79"/>
      <c r="AZ77" s="79"/>
      <c r="BA77">
        <v>2</v>
      </c>
      <c r="BB77" s="78" t="str">
        <f>REPLACE(INDEX(GroupVertices[Group],MATCH(Edges[[#This Row],[Vertex 1]],GroupVertices[Vertex],0)),1,1,"")</f>
        <v>6</v>
      </c>
      <c r="BC77" s="78" t="str">
        <f>REPLACE(INDEX(GroupVertices[Group],MATCH(Edges[[#This Row],[Vertex 2]],GroupVertices[Vertex],0)),1,1,"")</f>
        <v>6</v>
      </c>
      <c r="BD77" s="48">
        <v>0</v>
      </c>
      <c r="BE77" s="49">
        <v>0</v>
      </c>
      <c r="BF77" s="48">
        <v>0</v>
      </c>
      <c r="BG77" s="49">
        <v>0</v>
      </c>
      <c r="BH77" s="48">
        <v>0</v>
      </c>
      <c r="BI77" s="49">
        <v>0</v>
      </c>
      <c r="BJ77" s="48">
        <v>17</v>
      </c>
      <c r="BK77" s="49">
        <v>100</v>
      </c>
      <c r="BL77" s="48">
        <v>17</v>
      </c>
    </row>
    <row r="78" spans="1:64" ht="15">
      <c r="A78" s="64" t="s">
        <v>251</v>
      </c>
      <c r="B78" s="64" t="s">
        <v>261</v>
      </c>
      <c r="C78" s="65" t="s">
        <v>4234</v>
      </c>
      <c r="D78" s="66">
        <v>3</v>
      </c>
      <c r="E78" s="67" t="s">
        <v>132</v>
      </c>
      <c r="F78" s="68">
        <v>35</v>
      </c>
      <c r="G78" s="65"/>
      <c r="H78" s="69"/>
      <c r="I78" s="70"/>
      <c r="J78" s="70"/>
      <c r="K78" s="34" t="s">
        <v>66</v>
      </c>
      <c r="L78" s="77">
        <v>78</v>
      </c>
      <c r="M78" s="77"/>
      <c r="N78" s="72"/>
      <c r="O78" s="79" t="s">
        <v>416</v>
      </c>
      <c r="P78" s="81">
        <v>43567.39158564815</v>
      </c>
      <c r="Q78" s="79" t="s">
        <v>454</v>
      </c>
      <c r="R78" s="79"/>
      <c r="S78" s="79"/>
      <c r="T78" s="79" t="s">
        <v>684</v>
      </c>
      <c r="U78" s="82" t="s">
        <v>772</v>
      </c>
      <c r="V78" s="82" t="s">
        <v>772</v>
      </c>
      <c r="W78" s="81">
        <v>43567.39158564815</v>
      </c>
      <c r="X78" s="82" t="s">
        <v>991</v>
      </c>
      <c r="Y78" s="79"/>
      <c r="Z78" s="79"/>
      <c r="AA78" s="85" t="s">
        <v>1213</v>
      </c>
      <c r="AB78" s="79"/>
      <c r="AC78" s="79" t="b">
        <v>0</v>
      </c>
      <c r="AD78" s="79">
        <v>5</v>
      </c>
      <c r="AE78" s="85" t="s">
        <v>1392</v>
      </c>
      <c r="AF78" s="79" t="b">
        <v>0</v>
      </c>
      <c r="AG78" s="79" t="s">
        <v>1404</v>
      </c>
      <c r="AH78" s="79"/>
      <c r="AI78" s="85" t="s">
        <v>1392</v>
      </c>
      <c r="AJ78" s="79" t="b">
        <v>0</v>
      </c>
      <c r="AK78" s="79">
        <v>0</v>
      </c>
      <c r="AL78" s="85" t="s">
        <v>1392</v>
      </c>
      <c r="AM78" s="79" t="s">
        <v>1426</v>
      </c>
      <c r="AN78" s="79" t="b">
        <v>0</v>
      </c>
      <c r="AO78" s="85" t="s">
        <v>1213</v>
      </c>
      <c r="AP78" s="79" t="s">
        <v>176</v>
      </c>
      <c r="AQ78" s="79">
        <v>0</v>
      </c>
      <c r="AR78" s="79">
        <v>0</v>
      </c>
      <c r="AS78" s="79"/>
      <c r="AT78" s="79"/>
      <c r="AU78" s="79"/>
      <c r="AV78" s="79"/>
      <c r="AW78" s="79"/>
      <c r="AX78" s="79"/>
      <c r="AY78" s="79"/>
      <c r="AZ78" s="79"/>
      <c r="BA78">
        <v>1</v>
      </c>
      <c r="BB78" s="78" t="str">
        <f>REPLACE(INDEX(GroupVertices[Group],MATCH(Edges[[#This Row],[Vertex 1]],GroupVertices[Vertex],0)),1,1,"")</f>
        <v>6</v>
      </c>
      <c r="BC78" s="78" t="str">
        <f>REPLACE(INDEX(GroupVertices[Group],MATCH(Edges[[#This Row],[Vertex 2]],GroupVertices[Vertex],0)),1,1,"")</f>
        <v>6</v>
      </c>
      <c r="BD78" s="48">
        <v>0</v>
      </c>
      <c r="BE78" s="49">
        <v>0</v>
      </c>
      <c r="BF78" s="48">
        <v>0</v>
      </c>
      <c r="BG78" s="49">
        <v>0</v>
      </c>
      <c r="BH78" s="48">
        <v>0</v>
      </c>
      <c r="BI78" s="49">
        <v>0</v>
      </c>
      <c r="BJ78" s="48">
        <v>16</v>
      </c>
      <c r="BK78" s="49">
        <v>100</v>
      </c>
      <c r="BL78" s="48">
        <v>16</v>
      </c>
    </row>
    <row r="79" spans="1:64" ht="15">
      <c r="A79" s="64" t="s">
        <v>261</v>
      </c>
      <c r="B79" s="64" t="s">
        <v>251</v>
      </c>
      <c r="C79" s="65" t="s">
        <v>4234</v>
      </c>
      <c r="D79" s="66">
        <v>3</v>
      </c>
      <c r="E79" s="67" t="s">
        <v>132</v>
      </c>
      <c r="F79" s="68">
        <v>35</v>
      </c>
      <c r="G79" s="65"/>
      <c r="H79" s="69"/>
      <c r="I79" s="70"/>
      <c r="J79" s="70"/>
      <c r="K79" s="34" t="s">
        <v>66</v>
      </c>
      <c r="L79" s="77">
        <v>79</v>
      </c>
      <c r="M79" s="77"/>
      <c r="N79" s="72"/>
      <c r="O79" s="79" t="s">
        <v>416</v>
      </c>
      <c r="P79" s="81">
        <v>43567.51113425926</v>
      </c>
      <c r="Q79" s="79" t="s">
        <v>447</v>
      </c>
      <c r="R79" s="79"/>
      <c r="S79" s="79"/>
      <c r="T79" s="79" t="s">
        <v>684</v>
      </c>
      <c r="U79" s="79"/>
      <c r="V79" s="82" t="s">
        <v>848</v>
      </c>
      <c r="W79" s="81">
        <v>43567.51113425926</v>
      </c>
      <c r="X79" s="82" t="s">
        <v>993</v>
      </c>
      <c r="Y79" s="79"/>
      <c r="Z79" s="79"/>
      <c r="AA79" s="85" t="s">
        <v>1215</v>
      </c>
      <c r="AB79" s="79"/>
      <c r="AC79" s="79" t="b">
        <v>0</v>
      </c>
      <c r="AD79" s="79">
        <v>0</v>
      </c>
      <c r="AE79" s="85" t="s">
        <v>1392</v>
      </c>
      <c r="AF79" s="79" t="b">
        <v>0</v>
      </c>
      <c r="AG79" s="79" t="s">
        <v>1404</v>
      </c>
      <c r="AH79" s="79"/>
      <c r="AI79" s="85" t="s">
        <v>1392</v>
      </c>
      <c r="AJ79" s="79" t="b">
        <v>0</v>
      </c>
      <c r="AK79" s="79">
        <v>3</v>
      </c>
      <c r="AL79" s="85" t="s">
        <v>1214</v>
      </c>
      <c r="AM79" s="79" t="s">
        <v>1426</v>
      </c>
      <c r="AN79" s="79" t="b">
        <v>0</v>
      </c>
      <c r="AO79" s="85" t="s">
        <v>1214</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v>0</v>
      </c>
      <c r="BE79" s="49">
        <v>0</v>
      </c>
      <c r="BF79" s="48">
        <v>0</v>
      </c>
      <c r="BG79" s="49">
        <v>0</v>
      </c>
      <c r="BH79" s="48">
        <v>0</v>
      </c>
      <c r="BI79" s="49">
        <v>0</v>
      </c>
      <c r="BJ79" s="48">
        <v>11</v>
      </c>
      <c r="BK79" s="49">
        <v>100</v>
      </c>
      <c r="BL79" s="48">
        <v>11</v>
      </c>
    </row>
    <row r="80" spans="1:64" ht="15">
      <c r="A80" s="64" t="s">
        <v>263</v>
      </c>
      <c r="B80" s="64" t="s">
        <v>261</v>
      </c>
      <c r="C80" s="65" t="s">
        <v>4234</v>
      </c>
      <c r="D80" s="66">
        <v>3</v>
      </c>
      <c r="E80" s="67" t="s">
        <v>132</v>
      </c>
      <c r="F80" s="68">
        <v>35</v>
      </c>
      <c r="G80" s="65"/>
      <c r="H80" s="69"/>
      <c r="I80" s="70"/>
      <c r="J80" s="70"/>
      <c r="K80" s="34" t="s">
        <v>65</v>
      </c>
      <c r="L80" s="77">
        <v>80</v>
      </c>
      <c r="M80" s="77"/>
      <c r="N80" s="72"/>
      <c r="O80" s="79" t="s">
        <v>416</v>
      </c>
      <c r="P80" s="81">
        <v>43567.87293981481</v>
      </c>
      <c r="Q80" s="79" t="s">
        <v>456</v>
      </c>
      <c r="R80" s="79"/>
      <c r="S80" s="79"/>
      <c r="T80" s="79" t="s">
        <v>684</v>
      </c>
      <c r="U80" s="79"/>
      <c r="V80" s="82" t="s">
        <v>850</v>
      </c>
      <c r="W80" s="81">
        <v>43567.87293981481</v>
      </c>
      <c r="X80" s="82" t="s">
        <v>996</v>
      </c>
      <c r="Y80" s="79"/>
      <c r="Z80" s="79"/>
      <c r="AA80" s="85" t="s">
        <v>1218</v>
      </c>
      <c r="AB80" s="79"/>
      <c r="AC80" s="79" t="b">
        <v>0</v>
      </c>
      <c r="AD80" s="79">
        <v>0</v>
      </c>
      <c r="AE80" s="85" t="s">
        <v>1392</v>
      </c>
      <c r="AF80" s="79" t="b">
        <v>0</v>
      </c>
      <c r="AG80" s="79" t="s">
        <v>1404</v>
      </c>
      <c r="AH80" s="79"/>
      <c r="AI80" s="85" t="s">
        <v>1392</v>
      </c>
      <c r="AJ80" s="79" t="b">
        <v>0</v>
      </c>
      <c r="AK80" s="79">
        <v>2</v>
      </c>
      <c r="AL80" s="85" t="s">
        <v>1213</v>
      </c>
      <c r="AM80" s="79" t="s">
        <v>1426</v>
      </c>
      <c r="AN80" s="79" t="b">
        <v>0</v>
      </c>
      <c r="AO80" s="85" t="s">
        <v>1213</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263</v>
      </c>
      <c r="B81" s="64" t="s">
        <v>251</v>
      </c>
      <c r="C81" s="65" t="s">
        <v>4234</v>
      </c>
      <c r="D81" s="66">
        <v>3</v>
      </c>
      <c r="E81" s="67" t="s">
        <v>132</v>
      </c>
      <c r="F81" s="68">
        <v>35</v>
      </c>
      <c r="G81" s="65"/>
      <c r="H81" s="69"/>
      <c r="I81" s="70"/>
      <c r="J81" s="70"/>
      <c r="K81" s="34" t="s">
        <v>65</v>
      </c>
      <c r="L81" s="77">
        <v>81</v>
      </c>
      <c r="M81" s="77"/>
      <c r="N81" s="72"/>
      <c r="O81" s="79" t="s">
        <v>416</v>
      </c>
      <c r="P81" s="81">
        <v>43567.87293981481</v>
      </c>
      <c r="Q81" s="79" t="s">
        <v>456</v>
      </c>
      <c r="R81" s="79"/>
      <c r="S81" s="79"/>
      <c r="T81" s="79" t="s">
        <v>684</v>
      </c>
      <c r="U81" s="79"/>
      <c r="V81" s="82" t="s">
        <v>850</v>
      </c>
      <c r="W81" s="81">
        <v>43567.87293981481</v>
      </c>
      <c r="X81" s="82" t="s">
        <v>996</v>
      </c>
      <c r="Y81" s="79"/>
      <c r="Z81" s="79"/>
      <c r="AA81" s="85" t="s">
        <v>1218</v>
      </c>
      <c r="AB81" s="79"/>
      <c r="AC81" s="79" t="b">
        <v>0</v>
      </c>
      <c r="AD81" s="79">
        <v>0</v>
      </c>
      <c r="AE81" s="85" t="s">
        <v>1392</v>
      </c>
      <c r="AF81" s="79" t="b">
        <v>0</v>
      </c>
      <c r="AG81" s="79" t="s">
        <v>1404</v>
      </c>
      <c r="AH81" s="79"/>
      <c r="AI81" s="85" t="s">
        <v>1392</v>
      </c>
      <c r="AJ81" s="79" t="b">
        <v>0</v>
      </c>
      <c r="AK81" s="79">
        <v>2</v>
      </c>
      <c r="AL81" s="85" t="s">
        <v>1213</v>
      </c>
      <c r="AM81" s="79" t="s">
        <v>1426</v>
      </c>
      <c r="AN81" s="79" t="b">
        <v>0</v>
      </c>
      <c r="AO81" s="85" t="s">
        <v>1213</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0</v>
      </c>
      <c r="BE81" s="49">
        <v>0</v>
      </c>
      <c r="BF81" s="48">
        <v>0</v>
      </c>
      <c r="BG81" s="49">
        <v>0</v>
      </c>
      <c r="BH81" s="48">
        <v>0</v>
      </c>
      <c r="BI81" s="49">
        <v>0</v>
      </c>
      <c r="BJ81" s="48">
        <v>17</v>
      </c>
      <c r="BK81" s="49">
        <v>100</v>
      </c>
      <c r="BL81" s="48">
        <v>17</v>
      </c>
    </row>
    <row r="82" spans="1:64" ht="15">
      <c r="A82" s="64" t="s">
        <v>264</v>
      </c>
      <c r="B82" s="64" t="s">
        <v>379</v>
      </c>
      <c r="C82" s="65" t="s">
        <v>4234</v>
      </c>
      <c r="D82" s="66">
        <v>3</v>
      </c>
      <c r="E82" s="67" t="s">
        <v>132</v>
      </c>
      <c r="F82" s="68">
        <v>35</v>
      </c>
      <c r="G82" s="65"/>
      <c r="H82" s="69"/>
      <c r="I82" s="70"/>
      <c r="J82" s="70"/>
      <c r="K82" s="34" t="s">
        <v>65</v>
      </c>
      <c r="L82" s="77">
        <v>82</v>
      </c>
      <c r="M82" s="77"/>
      <c r="N82" s="72"/>
      <c r="O82" s="79" t="s">
        <v>416</v>
      </c>
      <c r="P82" s="81">
        <v>43567.91302083333</v>
      </c>
      <c r="Q82" s="79" t="s">
        <v>457</v>
      </c>
      <c r="R82" s="79"/>
      <c r="S82" s="79"/>
      <c r="T82" s="79" t="s">
        <v>698</v>
      </c>
      <c r="U82" s="79"/>
      <c r="V82" s="82" t="s">
        <v>851</v>
      </c>
      <c r="W82" s="81">
        <v>43567.91302083333</v>
      </c>
      <c r="X82" s="82" t="s">
        <v>997</v>
      </c>
      <c r="Y82" s="79"/>
      <c r="Z82" s="79"/>
      <c r="AA82" s="85" t="s">
        <v>1219</v>
      </c>
      <c r="AB82" s="79"/>
      <c r="AC82" s="79" t="b">
        <v>0</v>
      </c>
      <c r="AD82" s="79">
        <v>0</v>
      </c>
      <c r="AE82" s="85" t="s">
        <v>1392</v>
      </c>
      <c r="AF82" s="79" t="b">
        <v>0</v>
      </c>
      <c r="AG82" s="79" t="s">
        <v>1405</v>
      </c>
      <c r="AH82" s="79"/>
      <c r="AI82" s="85" t="s">
        <v>1392</v>
      </c>
      <c r="AJ82" s="79" t="b">
        <v>0</v>
      </c>
      <c r="AK82" s="79">
        <v>3</v>
      </c>
      <c r="AL82" s="85" t="s">
        <v>1202</v>
      </c>
      <c r="AM82" s="79" t="s">
        <v>1423</v>
      </c>
      <c r="AN82" s="79" t="b">
        <v>0</v>
      </c>
      <c r="AO82" s="85" t="s">
        <v>1202</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21</v>
      </c>
      <c r="BK82" s="49">
        <v>100</v>
      </c>
      <c r="BL82" s="48">
        <v>21</v>
      </c>
    </row>
    <row r="83" spans="1:64" ht="15">
      <c r="A83" s="64" t="s">
        <v>264</v>
      </c>
      <c r="B83" s="64" t="s">
        <v>253</v>
      </c>
      <c r="C83" s="65" t="s">
        <v>4234</v>
      </c>
      <c r="D83" s="66">
        <v>3</v>
      </c>
      <c r="E83" s="67" t="s">
        <v>132</v>
      </c>
      <c r="F83" s="68">
        <v>35</v>
      </c>
      <c r="G83" s="65"/>
      <c r="H83" s="69"/>
      <c r="I83" s="70"/>
      <c r="J83" s="70"/>
      <c r="K83" s="34" t="s">
        <v>65</v>
      </c>
      <c r="L83" s="77">
        <v>83</v>
      </c>
      <c r="M83" s="77"/>
      <c r="N83" s="72"/>
      <c r="O83" s="79" t="s">
        <v>416</v>
      </c>
      <c r="P83" s="81">
        <v>43567.91302083333</v>
      </c>
      <c r="Q83" s="79" t="s">
        <v>457</v>
      </c>
      <c r="R83" s="79"/>
      <c r="S83" s="79"/>
      <c r="T83" s="79" t="s">
        <v>698</v>
      </c>
      <c r="U83" s="79"/>
      <c r="V83" s="82" t="s">
        <v>851</v>
      </c>
      <c r="W83" s="81">
        <v>43567.91302083333</v>
      </c>
      <c r="X83" s="82" t="s">
        <v>997</v>
      </c>
      <c r="Y83" s="79"/>
      <c r="Z83" s="79"/>
      <c r="AA83" s="85" t="s">
        <v>1219</v>
      </c>
      <c r="AB83" s="79"/>
      <c r="AC83" s="79" t="b">
        <v>0</v>
      </c>
      <c r="AD83" s="79">
        <v>0</v>
      </c>
      <c r="AE83" s="85" t="s">
        <v>1392</v>
      </c>
      <c r="AF83" s="79" t="b">
        <v>0</v>
      </c>
      <c r="AG83" s="79" t="s">
        <v>1405</v>
      </c>
      <c r="AH83" s="79"/>
      <c r="AI83" s="85" t="s">
        <v>1392</v>
      </c>
      <c r="AJ83" s="79" t="b">
        <v>0</v>
      </c>
      <c r="AK83" s="79">
        <v>3</v>
      </c>
      <c r="AL83" s="85" t="s">
        <v>1202</v>
      </c>
      <c r="AM83" s="79" t="s">
        <v>1423</v>
      </c>
      <c r="AN83" s="79" t="b">
        <v>0</v>
      </c>
      <c r="AO83" s="85" t="s">
        <v>1202</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c r="BE83" s="49"/>
      <c r="BF83" s="48"/>
      <c r="BG83" s="49"/>
      <c r="BH83" s="48"/>
      <c r="BI83" s="49"/>
      <c r="BJ83" s="48"/>
      <c r="BK83" s="49"/>
      <c r="BL83" s="48"/>
    </row>
    <row r="84" spans="1:64" ht="15">
      <c r="A84" s="64" t="s">
        <v>247</v>
      </c>
      <c r="B84" s="64" t="s">
        <v>247</v>
      </c>
      <c r="C84" s="65" t="s">
        <v>4236</v>
      </c>
      <c r="D84" s="66">
        <v>10</v>
      </c>
      <c r="E84" s="67" t="s">
        <v>136</v>
      </c>
      <c r="F84" s="68">
        <v>12</v>
      </c>
      <c r="G84" s="65"/>
      <c r="H84" s="69"/>
      <c r="I84" s="70"/>
      <c r="J84" s="70"/>
      <c r="K84" s="34" t="s">
        <v>65</v>
      </c>
      <c r="L84" s="77">
        <v>84</v>
      </c>
      <c r="M84" s="77"/>
      <c r="N84" s="72"/>
      <c r="O84" s="79" t="s">
        <v>176</v>
      </c>
      <c r="P84" s="81">
        <v>43565.98731481482</v>
      </c>
      <c r="Q84" s="79" t="s">
        <v>458</v>
      </c>
      <c r="R84" s="79"/>
      <c r="S84" s="79"/>
      <c r="T84" s="79" t="s">
        <v>688</v>
      </c>
      <c r="U84" s="82" t="s">
        <v>773</v>
      </c>
      <c r="V84" s="82" t="s">
        <v>773</v>
      </c>
      <c r="W84" s="81">
        <v>43565.98731481482</v>
      </c>
      <c r="X84" s="82" t="s">
        <v>998</v>
      </c>
      <c r="Y84" s="79"/>
      <c r="Z84" s="79"/>
      <c r="AA84" s="85" t="s">
        <v>1220</v>
      </c>
      <c r="AB84" s="79"/>
      <c r="AC84" s="79" t="b">
        <v>0</v>
      </c>
      <c r="AD84" s="79">
        <v>6</v>
      </c>
      <c r="AE84" s="85" t="s">
        <v>1392</v>
      </c>
      <c r="AF84" s="79" t="b">
        <v>0</v>
      </c>
      <c r="AG84" s="79" t="s">
        <v>1403</v>
      </c>
      <c r="AH84" s="79"/>
      <c r="AI84" s="85" t="s">
        <v>1392</v>
      </c>
      <c r="AJ84" s="79" t="b">
        <v>0</v>
      </c>
      <c r="AK84" s="79">
        <v>2</v>
      </c>
      <c r="AL84" s="85" t="s">
        <v>1392</v>
      </c>
      <c r="AM84" s="79" t="s">
        <v>1426</v>
      </c>
      <c r="AN84" s="79" t="b">
        <v>0</v>
      </c>
      <c r="AO84" s="85" t="s">
        <v>1220</v>
      </c>
      <c r="AP84" s="79" t="s">
        <v>176</v>
      </c>
      <c r="AQ84" s="79">
        <v>0</v>
      </c>
      <c r="AR84" s="79">
        <v>0</v>
      </c>
      <c r="AS84" s="79"/>
      <c r="AT84" s="79"/>
      <c r="AU84" s="79"/>
      <c r="AV84" s="79"/>
      <c r="AW84" s="79"/>
      <c r="AX84" s="79"/>
      <c r="AY84" s="79"/>
      <c r="AZ84" s="79"/>
      <c r="BA84">
        <v>8</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20</v>
      </c>
      <c r="BK84" s="49">
        <v>100</v>
      </c>
      <c r="BL84" s="48">
        <v>20</v>
      </c>
    </row>
    <row r="85" spans="1:64" ht="15">
      <c r="A85" s="64" t="s">
        <v>247</v>
      </c>
      <c r="B85" s="64" t="s">
        <v>247</v>
      </c>
      <c r="C85" s="65" t="s">
        <v>4236</v>
      </c>
      <c r="D85" s="66">
        <v>10</v>
      </c>
      <c r="E85" s="67" t="s">
        <v>136</v>
      </c>
      <c r="F85" s="68">
        <v>12</v>
      </c>
      <c r="G85" s="65"/>
      <c r="H85" s="69"/>
      <c r="I85" s="70"/>
      <c r="J85" s="70"/>
      <c r="K85" s="34" t="s">
        <v>65</v>
      </c>
      <c r="L85" s="77">
        <v>85</v>
      </c>
      <c r="M85" s="77"/>
      <c r="N85" s="72"/>
      <c r="O85" s="79" t="s">
        <v>176</v>
      </c>
      <c r="P85" s="81">
        <v>43567.022881944446</v>
      </c>
      <c r="Q85" s="79" t="s">
        <v>459</v>
      </c>
      <c r="R85" s="79"/>
      <c r="S85" s="79"/>
      <c r="T85" s="79" t="s">
        <v>688</v>
      </c>
      <c r="U85" s="82" t="s">
        <v>774</v>
      </c>
      <c r="V85" s="82" t="s">
        <v>774</v>
      </c>
      <c r="W85" s="81">
        <v>43567.022881944446</v>
      </c>
      <c r="X85" s="82" t="s">
        <v>999</v>
      </c>
      <c r="Y85" s="79"/>
      <c r="Z85" s="79"/>
      <c r="AA85" s="85" t="s">
        <v>1221</v>
      </c>
      <c r="AB85" s="79"/>
      <c r="AC85" s="79" t="b">
        <v>0</v>
      </c>
      <c r="AD85" s="79">
        <v>7</v>
      </c>
      <c r="AE85" s="85" t="s">
        <v>1392</v>
      </c>
      <c r="AF85" s="79" t="b">
        <v>0</v>
      </c>
      <c r="AG85" s="79" t="s">
        <v>1403</v>
      </c>
      <c r="AH85" s="79"/>
      <c r="AI85" s="85" t="s">
        <v>1392</v>
      </c>
      <c r="AJ85" s="79" t="b">
        <v>0</v>
      </c>
      <c r="AK85" s="79">
        <v>1</v>
      </c>
      <c r="AL85" s="85" t="s">
        <v>1392</v>
      </c>
      <c r="AM85" s="79" t="s">
        <v>1423</v>
      </c>
      <c r="AN85" s="79" t="b">
        <v>0</v>
      </c>
      <c r="AO85" s="85" t="s">
        <v>1221</v>
      </c>
      <c r="AP85" s="79" t="s">
        <v>176</v>
      </c>
      <c r="AQ85" s="79">
        <v>0</v>
      </c>
      <c r="AR85" s="79">
        <v>0</v>
      </c>
      <c r="AS85" s="79"/>
      <c r="AT85" s="79"/>
      <c r="AU85" s="79"/>
      <c r="AV85" s="79"/>
      <c r="AW85" s="79"/>
      <c r="AX85" s="79"/>
      <c r="AY85" s="79"/>
      <c r="AZ85" s="79"/>
      <c r="BA85">
        <v>8</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23</v>
      </c>
      <c r="BK85" s="49">
        <v>100</v>
      </c>
      <c r="BL85" s="48">
        <v>23</v>
      </c>
    </row>
    <row r="86" spans="1:64" ht="15">
      <c r="A86" s="64" t="s">
        <v>247</v>
      </c>
      <c r="B86" s="64" t="s">
        <v>247</v>
      </c>
      <c r="C86" s="65" t="s">
        <v>4236</v>
      </c>
      <c r="D86" s="66">
        <v>10</v>
      </c>
      <c r="E86" s="67" t="s">
        <v>136</v>
      </c>
      <c r="F86" s="68">
        <v>12</v>
      </c>
      <c r="G86" s="65"/>
      <c r="H86" s="69"/>
      <c r="I86" s="70"/>
      <c r="J86" s="70"/>
      <c r="K86" s="34" t="s">
        <v>65</v>
      </c>
      <c r="L86" s="77">
        <v>86</v>
      </c>
      <c r="M86" s="77"/>
      <c r="N86" s="72"/>
      <c r="O86" s="79" t="s">
        <v>176</v>
      </c>
      <c r="P86" s="81">
        <v>43567.104375</v>
      </c>
      <c r="Q86" s="79" t="s">
        <v>460</v>
      </c>
      <c r="R86" s="79"/>
      <c r="S86" s="79"/>
      <c r="T86" s="79" t="s">
        <v>688</v>
      </c>
      <c r="U86" s="82" t="s">
        <v>775</v>
      </c>
      <c r="V86" s="82" t="s">
        <v>775</v>
      </c>
      <c r="W86" s="81">
        <v>43567.104375</v>
      </c>
      <c r="X86" s="82" t="s">
        <v>1000</v>
      </c>
      <c r="Y86" s="79"/>
      <c r="Z86" s="79"/>
      <c r="AA86" s="85" t="s">
        <v>1222</v>
      </c>
      <c r="AB86" s="79"/>
      <c r="AC86" s="79" t="b">
        <v>0</v>
      </c>
      <c r="AD86" s="79">
        <v>13</v>
      </c>
      <c r="AE86" s="85" t="s">
        <v>1392</v>
      </c>
      <c r="AF86" s="79" t="b">
        <v>0</v>
      </c>
      <c r="AG86" s="79" t="s">
        <v>1403</v>
      </c>
      <c r="AH86" s="79"/>
      <c r="AI86" s="85" t="s">
        <v>1392</v>
      </c>
      <c r="AJ86" s="79" t="b">
        <v>0</v>
      </c>
      <c r="AK86" s="79">
        <v>1</v>
      </c>
      <c r="AL86" s="85" t="s">
        <v>1392</v>
      </c>
      <c r="AM86" s="79" t="s">
        <v>1423</v>
      </c>
      <c r="AN86" s="79" t="b">
        <v>0</v>
      </c>
      <c r="AO86" s="85" t="s">
        <v>1222</v>
      </c>
      <c r="AP86" s="79" t="s">
        <v>176</v>
      </c>
      <c r="AQ86" s="79">
        <v>0</v>
      </c>
      <c r="AR86" s="79">
        <v>0</v>
      </c>
      <c r="AS86" s="79"/>
      <c r="AT86" s="79"/>
      <c r="AU86" s="79"/>
      <c r="AV86" s="79"/>
      <c r="AW86" s="79"/>
      <c r="AX86" s="79"/>
      <c r="AY86" s="79"/>
      <c r="AZ86" s="79"/>
      <c r="BA86">
        <v>8</v>
      </c>
      <c r="BB86" s="78" t="str">
        <f>REPLACE(INDEX(GroupVertices[Group],MATCH(Edges[[#This Row],[Vertex 1]],GroupVertices[Vertex],0)),1,1,"")</f>
        <v>4</v>
      </c>
      <c r="BC86" s="78" t="str">
        <f>REPLACE(INDEX(GroupVertices[Group],MATCH(Edges[[#This Row],[Vertex 2]],GroupVertices[Vertex],0)),1,1,"")</f>
        <v>4</v>
      </c>
      <c r="BD86" s="48">
        <v>1</v>
      </c>
      <c r="BE86" s="49">
        <v>3.8461538461538463</v>
      </c>
      <c r="BF86" s="48">
        <v>2</v>
      </c>
      <c r="BG86" s="49">
        <v>7.6923076923076925</v>
      </c>
      <c r="BH86" s="48">
        <v>0</v>
      </c>
      <c r="BI86" s="49">
        <v>0</v>
      </c>
      <c r="BJ86" s="48">
        <v>23</v>
      </c>
      <c r="BK86" s="49">
        <v>88.46153846153847</v>
      </c>
      <c r="BL86" s="48">
        <v>26</v>
      </c>
    </row>
    <row r="87" spans="1:64" ht="15">
      <c r="A87" s="64" t="s">
        <v>247</v>
      </c>
      <c r="B87" s="64" t="s">
        <v>247</v>
      </c>
      <c r="C87" s="65" t="s">
        <v>4236</v>
      </c>
      <c r="D87" s="66">
        <v>10</v>
      </c>
      <c r="E87" s="67" t="s">
        <v>136</v>
      </c>
      <c r="F87" s="68">
        <v>12</v>
      </c>
      <c r="G87" s="65"/>
      <c r="H87" s="69"/>
      <c r="I87" s="70"/>
      <c r="J87" s="70"/>
      <c r="K87" s="34" t="s">
        <v>65</v>
      </c>
      <c r="L87" s="77">
        <v>87</v>
      </c>
      <c r="M87" s="77"/>
      <c r="N87" s="72"/>
      <c r="O87" s="79" t="s">
        <v>176</v>
      </c>
      <c r="P87" s="81">
        <v>43567.116215277776</v>
      </c>
      <c r="Q87" s="79" t="s">
        <v>461</v>
      </c>
      <c r="R87" s="79"/>
      <c r="S87" s="79"/>
      <c r="T87" s="79" t="s">
        <v>688</v>
      </c>
      <c r="U87" s="82" t="s">
        <v>776</v>
      </c>
      <c r="V87" s="82" t="s">
        <v>776</v>
      </c>
      <c r="W87" s="81">
        <v>43567.116215277776</v>
      </c>
      <c r="X87" s="82" t="s">
        <v>1001</v>
      </c>
      <c r="Y87" s="79"/>
      <c r="Z87" s="79"/>
      <c r="AA87" s="85" t="s">
        <v>1223</v>
      </c>
      <c r="AB87" s="79"/>
      <c r="AC87" s="79" t="b">
        <v>0</v>
      </c>
      <c r="AD87" s="79">
        <v>33</v>
      </c>
      <c r="AE87" s="85" t="s">
        <v>1392</v>
      </c>
      <c r="AF87" s="79" t="b">
        <v>0</v>
      </c>
      <c r="AG87" s="79" t="s">
        <v>1403</v>
      </c>
      <c r="AH87" s="79"/>
      <c r="AI87" s="85" t="s">
        <v>1392</v>
      </c>
      <c r="AJ87" s="79" t="b">
        <v>0</v>
      </c>
      <c r="AK87" s="79">
        <v>9</v>
      </c>
      <c r="AL87" s="85" t="s">
        <v>1392</v>
      </c>
      <c r="AM87" s="79" t="s">
        <v>1423</v>
      </c>
      <c r="AN87" s="79" t="b">
        <v>0</v>
      </c>
      <c r="AO87" s="85" t="s">
        <v>1223</v>
      </c>
      <c r="AP87" s="79" t="s">
        <v>176</v>
      </c>
      <c r="AQ87" s="79">
        <v>0</v>
      </c>
      <c r="AR87" s="79">
        <v>0</v>
      </c>
      <c r="AS87" s="79"/>
      <c r="AT87" s="79"/>
      <c r="AU87" s="79"/>
      <c r="AV87" s="79"/>
      <c r="AW87" s="79"/>
      <c r="AX87" s="79"/>
      <c r="AY87" s="79"/>
      <c r="AZ87" s="79"/>
      <c r="BA87">
        <v>8</v>
      </c>
      <c r="BB87" s="78" t="str">
        <f>REPLACE(INDEX(GroupVertices[Group],MATCH(Edges[[#This Row],[Vertex 1]],GroupVertices[Vertex],0)),1,1,"")</f>
        <v>4</v>
      </c>
      <c r="BC87" s="78" t="str">
        <f>REPLACE(INDEX(GroupVertices[Group],MATCH(Edges[[#This Row],[Vertex 2]],GroupVertices[Vertex],0)),1,1,"")</f>
        <v>4</v>
      </c>
      <c r="BD87" s="48">
        <v>1</v>
      </c>
      <c r="BE87" s="49">
        <v>3.7037037037037037</v>
      </c>
      <c r="BF87" s="48">
        <v>0</v>
      </c>
      <c r="BG87" s="49">
        <v>0</v>
      </c>
      <c r="BH87" s="48">
        <v>0</v>
      </c>
      <c r="BI87" s="49">
        <v>0</v>
      </c>
      <c r="BJ87" s="48">
        <v>26</v>
      </c>
      <c r="BK87" s="49">
        <v>96.29629629629629</v>
      </c>
      <c r="BL87" s="48">
        <v>27</v>
      </c>
    </row>
    <row r="88" spans="1:64" ht="15">
      <c r="A88" s="64" t="s">
        <v>247</v>
      </c>
      <c r="B88" s="64" t="s">
        <v>247</v>
      </c>
      <c r="C88" s="65" t="s">
        <v>4236</v>
      </c>
      <c r="D88" s="66">
        <v>10</v>
      </c>
      <c r="E88" s="67" t="s">
        <v>136</v>
      </c>
      <c r="F88" s="68">
        <v>12</v>
      </c>
      <c r="G88" s="65"/>
      <c r="H88" s="69"/>
      <c r="I88" s="70"/>
      <c r="J88" s="70"/>
      <c r="K88" s="34" t="s">
        <v>65</v>
      </c>
      <c r="L88" s="77">
        <v>88</v>
      </c>
      <c r="M88" s="77"/>
      <c r="N88" s="72"/>
      <c r="O88" s="79" t="s">
        <v>176</v>
      </c>
      <c r="P88" s="81">
        <v>43567.173680555556</v>
      </c>
      <c r="Q88" s="79" t="s">
        <v>462</v>
      </c>
      <c r="R88" s="79"/>
      <c r="S88" s="79"/>
      <c r="T88" s="79" t="s">
        <v>688</v>
      </c>
      <c r="U88" s="79"/>
      <c r="V88" s="82" t="s">
        <v>837</v>
      </c>
      <c r="W88" s="81">
        <v>43567.173680555556</v>
      </c>
      <c r="X88" s="82" t="s">
        <v>1002</v>
      </c>
      <c r="Y88" s="79"/>
      <c r="Z88" s="79"/>
      <c r="AA88" s="85" t="s">
        <v>1224</v>
      </c>
      <c r="AB88" s="85" t="s">
        <v>1382</v>
      </c>
      <c r="AC88" s="79" t="b">
        <v>0</v>
      </c>
      <c r="AD88" s="79">
        <v>1</v>
      </c>
      <c r="AE88" s="85" t="s">
        <v>1394</v>
      </c>
      <c r="AF88" s="79" t="b">
        <v>0</v>
      </c>
      <c r="AG88" s="79" t="s">
        <v>1403</v>
      </c>
      <c r="AH88" s="79"/>
      <c r="AI88" s="85" t="s">
        <v>1392</v>
      </c>
      <c r="AJ88" s="79" t="b">
        <v>0</v>
      </c>
      <c r="AK88" s="79">
        <v>0</v>
      </c>
      <c r="AL88" s="85" t="s">
        <v>1392</v>
      </c>
      <c r="AM88" s="79" t="s">
        <v>1426</v>
      </c>
      <c r="AN88" s="79" t="b">
        <v>0</v>
      </c>
      <c r="AO88" s="85" t="s">
        <v>1382</v>
      </c>
      <c r="AP88" s="79" t="s">
        <v>176</v>
      </c>
      <c r="AQ88" s="79">
        <v>0</v>
      </c>
      <c r="AR88" s="79">
        <v>0</v>
      </c>
      <c r="AS88" s="79"/>
      <c r="AT88" s="79"/>
      <c r="AU88" s="79"/>
      <c r="AV88" s="79"/>
      <c r="AW88" s="79"/>
      <c r="AX88" s="79"/>
      <c r="AY88" s="79"/>
      <c r="AZ88" s="79"/>
      <c r="BA88">
        <v>8</v>
      </c>
      <c r="BB88" s="78" t="str">
        <f>REPLACE(INDEX(GroupVertices[Group],MATCH(Edges[[#This Row],[Vertex 1]],GroupVertices[Vertex],0)),1,1,"")</f>
        <v>4</v>
      </c>
      <c r="BC88" s="78" t="str">
        <f>REPLACE(INDEX(GroupVertices[Group],MATCH(Edges[[#This Row],[Vertex 2]],GroupVertices[Vertex],0)),1,1,"")</f>
        <v>4</v>
      </c>
      <c r="BD88" s="48">
        <v>1</v>
      </c>
      <c r="BE88" s="49">
        <v>16.666666666666668</v>
      </c>
      <c r="BF88" s="48">
        <v>0</v>
      </c>
      <c r="BG88" s="49">
        <v>0</v>
      </c>
      <c r="BH88" s="48">
        <v>0</v>
      </c>
      <c r="BI88" s="49">
        <v>0</v>
      </c>
      <c r="BJ88" s="48">
        <v>5</v>
      </c>
      <c r="BK88" s="49">
        <v>83.33333333333333</v>
      </c>
      <c r="BL88" s="48">
        <v>6</v>
      </c>
    </row>
    <row r="89" spans="1:64" ht="15">
      <c r="A89" s="64" t="s">
        <v>247</v>
      </c>
      <c r="B89" s="64" t="s">
        <v>247</v>
      </c>
      <c r="C89" s="65" t="s">
        <v>4236</v>
      </c>
      <c r="D89" s="66">
        <v>10</v>
      </c>
      <c r="E89" s="67" t="s">
        <v>136</v>
      </c>
      <c r="F89" s="68">
        <v>12</v>
      </c>
      <c r="G89" s="65"/>
      <c r="H89" s="69"/>
      <c r="I89" s="70"/>
      <c r="J89" s="70"/>
      <c r="K89" s="34" t="s">
        <v>65</v>
      </c>
      <c r="L89" s="77">
        <v>89</v>
      </c>
      <c r="M89" s="77"/>
      <c r="N89" s="72"/>
      <c r="O89" s="79" t="s">
        <v>176</v>
      </c>
      <c r="P89" s="81">
        <v>43567.20548611111</v>
      </c>
      <c r="Q89" s="79" t="s">
        <v>463</v>
      </c>
      <c r="R89" s="79"/>
      <c r="S89" s="79"/>
      <c r="T89" s="79" t="s">
        <v>699</v>
      </c>
      <c r="U89" s="82" t="s">
        <v>777</v>
      </c>
      <c r="V89" s="82" t="s">
        <v>777</v>
      </c>
      <c r="W89" s="81">
        <v>43567.20548611111</v>
      </c>
      <c r="X89" s="82" t="s">
        <v>1003</v>
      </c>
      <c r="Y89" s="79"/>
      <c r="Z89" s="79"/>
      <c r="AA89" s="85" t="s">
        <v>1225</v>
      </c>
      <c r="AB89" s="79"/>
      <c r="AC89" s="79" t="b">
        <v>0</v>
      </c>
      <c r="AD89" s="79">
        <v>14</v>
      </c>
      <c r="AE89" s="85" t="s">
        <v>1392</v>
      </c>
      <c r="AF89" s="79" t="b">
        <v>0</v>
      </c>
      <c r="AG89" s="79" t="s">
        <v>1403</v>
      </c>
      <c r="AH89" s="79"/>
      <c r="AI89" s="85" t="s">
        <v>1392</v>
      </c>
      <c r="AJ89" s="79" t="b">
        <v>0</v>
      </c>
      <c r="AK89" s="79">
        <v>1</v>
      </c>
      <c r="AL89" s="85" t="s">
        <v>1392</v>
      </c>
      <c r="AM89" s="79" t="s">
        <v>1426</v>
      </c>
      <c r="AN89" s="79" t="b">
        <v>0</v>
      </c>
      <c r="AO89" s="85" t="s">
        <v>1225</v>
      </c>
      <c r="AP89" s="79" t="s">
        <v>176</v>
      </c>
      <c r="AQ89" s="79">
        <v>0</v>
      </c>
      <c r="AR89" s="79">
        <v>0</v>
      </c>
      <c r="AS89" s="79"/>
      <c r="AT89" s="79"/>
      <c r="AU89" s="79"/>
      <c r="AV89" s="79"/>
      <c r="AW89" s="79"/>
      <c r="AX89" s="79"/>
      <c r="AY89" s="79"/>
      <c r="AZ89" s="79"/>
      <c r="BA89">
        <v>8</v>
      </c>
      <c r="BB89" s="78" t="str">
        <f>REPLACE(INDEX(GroupVertices[Group],MATCH(Edges[[#This Row],[Vertex 1]],GroupVertices[Vertex],0)),1,1,"")</f>
        <v>4</v>
      </c>
      <c r="BC89" s="78" t="str">
        <f>REPLACE(INDEX(GroupVertices[Group],MATCH(Edges[[#This Row],[Vertex 2]],GroupVertices[Vertex],0)),1,1,"")</f>
        <v>4</v>
      </c>
      <c r="BD89" s="48">
        <v>0</v>
      </c>
      <c r="BE89" s="49">
        <v>0</v>
      </c>
      <c r="BF89" s="48">
        <v>1</v>
      </c>
      <c r="BG89" s="49">
        <v>3.5714285714285716</v>
      </c>
      <c r="BH89" s="48">
        <v>0</v>
      </c>
      <c r="BI89" s="49">
        <v>0</v>
      </c>
      <c r="BJ89" s="48">
        <v>27</v>
      </c>
      <c r="BK89" s="49">
        <v>96.42857142857143</v>
      </c>
      <c r="BL89" s="48">
        <v>28</v>
      </c>
    </row>
    <row r="90" spans="1:64" ht="15">
      <c r="A90" s="64" t="s">
        <v>247</v>
      </c>
      <c r="B90" s="64" t="s">
        <v>247</v>
      </c>
      <c r="C90" s="65" t="s">
        <v>4236</v>
      </c>
      <c r="D90" s="66">
        <v>10</v>
      </c>
      <c r="E90" s="67" t="s">
        <v>136</v>
      </c>
      <c r="F90" s="68">
        <v>12</v>
      </c>
      <c r="G90" s="65"/>
      <c r="H90" s="69"/>
      <c r="I90" s="70"/>
      <c r="J90" s="70"/>
      <c r="K90" s="34" t="s">
        <v>65</v>
      </c>
      <c r="L90" s="77">
        <v>90</v>
      </c>
      <c r="M90" s="77"/>
      <c r="N90" s="72"/>
      <c r="O90" s="79" t="s">
        <v>176</v>
      </c>
      <c r="P90" s="81">
        <v>43567.23813657407</v>
      </c>
      <c r="Q90" s="79" t="s">
        <v>464</v>
      </c>
      <c r="R90" s="79"/>
      <c r="S90" s="79"/>
      <c r="T90" s="79" t="s">
        <v>688</v>
      </c>
      <c r="U90" s="82" t="s">
        <v>778</v>
      </c>
      <c r="V90" s="82" t="s">
        <v>778</v>
      </c>
      <c r="W90" s="81">
        <v>43567.23813657407</v>
      </c>
      <c r="X90" s="82" t="s">
        <v>1004</v>
      </c>
      <c r="Y90" s="79"/>
      <c r="Z90" s="79"/>
      <c r="AA90" s="85" t="s">
        <v>1226</v>
      </c>
      <c r="AB90" s="79"/>
      <c r="AC90" s="79" t="b">
        <v>0</v>
      </c>
      <c r="AD90" s="79">
        <v>15</v>
      </c>
      <c r="AE90" s="85" t="s">
        <v>1392</v>
      </c>
      <c r="AF90" s="79" t="b">
        <v>0</v>
      </c>
      <c r="AG90" s="79" t="s">
        <v>1403</v>
      </c>
      <c r="AH90" s="79"/>
      <c r="AI90" s="85" t="s">
        <v>1392</v>
      </c>
      <c r="AJ90" s="79" t="b">
        <v>0</v>
      </c>
      <c r="AK90" s="79">
        <v>3</v>
      </c>
      <c r="AL90" s="85" t="s">
        <v>1392</v>
      </c>
      <c r="AM90" s="79" t="s">
        <v>1426</v>
      </c>
      <c r="AN90" s="79" t="b">
        <v>0</v>
      </c>
      <c r="AO90" s="85" t="s">
        <v>1226</v>
      </c>
      <c r="AP90" s="79" t="s">
        <v>176</v>
      </c>
      <c r="AQ90" s="79">
        <v>0</v>
      </c>
      <c r="AR90" s="79">
        <v>0</v>
      </c>
      <c r="AS90" s="79"/>
      <c r="AT90" s="79"/>
      <c r="AU90" s="79"/>
      <c r="AV90" s="79"/>
      <c r="AW90" s="79"/>
      <c r="AX90" s="79"/>
      <c r="AY90" s="79"/>
      <c r="AZ90" s="79"/>
      <c r="BA90">
        <v>8</v>
      </c>
      <c r="BB90" s="78" t="str">
        <f>REPLACE(INDEX(GroupVertices[Group],MATCH(Edges[[#This Row],[Vertex 1]],GroupVertices[Vertex],0)),1,1,"")</f>
        <v>4</v>
      </c>
      <c r="BC90" s="78" t="str">
        <f>REPLACE(INDEX(GroupVertices[Group],MATCH(Edges[[#This Row],[Vertex 2]],GroupVertices[Vertex],0)),1,1,"")</f>
        <v>4</v>
      </c>
      <c r="BD90" s="48">
        <v>0</v>
      </c>
      <c r="BE90" s="49">
        <v>0</v>
      </c>
      <c r="BF90" s="48">
        <v>0</v>
      </c>
      <c r="BG90" s="49">
        <v>0</v>
      </c>
      <c r="BH90" s="48">
        <v>0</v>
      </c>
      <c r="BI90" s="49">
        <v>0</v>
      </c>
      <c r="BJ90" s="48">
        <v>46</v>
      </c>
      <c r="BK90" s="49">
        <v>100</v>
      </c>
      <c r="BL90" s="48">
        <v>46</v>
      </c>
    </row>
    <row r="91" spans="1:64" ht="15">
      <c r="A91" s="64" t="s">
        <v>247</v>
      </c>
      <c r="B91" s="64" t="s">
        <v>247</v>
      </c>
      <c r="C91" s="65" t="s">
        <v>4236</v>
      </c>
      <c r="D91" s="66">
        <v>10</v>
      </c>
      <c r="E91" s="67" t="s">
        <v>136</v>
      </c>
      <c r="F91" s="68">
        <v>12</v>
      </c>
      <c r="G91" s="65"/>
      <c r="H91" s="69"/>
      <c r="I91" s="70"/>
      <c r="J91" s="70"/>
      <c r="K91" s="34" t="s">
        <v>65</v>
      </c>
      <c r="L91" s="77">
        <v>91</v>
      </c>
      <c r="M91" s="77"/>
      <c r="N91" s="72"/>
      <c r="O91" s="79" t="s">
        <v>176</v>
      </c>
      <c r="P91" s="81">
        <v>43567.338692129626</v>
      </c>
      <c r="Q91" s="79" t="s">
        <v>465</v>
      </c>
      <c r="R91" s="79"/>
      <c r="S91" s="79"/>
      <c r="T91" s="79" t="s">
        <v>688</v>
      </c>
      <c r="U91" s="79"/>
      <c r="V91" s="82" t="s">
        <v>837</v>
      </c>
      <c r="W91" s="81">
        <v>43567.338692129626</v>
      </c>
      <c r="X91" s="82" t="s">
        <v>1005</v>
      </c>
      <c r="Y91" s="79"/>
      <c r="Z91" s="79"/>
      <c r="AA91" s="85" t="s">
        <v>1227</v>
      </c>
      <c r="AB91" s="79"/>
      <c r="AC91" s="79" t="b">
        <v>0</v>
      </c>
      <c r="AD91" s="79">
        <v>2</v>
      </c>
      <c r="AE91" s="85" t="s">
        <v>1392</v>
      </c>
      <c r="AF91" s="79" t="b">
        <v>0</v>
      </c>
      <c r="AG91" s="79" t="s">
        <v>1403</v>
      </c>
      <c r="AH91" s="79"/>
      <c r="AI91" s="85" t="s">
        <v>1392</v>
      </c>
      <c r="AJ91" s="79" t="b">
        <v>0</v>
      </c>
      <c r="AK91" s="79">
        <v>0</v>
      </c>
      <c r="AL91" s="85" t="s">
        <v>1392</v>
      </c>
      <c r="AM91" s="79" t="s">
        <v>1423</v>
      </c>
      <c r="AN91" s="79" t="b">
        <v>0</v>
      </c>
      <c r="AO91" s="85" t="s">
        <v>1227</v>
      </c>
      <c r="AP91" s="79" t="s">
        <v>176</v>
      </c>
      <c r="AQ91" s="79">
        <v>0</v>
      </c>
      <c r="AR91" s="79">
        <v>0</v>
      </c>
      <c r="AS91" s="79"/>
      <c r="AT91" s="79"/>
      <c r="AU91" s="79"/>
      <c r="AV91" s="79"/>
      <c r="AW91" s="79"/>
      <c r="AX91" s="79"/>
      <c r="AY91" s="79"/>
      <c r="AZ91" s="79"/>
      <c r="BA91">
        <v>8</v>
      </c>
      <c r="BB91" s="78" t="str">
        <f>REPLACE(INDEX(GroupVertices[Group],MATCH(Edges[[#This Row],[Vertex 1]],GroupVertices[Vertex],0)),1,1,"")</f>
        <v>4</v>
      </c>
      <c r="BC91" s="78" t="str">
        <f>REPLACE(INDEX(GroupVertices[Group],MATCH(Edges[[#This Row],[Vertex 2]],GroupVertices[Vertex],0)),1,1,"")</f>
        <v>4</v>
      </c>
      <c r="BD91" s="48">
        <v>3</v>
      </c>
      <c r="BE91" s="49">
        <v>15</v>
      </c>
      <c r="BF91" s="48">
        <v>0</v>
      </c>
      <c r="BG91" s="49">
        <v>0</v>
      </c>
      <c r="BH91" s="48">
        <v>0</v>
      </c>
      <c r="BI91" s="49">
        <v>0</v>
      </c>
      <c r="BJ91" s="48">
        <v>17</v>
      </c>
      <c r="BK91" s="49">
        <v>85</v>
      </c>
      <c r="BL91" s="48">
        <v>20</v>
      </c>
    </row>
    <row r="92" spans="1:64" ht="15">
      <c r="A92" s="64" t="s">
        <v>265</v>
      </c>
      <c r="B92" s="64" t="s">
        <v>247</v>
      </c>
      <c r="C92" s="65" t="s">
        <v>4234</v>
      </c>
      <c r="D92" s="66">
        <v>3</v>
      </c>
      <c r="E92" s="67" t="s">
        <v>132</v>
      </c>
      <c r="F92" s="68">
        <v>35</v>
      </c>
      <c r="G92" s="65"/>
      <c r="H92" s="69"/>
      <c r="I92" s="70"/>
      <c r="J92" s="70"/>
      <c r="K92" s="34" t="s">
        <v>65</v>
      </c>
      <c r="L92" s="77">
        <v>92</v>
      </c>
      <c r="M92" s="77"/>
      <c r="N92" s="72"/>
      <c r="O92" s="79" t="s">
        <v>416</v>
      </c>
      <c r="P92" s="81">
        <v>43568.04163194444</v>
      </c>
      <c r="Q92" s="79" t="s">
        <v>435</v>
      </c>
      <c r="R92" s="79"/>
      <c r="S92" s="79"/>
      <c r="T92" s="79"/>
      <c r="U92" s="79"/>
      <c r="V92" s="82" t="s">
        <v>852</v>
      </c>
      <c r="W92" s="81">
        <v>43568.04163194444</v>
      </c>
      <c r="X92" s="82" t="s">
        <v>1006</v>
      </c>
      <c r="Y92" s="79"/>
      <c r="Z92" s="79"/>
      <c r="AA92" s="85" t="s">
        <v>1228</v>
      </c>
      <c r="AB92" s="79"/>
      <c r="AC92" s="79" t="b">
        <v>0</v>
      </c>
      <c r="AD92" s="79">
        <v>0</v>
      </c>
      <c r="AE92" s="85" t="s">
        <v>1392</v>
      </c>
      <c r="AF92" s="79" t="b">
        <v>0</v>
      </c>
      <c r="AG92" s="79" t="s">
        <v>1403</v>
      </c>
      <c r="AH92" s="79"/>
      <c r="AI92" s="85" t="s">
        <v>1392</v>
      </c>
      <c r="AJ92" s="79" t="b">
        <v>0</v>
      </c>
      <c r="AK92" s="79">
        <v>12</v>
      </c>
      <c r="AL92" s="85" t="s">
        <v>1223</v>
      </c>
      <c r="AM92" s="79" t="s">
        <v>1426</v>
      </c>
      <c r="AN92" s="79" t="b">
        <v>0</v>
      </c>
      <c r="AO92" s="85" t="s">
        <v>1223</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22</v>
      </c>
      <c r="BK92" s="49">
        <v>100</v>
      </c>
      <c r="BL92" s="48">
        <v>22</v>
      </c>
    </row>
    <row r="93" spans="1:64" ht="15">
      <c r="A93" s="64" t="s">
        <v>266</v>
      </c>
      <c r="B93" s="64" t="s">
        <v>314</v>
      </c>
      <c r="C93" s="65" t="s">
        <v>4234</v>
      </c>
      <c r="D93" s="66">
        <v>3</v>
      </c>
      <c r="E93" s="67" t="s">
        <v>132</v>
      </c>
      <c r="F93" s="68">
        <v>35</v>
      </c>
      <c r="G93" s="65"/>
      <c r="H93" s="69"/>
      <c r="I93" s="70"/>
      <c r="J93" s="70"/>
      <c r="K93" s="34" t="s">
        <v>65</v>
      </c>
      <c r="L93" s="77">
        <v>93</v>
      </c>
      <c r="M93" s="77"/>
      <c r="N93" s="72"/>
      <c r="O93" s="79" t="s">
        <v>416</v>
      </c>
      <c r="P93" s="81">
        <v>43568.09700231482</v>
      </c>
      <c r="Q93" s="79" t="s">
        <v>466</v>
      </c>
      <c r="R93" s="79"/>
      <c r="S93" s="79"/>
      <c r="T93" s="79"/>
      <c r="U93" s="79"/>
      <c r="V93" s="82" t="s">
        <v>853</v>
      </c>
      <c r="W93" s="81">
        <v>43568.09700231482</v>
      </c>
      <c r="X93" s="82" t="s">
        <v>1007</v>
      </c>
      <c r="Y93" s="79"/>
      <c r="Z93" s="79"/>
      <c r="AA93" s="85" t="s">
        <v>1229</v>
      </c>
      <c r="AB93" s="79"/>
      <c r="AC93" s="79" t="b">
        <v>0</v>
      </c>
      <c r="AD93" s="79">
        <v>0</v>
      </c>
      <c r="AE93" s="85" t="s">
        <v>1392</v>
      </c>
      <c r="AF93" s="79" t="b">
        <v>0</v>
      </c>
      <c r="AG93" s="79" t="s">
        <v>1403</v>
      </c>
      <c r="AH93" s="79"/>
      <c r="AI93" s="85" t="s">
        <v>1392</v>
      </c>
      <c r="AJ93" s="79" t="b">
        <v>0</v>
      </c>
      <c r="AK93" s="79">
        <v>5</v>
      </c>
      <c r="AL93" s="85" t="s">
        <v>1290</v>
      </c>
      <c r="AM93" s="79" t="s">
        <v>1425</v>
      </c>
      <c r="AN93" s="79" t="b">
        <v>0</v>
      </c>
      <c r="AO93" s="85" t="s">
        <v>1290</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1</v>
      </c>
      <c r="BE93" s="49">
        <v>3.5714285714285716</v>
      </c>
      <c r="BF93" s="48">
        <v>0</v>
      </c>
      <c r="BG93" s="49">
        <v>0</v>
      </c>
      <c r="BH93" s="48">
        <v>0</v>
      </c>
      <c r="BI93" s="49">
        <v>0</v>
      </c>
      <c r="BJ93" s="48">
        <v>27</v>
      </c>
      <c r="BK93" s="49">
        <v>96.42857142857143</v>
      </c>
      <c r="BL93" s="48">
        <v>28</v>
      </c>
    </row>
    <row r="94" spans="1:64" ht="15">
      <c r="A94" s="64" t="s">
        <v>267</v>
      </c>
      <c r="B94" s="64" t="s">
        <v>267</v>
      </c>
      <c r="C94" s="65" t="s">
        <v>4234</v>
      </c>
      <c r="D94" s="66">
        <v>3</v>
      </c>
      <c r="E94" s="67" t="s">
        <v>132</v>
      </c>
      <c r="F94" s="68">
        <v>35</v>
      </c>
      <c r="G94" s="65"/>
      <c r="H94" s="69"/>
      <c r="I94" s="70"/>
      <c r="J94" s="70"/>
      <c r="K94" s="34" t="s">
        <v>65</v>
      </c>
      <c r="L94" s="77">
        <v>94</v>
      </c>
      <c r="M94" s="77"/>
      <c r="N94" s="72"/>
      <c r="O94" s="79" t="s">
        <v>176</v>
      </c>
      <c r="P94" s="81">
        <v>43568.1069212963</v>
      </c>
      <c r="Q94" s="79" t="s">
        <v>467</v>
      </c>
      <c r="R94" s="79"/>
      <c r="S94" s="79"/>
      <c r="T94" s="79" t="s">
        <v>700</v>
      </c>
      <c r="U94" s="79"/>
      <c r="V94" s="82" t="s">
        <v>854</v>
      </c>
      <c r="W94" s="81">
        <v>43568.1069212963</v>
      </c>
      <c r="X94" s="82" t="s">
        <v>1008</v>
      </c>
      <c r="Y94" s="79"/>
      <c r="Z94" s="79"/>
      <c r="AA94" s="85" t="s">
        <v>1230</v>
      </c>
      <c r="AB94" s="79"/>
      <c r="AC94" s="79" t="b">
        <v>0</v>
      </c>
      <c r="AD94" s="79">
        <v>1</v>
      </c>
      <c r="AE94" s="85" t="s">
        <v>1392</v>
      </c>
      <c r="AF94" s="79" t="b">
        <v>0</v>
      </c>
      <c r="AG94" s="79" t="s">
        <v>1403</v>
      </c>
      <c r="AH94" s="79"/>
      <c r="AI94" s="85" t="s">
        <v>1392</v>
      </c>
      <c r="AJ94" s="79" t="b">
        <v>0</v>
      </c>
      <c r="AK94" s="79">
        <v>0</v>
      </c>
      <c r="AL94" s="85" t="s">
        <v>1392</v>
      </c>
      <c r="AM94" s="79" t="s">
        <v>1423</v>
      </c>
      <c r="AN94" s="79" t="b">
        <v>0</v>
      </c>
      <c r="AO94" s="85" t="s">
        <v>1230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2.380952380952381</v>
      </c>
      <c r="BH94" s="48">
        <v>0</v>
      </c>
      <c r="BI94" s="49">
        <v>0</v>
      </c>
      <c r="BJ94" s="48">
        <v>41</v>
      </c>
      <c r="BK94" s="49">
        <v>97.61904761904762</v>
      </c>
      <c r="BL94" s="48">
        <v>42</v>
      </c>
    </row>
    <row r="95" spans="1:64" ht="15">
      <c r="A95" s="64" t="s">
        <v>268</v>
      </c>
      <c r="B95" s="64" t="s">
        <v>314</v>
      </c>
      <c r="C95" s="65" t="s">
        <v>4234</v>
      </c>
      <c r="D95" s="66">
        <v>3</v>
      </c>
      <c r="E95" s="67" t="s">
        <v>132</v>
      </c>
      <c r="F95" s="68">
        <v>35</v>
      </c>
      <c r="G95" s="65"/>
      <c r="H95" s="69"/>
      <c r="I95" s="70"/>
      <c r="J95" s="70"/>
      <c r="K95" s="34" t="s">
        <v>65</v>
      </c>
      <c r="L95" s="77">
        <v>95</v>
      </c>
      <c r="M95" s="77"/>
      <c r="N95" s="72"/>
      <c r="O95" s="79" t="s">
        <v>416</v>
      </c>
      <c r="P95" s="81">
        <v>43568.11651620371</v>
      </c>
      <c r="Q95" s="79" t="s">
        <v>468</v>
      </c>
      <c r="R95" s="79"/>
      <c r="S95" s="79"/>
      <c r="T95" s="79"/>
      <c r="U95" s="79"/>
      <c r="V95" s="82" t="s">
        <v>855</v>
      </c>
      <c r="W95" s="81">
        <v>43568.11651620371</v>
      </c>
      <c r="X95" s="82" t="s">
        <v>1009</v>
      </c>
      <c r="Y95" s="79"/>
      <c r="Z95" s="79"/>
      <c r="AA95" s="85" t="s">
        <v>1231</v>
      </c>
      <c r="AB95" s="79"/>
      <c r="AC95" s="79" t="b">
        <v>0</v>
      </c>
      <c r="AD95" s="79">
        <v>0</v>
      </c>
      <c r="AE95" s="85" t="s">
        <v>1392</v>
      </c>
      <c r="AF95" s="79" t="b">
        <v>0</v>
      </c>
      <c r="AG95" s="79" t="s">
        <v>1403</v>
      </c>
      <c r="AH95" s="79"/>
      <c r="AI95" s="85" t="s">
        <v>1392</v>
      </c>
      <c r="AJ95" s="79" t="b">
        <v>0</v>
      </c>
      <c r="AK95" s="79">
        <v>6</v>
      </c>
      <c r="AL95" s="85" t="s">
        <v>1291</v>
      </c>
      <c r="AM95" s="79" t="s">
        <v>1426</v>
      </c>
      <c r="AN95" s="79" t="b">
        <v>0</v>
      </c>
      <c r="AO95" s="85" t="s">
        <v>1291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2</v>
      </c>
      <c r="BE95" s="49">
        <v>7.142857142857143</v>
      </c>
      <c r="BF95" s="48">
        <v>0</v>
      </c>
      <c r="BG95" s="49">
        <v>0</v>
      </c>
      <c r="BH95" s="48">
        <v>0</v>
      </c>
      <c r="BI95" s="49">
        <v>0</v>
      </c>
      <c r="BJ95" s="48">
        <v>26</v>
      </c>
      <c r="BK95" s="49">
        <v>92.85714285714286</v>
      </c>
      <c r="BL95" s="48">
        <v>28</v>
      </c>
    </row>
    <row r="96" spans="1:64" ht="15">
      <c r="A96" s="64" t="s">
        <v>269</v>
      </c>
      <c r="B96" s="64" t="s">
        <v>269</v>
      </c>
      <c r="C96" s="65" t="s">
        <v>4234</v>
      </c>
      <c r="D96" s="66">
        <v>3</v>
      </c>
      <c r="E96" s="67" t="s">
        <v>132</v>
      </c>
      <c r="F96" s="68">
        <v>35</v>
      </c>
      <c r="G96" s="65"/>
      <c r="H96" s="69"/>
      <c r="I96" s="70"/>
      <c r="J96" s="70"/>
      <c r="K96" s="34" t="s">
        <v>65</v>
      </c>
      <c r="L96" s="77">
        <v>96</v>
      </c>
      <c r="M96" s="77"/>
      <c r="N96" s="72"/>
      <c r="O96" s="79" t="s">
        <v>176</v>
      </c>
      <c r="P96" s="81">
        <v>43565.16746527778</v>
      </c>
      <c r="Q96" s="79" t="s">
        <v>469</v>
      </c>
      <c r="R96" s="82" t="s">
        <v>601</v>
      </c>
      <c r="S96" s="79" t="s">
        <v>648</v>
      </c>
      <c r="T96" s="79" t="s">
        <v>701</v>
      </c>
      <c r="U96" s="79"/>
      <c r="V96" s="82" t="s">
        <v>856</v>
      </c>
      <c r="W96" s="81">
        <v>43565.16746527778</v>
      </c>
      <c r="X96" s="82" t="s">
        <v>1010</v>
      </c>
      <c r="Y96" s="79"/>
      <c r="Z96" s="79"/>
      <c r="AA96" s="85" t="s">
        <v>1232</v>
      </c>
      <c r="AB96" s="79"/>
      <c r="AC96" s="79" t="b">
        <v>0</v>
      </c>
      <c r="AD96" s="79">
        <v>2</v>
      </c>
      <c r="AE96" s="85" t="s">
        <v>1392</v>
      </c>
      <c r="AF96" s="79" t="b">
        <v>1</v>
      </c>
      <c r="AG96" s="79" t="s">
        <v>1403</v>
      </c>
      <c r="AH96" s="79"/>
      <c r="AI96" s="85" t="s">
        <v>1412</v>
      </c>
      <c r="AJ96" s="79" t="b">
        <v>0</v>
      </c>
      <c r="AK96" s="79">
        <v>0</v>
      </c>
      <c r="AL96" s="85" t="s">
        <v>1392</v>
      </c>
      <c r="AM96" s="79" t="s">
        <v>1426</v>
      </c>
      <c r="AN96" s="79" t="b">
        <v>0</v>
      </c>
      <c r="AO96" s="85" t="s">
        <v>1232</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2</v>
      </c>
      <c r="BE96" s="49">
        <v>18.181818181818183</v>
      </c>
      <c r="BF96" s="48">
        <v>0</v>
      </c>
      <c r="BG96" s="49">
        <v>0</v>
      </c>
      <c r="BH96" s="48">
        <v>0</v>
      </c>
      <c r="BI96" s="49">
        <v>0</v>
      </c>
      <c r="BJ96" s="48">
        <v>9</v>
      </c>
      <c r="BK96" s="49">
        <v>81.81818181818181</v>
      </c>
      <c r="BL96" s="48">
        <v>11</v>
      </c>
    </row>
    <row r="97" spans="1:64" ht="15">
      <c r="A97" s="64" t="s">
        <v>270</v>
      </c>
      <c r="B97" s="64" t="s">
        <v>269</v>
      </c>
      <c r="C97" s="65" t="s">
        <v>4234</v>
      </c>
      <c r="D97" s="66">
        <v>3</v>
      </c>
      <c r="E97" s="67" t="s">
        <v>132</v>
      </c>
      <c r="F97" s="68">
        <v>35</v>
      </c>
      <c r="G97" s="65"/>
      <c r="H97" s="69"/>
      <c r="I97" s="70"/>
      <c r="J97" s="70"/>
      <c r="K97" s="34" t="s">
        <v>65</v>
      </c>
      <c r="L97" s="77">
        <v>97</v>
      </c>
      <c r="M97" s="77"/>
      <c r="N97" s="72"/>
      <c r="O97" s="79" t="s">
        <v>416</v>
      </c>
      <c r="P97" s="81">
        <v>43566.17070601852</v>
      </c>
      <c r="Q97" s="79" t="s">
        <v>470</v>
      </c>
      <c r="R97" s="82" t="s">
        <v>601</v>
      </c>
      <c r="S97" s="79" t="s">
        <v>648</v>
      </c>
      <c r="T97" s="79" t="s">
        <v>701</v>
      </c>
      <c r="U97" s="79"/>
      <c r="V97" s="82" t="s">
        <v>857</v>
      </c>
      <c r="W97" s="81">
        <v>43566.17070601852</v>
      </c>
      <c r="X97" s="82" t="s">
        <v>1011</v>
      </c>
      <c r="Y97" s="79"/>
      <c r="Z97" s="79"/>
      <c r="AA97" s="85" t="s">
        <v>1233</v>
      </c>
      <c r="AB97" s="79"/>
      <c r="AC97" s="79" t="b">
        <v>0</v>
      </c>
      <c r="AD97" s="79">
        <v>0</v>
      </c>
      <c r="AE97" s="85" t="s">
        <v>1392</v>
      </c>
      <c r="AF97" s="79" t="b">
        <v>1</v>
      </c>
      <c r="AG97" s="79" t="s">
        <v>1403</v>
      </c>
      <c r="AH97" s="79"/>
      <c r="AI97" s="85" t="s">
        <v>1412</v>
      </c>
      <c r="AJ97" s="79" t="b">
        <v>0</v>
      </c>
      <c r="AK97" s="79">
        <v>1</v>
      </c>
      <c r="AL97" s="85" t="s">
        <v>1232</v>
      </c>
      <c r="AM97" s="79" t="s">
        <v>1426</v>
      </c>
      <c r="AN97" s="79" t="b">
        <v>0</v>
      </c>
      <c r="AO97" s="85" t="s">
        <v>1232</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2</v>
      </c>
      <c r="BE97" s="49">
        <v>15.384615384615385</v>
      </c>
      <c r="BF97" s="48">
        <v>0</v>
      </c>
      <c r="BG97" s="49">
        <v>0</v>
      </c>
      <c r="BH97" s="48">
        <v>0</v>
      </c>
      <c r="BI97" s="49">
        <v>0</v>
      </c>
      <c r="BJ97" s="48">
        <v>11</v>
      </c>
      <c r="BK97" s="49">
        <v>84.61538461538461</v>
      </c>
      <c r="BL97" s="48">
        <v>13</v>
      </c>
    </row>
    <row r="98" spans="1:64" ht="15">
      <c r="A98" s="64" t="s">
        <v>271</v>
      </c>
      <c r="B98" s="64" t="s">
        <v>271</v>
      </c>
      <c r="C98" s="65" t="s">
        <v>4234</v>
      </c>
      <c r="D98" s="66">
        <v>3</v>
      </c>
      <c r="E98" s="67" t="s">
        <v>132</v>
      </c>
      <c r="F98" s="68">
        <v>35</v>
      </c>
      <c r="G98" s="65"/>
      <c r="H98" s="69"/>
      <c r="I98" s="70"/>
      <c r="J98" s="70"/>
      <c r="K98" s="34" t="s">
        <v>65</v>
      </c>
      <c r="L98" s="77">
        <v>98</v>
      </c>
      <c r="M98" s="77"/>
      <c r="N98" s="72"/>
      <c r="O98" s="79" t="s">
        <v>176</v>
      </c>
      <c r="P98" s="81">
        <v>43567.464479166665</v>
      </c>
      <c r="Q98" s="79" t="s">
        <v>471</v>
      </c>
      <c r="R98" s="79"/>
      <c r="S98" s="79"/>
      <c r="T98" s="79" t="s">
        <v>702</v>
      </c>
      <c r="U98" s="79"/>
      <c r="V98" s="82" t="s">
        <v>858</v>
      </c>
      <c r="W98" s="81">
        <v>43567.464479166665</v>
      </c>
      <c r="X98" s="82" t="s">
        <v>1012</v>
      </c>
      <c r="Y98" s="79"/>
      <c r="Z98" s="79"/>
      <c r="AA98" s="85" t="s">
        <v>1234</v>
      </c>
      <c r="AB98" s="79"/>
      <c r="AC98" s="79" t="b">
        <v>0</v>
      </c>
      <c r="AD98" s="79">
        <v>1</v>
      </c>
      <c r="AE98" s="85" t="s">
        <v>1392</v>
      </c>
      <c r="AF98" s="79" t="b">
        <v>0</v>
      </c>
      <c r="AG98" s="79" t="s">
        <v>1403</v>
      </c>
      <c r="AH98" s="79"/>
      <c r="AI98" s="85" t="s">
        <v>1392</v>
      </c>
      <c r="AJ98" s="79" t="b">
        <v>0</v>
      </c>
      <c r="AK98" s="79">
        <v>0</v>
      </c>
      <c r="AL98" s="85" t="s">
        <v>1392</v>
      </c>
      <c r="AM98" s="79" t="s">
        <v>1424</v>
      </c>
      <c r="AN98" s="79" t="b">
        <v>0</v>
      </c>
      <c r="AO98" s="85" t="s">
        <v>1234</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2</v>
      </c>
      <c r="BE98" s="49">
        <v>6.451612903225806</v>
      </c>
      <c r="BF98" s="48">
        <v>0</v>
      </c>
      <c r="BG98" s="49">
        <v>0</v>
      </c>
      <c r="BH98" s="48">
        <v>0</v>
      </c>
      <c r="BI98" s="49">
        <v>0</v>
      </c>
      <c r="BJ98" s="48">
        <v>29</v>
      </c>
      <c r="BK98" s="49">
        <v>93.54838709677419</v>
      </c>
      <c r="BL98" s="48">
        <v>31</v>
      </c>
    </row>
    <row r="99" spans="1:64" ht="15">
      <c r="A99" s="64" t="s">
        <v>270</v>
      </c>
      <c r="B99" s="64" t="s">
        <v>271</v>
      </c>
      <c r="C99" s="65" t="s">
        <v>4234</v>
      </c>
      <c r="D99" s="66">
        <v>3</v>
      </c>
      <c r="E99" s="67" t="s">
        <v>132</v>
      </c>
      <c r="F99" s="68">
        <v>35</v>
      </c>
      <c r="G99" s="65"/>
      <c r="H99" s="69"/>
      <c r="I99" s="70"/>
      <c r="J99" s="70"/>
      <c r="K99" s="34" t="s">
        <v>65</v>
      </c>
      <c r="L99" s="77">
        <v>99</v>
      </c>
      <c r="M99" s="77"/>
      <c r="N99" s="72"/>
      <c r="O99" s="79" t="s">
        <v>416</v>
      </c>
      <c r="P99" s="81">
        <v>43567.6815162037</v>
      </c>
      <c r="Q99" s="79" t="s">
        <v>472</v>
      </c>
      <c r="R99" s="79"/>
      <c r="S99" s="79"/>
      <c r="T99" s="79" t="s">
        <v>703</v>
      </c>
      <c r="U99" s="79"/>
      <c r="V99" s="82" t="s">
        <v>857</v>
      </c>
      <c r="W99" s="81">
        <v>43567.6815162037</v>
      </c>
      <c r="X99" s="82" t="s">
        <v>1013</v>
      </c>
      <c r="Y99" s="79"/>
      <c r="Z99" s="79"/>
      <c r="AA99" s="85" t="s">
        <v>1235</v>
      </c>
      <c r="AB99" s="79"/>
      <c r="AC99" s="79" t="b">
        <v>0</v>
      </c>
      <c r="AD99" s="79">
        <v>0</v>
      </c>
      <c r="AE99" s="85" t="s">
        <v>1392</v>
      </c>
      <c r="AF99" s="79" t="b">
        <v>0</v>
      </c>
      <c r="AG99" s="79" t="s">
        <v>1403</v>
      </c>
      <c r="AH99" s="79"/>
      <c r="AI99" s="85" t="s">
        <v>1392</v>
      </c>
      <c r="AJ99" s="79" t="b">
        <v>0</v>
      </c>
      <c r="AK99" s="79">
        <v>1</v>
      </c>
      <c r="AL99" s="85" t="s">
        <v>1234</v>
      </c>
      <c r="AM99" s="79" t="s">
        <v>1426</v>
      </c>
      <c r="AN99" s="79" t="b">
        <v>0</v>
      </c>
      <c r="AO99" s="85" t="s">
        <v>1234</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2</v>
      </c>
      <c r="BE99" s="49">
        <v>8</v>
      </c>
      <c r="BF99" s="48">
        <v>0</v>
      </c>
      <c r="BG99" s="49">
        <v>0</v>
      </c>
      <c r="BH99" s="48">
        <v>0</v>
      </c>
      <c r="BI99" s="49">
        <v>0</v>
      </c>
      <c r="BJ99" s="48">
        <v>23</v>
      </c>
      <c r="BK99" s="49">
        <v>92</v>
      </c>
      <c r="BL99" s="48">
        <v>25</v>
      </c>
    </row>
    <row r="100" spans="1:64" ht="15">
      <c r="A100" s="64" t="s">
        <v>272</v>
      </c>
      <c r="B100" s="64" t="s">
        <v>380</v>
      </c>
      <c r="C100" s="65" t="s">
        <v>4234</v>
      </c>
      <c r="D100" s="66">
        <v>3</v>
      </c>
      <c r="E100" s="67" t="s">
        <v>132</v>
      </c>
      <c r="F100" s="68">
        <v>35</v>
      </c>
      <c r="G100" s="65"/>
      <c r="H100" s="69"/>
      <c r="I100" s="70"/>
      <c r="J100" s="70"/>
      <c r="K100" s="34" t="s">
        <v>65</v>
      </c>
      <c r="L100" s="77">
        <v>100</v>
      </c>
      <c r="M100" s="77"/>
      <c r="N100" s="72"/>
      <c r="O100" s="79" t="s">
        <v>416</v>
      </c>
      <c r="P100" s="81">
        <v>43567.66815972222</v>
      </c>
      <c r="Q100" s="79" t="s">
        <v>473</v>
      </c>
      <c r="R100" s="79"/>
      <c r="S100" s="79"/>
      <c r="T100" s="79" t="s">
        <v>684</v>
      </c>
      <c r="U100" s="79"/>
      <c r="V100" s="82" t="s">
        <v>859</v>
      </c>
      <c r="W100" s="81">
        <v>43567.66815972222</v>
      </c>
      <c r="X100" s="82" t="s">
        <v>1014</v>
      </c>
      <c r="Y100" s="79"/>
      <c r="Z100" s="79"/>
      <c r="AA100" s="85" t="s">
        <v>1236</v>
      </c>
      <c r="AB100" s="85" t="s">
        <v>1383</v>
      </c>
      <c r="AC100" s="79" t="b">
        <v>0</v>
      </c>
      <c r="AD100" s="79">
        <v>1</v>
      </c>
      <c r="AE100" s="85" t="s">
        <v>1395</v>
      </c>
      <c r="AF100" s="79" t="b">
        <v>0</v>
      </c>
      <c r="AG100" s="79" t="s">
        <v>1403</v>
      </c>
      <c r="AH100" s="79"/>
      <c r="AI100" s="85" t="s">
        <v>1392</v>
      </c>
      <c r="AJ100" s="79" t="b">
        <v>0</v>
      </c>
      <c r="AK100" s="79">
        <v>0</v>
      </c>
      <c r="AL100" s="85" t="s">
        <v>1392</v>
      </c>
      <c r="AM100" s="79" t="s">
        <v>1426</v>
      </c>
      <c r="AN100" s="79" t="b">
        <v>0</v>
      </c>
      <c r="AO100" s="85" t="s">
        <v>1383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8</v>
      </c>
      <c r="BK100" s="49">
        <v>100</v>
      </c>
      <c r="BL100" s="48">
        <v>8</v>
      </c>
    </row>
    <row r="101" spans="1:64" ht="15">
      <c r="A101" s="64" t="s">
        <v>272</v>
      </c>
      <c r="B101" s="64" t="s">
        <v>314</v>
      </c>
      <c r="C101" s="65" t="s">
        <v>4234</v>
      </c>
      <c r="D101" s="66">
        <v>3</v>
      </c>
      <c r="E101" s="67" t="s">
        <v>132</v>
      </c>
      <c r="F101" s="68">
        <v>35</v>
      </c>
      <c r="G101" s="65"/>
      <c r="H101" s="69"/>
      <c r="I101" s="70"/>
      <c r="J101" s="70"/>
      <c r="K101" s="34" t="s">
        <v>65</v>
      </c>
      <c r="L101" s="77">
        <v>101</v>
      </c>
      <c r="M101" s="77"/>
      <c r="N101" s="72"/>
      <c r="O101" s="79" t="s">
        <v>417</v>
      </c>
      <c r="P101" s="81">
        <v>43567.66815972222</v>
      </c>
      <c r="Q101" s="79" t="s">
        <v>473</v>
      </c>
      <c r="R101" s="79"/>
      <c r="S101" s="79"/>
      <c r="T101" s="79" t="s">
        <v>684</v>
      </c>
      <c r="U101" s="79"/>
      <c r="V101" s="82" t="s">
        <v>859</v>
      </c>
      <c r="W101" s="81">
        <v>43567.66815972222</v>
      </c>
      <c r="X101" s="82" t="s">
        <v>1014</v>
      </c>
      <c r="Y101" s="79"/>
      <c r="Z101" s="79"/>
      <c r="AA101" s="85" t="s">
        <v>1236</v>
      </c>
      <c r="AB101" s="85" t="s">
        <v>1383</v>
      </c>
      <c r="AC101" s="79" t="b">
        <v>0</v>
      </c>
      <c r="AD101" s="79">
        <v>1</v>
      </c>
      <c r="AE101" s="85" t="s">
        <v>1395</v>
      </c>
      <c r="AF101" s="79" t="b">
        <v>0</v>
      </c>
      <c r="AG101" s="79" t="s">
        <v>1403</v>
      </c>
      <c r="AH101" s="79"/>
      <c r="AI101" s="85" t="s">
        <v>1392</v>
      </c>
      <c r="AJ101" s="79" t="b">
        <v>0</v>
      </c>
      <c r="AK101" s="79">
        <v>0</v>
      </c>
      <c r="AL101" s="85" t="s">
        <v>1392</v>
      </c>
      <c r="AM101" s="79" t="s">
        <v>1426</v>
      </c>
      <c r="AN101" s="79" t="b">
        <v>0</v>
      </c>
      <c r="AO101" s="85" t="s">
        <v>1383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272</v>
      </c>
      <c r="B102" s="64" t="s">
        <v>314</v>
      </c>
      <c r="C102" s="65" t="s">
        <v>4235</v>
      </c>
      <c r="D102" s="66">
        <v>5.333333333333334</v>
      </c>
      <c r="E102" s="67" t="s">
        <v>136</v>
      </c>
      <c r="F102" s="68">
        <v>27.333333333333332</v>
      </c>
      <c r="G102" s="65"/>
      <c r="H102" s="69"/>
      <c r="I102" s="70"/>
      <c r="J102" s="70"/>
      <c r="K102" s="34" t="s">
        <v>65</v>
      </c>
      <c r="L102" s="77">
        <v>102</v>
      </c>
      <c r="M102" s="77"/>
      <c r="N102" s="72"/>
      <c r="O102" s="79" t="s">
        <v>416</v>
      </c>
      <c r="P102" s="81">
        <v>43568.165</v>
      </c>
      <c r="Q102" s="79" t="s">
        <v>468</v>
      </c>
      <c r="R102" s="79"/>
      <c r="S102" s="79"/>
      <c r="T102" s="79"/>
      <c r="U102" s="79"/>
      <c r="V102" s="82" t="s">
        <v>859</v>
      </c>
      <c r="W102" s="81">
        <v>43568.165</v>
      </c>
      <c r="X102" s="82" t="s">
        <v>1015</v>
      </c>
      <c r="Y102" s="79"/>
      <c r="Z102" s="79"/>
      <c r="AA102" s="85" t="s">
        <v>1237</v>
      </c>
      <c r="AB102" s="79"/>
      <c r="AC102" s="79" t="b">
        <v>0</v>
      </c>
      <c r="AD102" s="79">
        <v>0</v>
      </c>
      <c r="AE102" s="85" t="s">
        <v>1392</v>
      </c>
      <c r="AF102" s="79" t="b">
        <v>0</v>
      </c>
      <c r="AG102" s="79" t="s">
        <v>1403</v>
      </c>
      <c r="AH102" s="79"/>
      <c r="AI102" s="85" t="s">
        <v>1392</v>
      </c>
      <c r="AJ102" s="79" t="b">
        <v>0</v>
      </c>
      <c r="AK102" s="79">
        <v>6</v>
      </c>
      <c r="AL102" s="85" t="s">
        <v>1291</v>
      </c>
      <c r="AM102" s="79" t="s">
        <v>1426</v>
      </c>
      <c r="AN102" s="79" t="b">
        <v>0</v>
      </c>
      <c r="AO102" s="85" t="s">
        <v>1291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v>2</v>
      </c>
      <c r="BE102" s="49">
        <v>7.142857142857143</v>
      </c>
      <c r="BF102" s="48">
        <v>0</v>
      </c>
      <c r="BG102" s="49">
        <v>0</v>
      </c>
      <c r="BH102" s="48">
        <v>0</v>
      </c>
      <c r="BI102" s="49">
        <v>0</v>
      </c>
      <c r="BJ102" s="48">
        <v>26</v>
      </c>
      <c r="BK102" s="49">
        <v>92.85714285714286</v>
      </c>
      <c r="BL102" s="48">
        <v>28</v>
      </c>
    </row>
    <row r="103" spans="1:64" ht="15">
      <c r="A103" s="64" t="s">
        <v>272</v>
      </c>
      <c r="B103" s="64" t="s">
        <v>314</v>
      </c>
      <c r="C103" s="65" t="s">
        <v>4235</v>
      </c>
      <c r="D103" s="66">
        <v>5.333333333333334</v>
      </c>
      <c r="E103" s="67" t="s">
        <v>136</v>
      </c>
      <c r="F103" s="68">
        <v>27.333333333333332</v>
      </c>
      <c r="G103" s="65"/>
      <c r="H103" s="69"/>
      <c r="I103" s="70"/>
      <c r="J103" s="70"/>
      <c r="K103" s="34" t="s">
        <v>65</v>
      </c>
      <c r="L103" s="77">
        <v>103</v>
      </c>
      <c r="M103" s="77"/>
      <c r="N103" s="72"/>
      <c r="O103" s="79" t="s">
        <v>416</v>
      </c>
      <c r="P103" s="81">
        <v>43568.165138888886</v>
      </c>
      <c r="Q103" s="79" t="s">
        <v>466</v>
      </c>
      <c r="R103" s="79"/>
      <c r="S103" s="79"/>
      <c r="T103" s="79"/>
      <c r="U103" s="79"/>
      <c r="V103" s="82" t="s">
        <v>859</v>
      </c>
      <c r="W103" s="81">
        <v>43568.165138888886</v>
      </c>
      <c r="X103" s="82" t="s">
        <v>1016</v>
      </c>
      <c r="Y103" s="79"/>
      <c r="Z103" s="79"/>
      <c r="AA103" s="85" t="s">
        <v>1238</v>
      </c>
      <c r="AB103" s="79"/>
      <c r="AC103" s="79" t="b">
        <v>0</v>
      </c>
      <c r="AD103" s="79">
        <v>0</v>
      </c>
      <c r="AE103" s="85" t="s">
        <v>1392</v>
      </c>
      <c r="AF103" s="79" t="b">
        <v>0</v>
      </c>
      <c r="AG103" s="79" t="s">
        <v>1403</v>
      </c>
      <c r="AH103" s="79"/>
      <c r="AI103" s="85" t="s">
        <v>1392</v>
      </c>
      <c r="AJ103" s="79" t="b">
        <v>0</v>
      </c>
      <c r="AK103" s="79">
        <v>5</v>
      </c>
      <c r="AL103" s="85" t="s">
        <v>1290</v>
      </c>
      <c r="AM103" s="79" t="s">
        <v>1426</v>
      </c>
      <c r="AN103" s="79" t="b">
        <v>0</v>
      </c>
      <c r="AO103" s="85" t="s">
        <v>1290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1</v>
      </c>
      <c r="BE103" s="49">
        <v>3.5714285714285716</v>
      </c>
      <c r="BF103" s="48">
        <v>0</v>
      </c>
      <c r="BG103" s="49">
        <v>0</v>
      </c>
      <c r="BH103" s="48">
        <v>0</v>
      </c>
      <c r="BI103" s="49">
        <v>0</v>
      </c>
      <c r="BJ103" s="48">
        <v>27</v>
      </c>
      <c r="BK103" s="49">
        <v>96.42857142857143</v>
      </c>
      <c r="BL103" s="48">
        <v>28</v>
      </c>
    </row>
    <row r="104" spans="1:64" ht="15">
      <c r="A104" s="64" t="s">
        <v>273</v>
      </c>
      <c r="B104" s="64" t="s">
        <v>314</v>
      </c>
      <c r="C104" s="65" t="s">
        <v>4235</v>
      </c>
      <c r="D104" s="66">
        <v>5.333333333333334</v>
      </c>
      <c r="E104" s="67" t="s">
        <v>136</v>
      </c>
      <c r="F104" s="68">
        <v>27.333333333333332</v>
      </c>
      <c r="G104" s="65"/>
      <c r="H104" s="69"/>
      <c r="I104" s="70"/>
      <c r="J104" s="70"/>
      <c r="K104" s="34" t="s">
        <v>65</v>
      </c>
      <c r="L104" s="77">
        <v>104</v>
      </c>
      <c r="M104" s="77"/>
      <c r="N104" s="72"/>
      <c r="O104" s="79" t="s">
        <v>416</v>
      </c>
      <c r="P104" s="81">
        <v>43568.09707175926</v>
      </c>
      <c r="Q104" s="79" t="s">
        <v>466</v>
      </c>
      <c r="R104" s="79"/>
      <c r="S104" s="79"/>
      <c r="T104" s="79"/>
      <c r="U104" s="79"/>
      <c r="V104" s="82" t="s">
        <v>860</v>
      </c>
      <c r="W104" s="81">
        <v>43568.09707175926</v>
      </c>
      <c r="X104" s="82" t="s">
        <v>1017</v>
      </c>
      <c r="Y104" s="79"/>
      <c r="Z104" s="79"/>
      <c r="AA104" s="85" t="s">
        <v>1239</v>
      </c>
      <c r="AB104" s="79"/>
      <c r="AC104" s="79" t="b">
        <v>0</v>
      </c>
      <c r="AD104" s="79">
        <v>0</v>
      </c>
      <c r="AE104" s="85" t="s">
        <v>1392</v>
      </c>
      <c r="AF104" s="79" t="b">
        <v>0</v>
      </c>
      <c r="AG104" s="79" t="s">
        <v>1403</v>
      </c>
      <c r="AH104" s="79"/>
      <c r="AI104" s="85" t="s">
        <v>1392</v>
      </c>
      <c r="AJ104" s="79" t="b">
        <v>0</v>
      </c>
      <c r="AK104" s="79">
        <v>5</v>
      </c>
      <c r="AL104" s="85" t="s">
        <v>1290</v>
      </c>
      <c r="AM104" s="79" t="s">
        <v>1425</v>
      </c>
      <c r="AN104" s="79" t="b">
        <v>0</v>
      </c>
      <c r="AO104" s="85" t="s">
        <v>1290</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v>1</v>
      </c>
      <c r="BE104" s="49">
        <v>3.5714285714285716</v>
      </c>
      <c r="BF104" s="48">
        <v>0</v>
      </c>
      <c r="BG104" s="49">
        <v>0</v>
      </c>
      <c r="BH104" s="48">
        <v>0</v>
      </c>
      <c r="BI104" s="49">
        <v>0</v>
      </c>
      <c r="BJ104" s="48">
        <v>27</v>
      </c>
      <c r="BK104" s="49">
        <v>96.42857142857143</v>
      </c>
      <c r="BL104" s="48">
        <v>28</v>
      </c>
    </row>
    <row r="105" spans="1:64" ht="15">
      <c r="A105" s="64" t="s">
        <v>273</v>
      </c>
      <c r="B105" s="64" t="s">
        <v>380</v>
      </c>
      <c r="C105" s="65" t="s">
        <v>4234</v>
      </c>
      <c r="D105" s="66">
        <v>3</v>
      </c>
      <c r="E105" s="67" t="s">
        <v>132</v>
      </c>
      <c r="F105" s="68">
        <v>35</v>
      </c>
      <c r="G105" s="65"/>
      <c r="H105" s="69"/>
      <c r="I105" s="70"/>
      <c r="J105" s="70"/>
      <c r="K105" s="34" t="s">
        <v>65</v>
      </c>
      <c r="L105" s="77">
        <v>105</v>
      </c>
      <c r="M105" s="77"/>
      <c r="N105" s="72"/>
      <c r="O105" s="79" t="s">
        <v>416</v>
      </c>
      <c r="P105" s="81">
        <v>43568.21989583333</v>
      </c>
      <c r="Q105" s="79" t="s">
        <v>474</v>
      </c>
      <c r="R105" s="79"/>
      <c r="S105" s="79"/>
      <c r="T105" s="79"/>
      <c r="U105" s="79"/>
      <c r="V105" s="82" t="s">
        <v>860</v>
      </c>
      <c r="W105" s="81">
        <v>43568.21989583333</v>
      </c>
      <c r="X105" s="82" t="s">
        <v>1018</v>
      </c>
      <c r="Y105" s="79"/>
      <c r="Z105" s="79"/>
      <c r="AA105" s="85" t="s">
        <v>1240</v>
      </c>
      <c r="AB105" s="79"/>
      <c r="AC105" s="79" t="b">
        <v>0</v>
      </c>
      <c r="AD105" s="79">
        <v>0</v>
      </c>
      <c r="AE105" s="85" t="s">
        <v>1392</v>
      </c>
      <c r="AF105" s="79" t="b">
        <v>0</v>
      </c>
      <c r="AG105" s="79" t="s">
        <v>1403</v>
      </c>
      <c r="AH105" s="79"/>
      <c r="AI105" s="85" t="s">
        <v>1392</v>
      </c>
      <c r="AJ105" s="79" t="b">
        <v>0</v>
      </c>
      <c r="AK105" s="79">
        <v>6</v>
      </c>
      <c r="AL105" s="85" t="s">
        <v>1286</v>
      </c>
      <c r="AM105" s="79" t="s">
        <v>1425</v>
      </c>
      <c r="AN105" s="79" t="b">
        <v>0</v>
      </c>
      <c r="AO105" s="85" t="s">
        <v>1286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273</v>
      </c>
      <c r="B106" s="64" t="s">
        <v>314</v>
      </c>
      <c r="C106" s="65" t="s">
        <v>4235</v>
      </c>
      <c r="D106" s="66">
        <v>5.333333333333334</v>
      </c>
      <c r="E106" s="67" t="s">
        <v>136</v>
      </c>
      <c r="F106" s="68">
        <v>27.333333333333332</v>
      </c>
      <c r="G106" s="65"/>
      <c r="H106" s="69"/>
      <c r="I106" s="70"/>
      <c r="J106" s="70"/>
      <c r="K106" s="34" t="s">
        <v>65</v>
      </c>
      <c r="L106" s="77">
        <v>106</v>
      </c>
      <c r="M106" s="77"/>
      <c r="N106" s="72"/>
      <c r="O106" s="79" t="s">
        <v>416</v>
      </c>
      <c r="P106" s="81">
        <v>43568.21989583333</v>
      </c>
      <c r="Q106" s="79" t="s">
        <v>474</v>
      </c>
      <c r="R106" s="79"/>
      <c r="S106" s="79"/>
      <c r="T106" s="79"/>
      <c r="U106" s="79"/>
      <c r="V106" s="82" t="s">
        <v>860</v>
      </c>
      <c r="W106" s="81">
        <v>43568.21989583333</v>
      </c>
      <c r="X106" s="82" t="s">
        <v>1018</v>
      </c>
      <c r="Y106" s="79"/>
      <c r="Z106" s="79"/>
      <c r="AA106" s="85" t="s">
        <v>1240</v>
      </c>
      <c r="AB106" s="79"/>
      <c r="AC106" s="79" t="b">
        <v>0</v>
      </c>
      <c r="AD106" s="79">
        <v>0</v>
      </c>
      <c r="AE106" s="85" t="s">
        <v>1392</v>
      </c>
      <c r="AF106" s="79" t="b">
        <v>0</v>
      </c>
      <c r="AG106" s="79" t="s">
        <v>1403</v>
      </c>
      <c r="AH106" s="79"/>
      <c r="AI106" s="85" t="s">
        <v>1392</v>
      </c>
      <c r="AJ106" s="79" t="b">
        <v>0</v>
      </c>
      <c r="AK106" s="79">
        <v>6</v>
      </c>
      <c r="AL106" s="85" t="s">
        <v>1286</v>
      </c>
      <c r="AM106" s="79" t="s">
        <v>1425</v>
      </c>
      <c r="AN106" s="79" t="b">
        <v>0</v>
      </c>
      <c r="AO106" s="85" t="s">
        <v>1286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3</v>
      </c>
      <c r="BD106" s="48">
        <v>1</v>
      </c>
      <c r="BE106" s="49">
        <v>4.166666666666667</v>
      </c>
      <c r="BF106" s="48">
        <v>0</v>
      </c>
      <c r="BG106" s="49">
        <v>0</v>
      </c>
      <c r="BH106" s="48">
        <v>0</v>
      </c>
      <c r="BI106" s="49">
        <v>0</v>
      </c>
      <c r="BJ106" s="48">
        <v>23</v>
      </c>
      <c r="BK106" s="49">
        <v>95.83333333333333</v>
      </c>
      <c r="BL106" s="48">
        <v>24</v>
      </c>
    </row>
    <row r="107" spans="1:64" ht="15">
      <c r="A107" s="64" t="s">
        <v>274</v>
      </c>
      <c r="B107" s="64" t="s">
        <v>380</v>
      </c>
      <c r="C107" s="65" t="s">
        <v>4234</v>
      </c>
      <c r="D107" s="66">
        <v>3</v>
      </c>
      <c r="E107" s="67" t="s">
        <v>132</v>
      </c>
      <c r="F107" s="68">
        <v>35</v>
      </c>
      <c r="G107" s="65"/>
      <c r="H107" s="69"/>
      <c r="I107" s="70"/>
      <c r="J107" s="70"/>
      <c r="K107" s="34" t="s">
        <v>65</v>
      </c>
      <c r="L107" s="77">
        <v>107</v>
      </c>
      <c r="M107" s="77"/>
      <c r="N107" s="72"/>
      <c r="O107" s="79" t="s">
        <v>416</v>
      </c>
      <c r="P107" s="81">
        <v>43568.21980324074</v>
      </c>
      <c r="Q107" s="79" t="s">
        <v>474</v>
      </c>
      <c r="R107" s="79"/>
      <c r="S107" s="79"/>
      <c r="T107" s="79"/>
      <c r="U107" s="79"/>
      <c r="V107" s="82" t="s">
        <v>861</v>
      </c>
      <c r="W107" s="81">
        <v>43568.21980324074</v>
      </c>
      <c r="X107" s="82" t="s">
        <v>1019</v>
      </c>
      <c r="Y107" s="79"/>
      <c r="Z107" s="79"/>
      <c r="AA107" s="85" t="s">
        <v>1241</v>
      </c>
      <c r="AB107" s="79"/>
      <c r="AC107" s="79" t="b">
        <v>0</v>
      </c>
      <c r="AD107" s="79">
        <v>0</v>
      </c>
      <c r="AE107" s="85" t="s">
        <v>1392</v>
      </c>
      <c r="AF107" s="79" t="b">
        <v>0</v>
      </c>
      <c r="AG107" s="79" t="s">
        <v>1403</v>
      </c>
      <c r="AH107" s="79"/>
      <c r="AI107" s="85" t="s">
        <v>1392</v>
      </c>
      <c r="AJ107" s="79" t="b">
        <v>0</v>
      </c>
      <c r="AK107" s="79">
        <v>6</v>
      </c>
      <c r="AL107" s="85" t="s">
        <v>1286</v>
      </c>
      <c r="AM107" s="79" t="s">
        <v>1425</v>
      </c>
      <c r="AN107" s="79" t="b">
        <v>0</v>
      </c>
      <c r="AO107" s="85" t="s">
        <v>1286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274</v>
      </c>
      <c r="B108" s="64" t="s">
        <v>314</v>
      </c>
      <c r="C108" s="65" t="s">
        <v>4235</v>
      </c>
      <c r="D108" s="66">
        <v>5.333333333333334</v>
      </c>
      <c r="E108" s="67" t="s">
        <v>136</v>
      </c>
      <c r="F108" s="68">
        <v>27.333333333333332</v>
      </c>
      <c r="G108" s="65"/>
      <c r="H108" s="69"/>
      <c r="I108" s="70"/>
      <c r="J108" s="70"/>
      <c r="K108" s="34" t="s">
        <v>65</v>
      </c>
      <c r="L108" s="77">
        <v>108</v>
      </c>
      <c r="M108" s="77"/>
      <c r="N108" s="72"/>
      <c r="O108" s="79" t="s">
        <v>416</v>
      </c>
      <c r="P108" s="81">
        <v>43568.21980324074</v>
      </c>
      <c r="Q108" s="79" t="s">
        <v>474</v>
      </c>
      <c r="R108" s="79"/>
      <c r="S108" s="79"/>
      <c r="T108" s="79"/>
      <c r="U108" s="79"/>
      <c r="V108" s="82" t="s">
        <v>861</v>
      </c>
      <c r="W108" s="81">
        <v>43568.21980324074</v>
      </c>
      <c r="X108" s="82" t="s">
        <v>1019</v>
      </c>
      <c r="Y108" s="79"/>
      <c r="Z108" s="79"/>
      <c r="AA108" s="85" t="s">
        <v>1241</v>
      </c>
      <c r="AB108" s="79"/>
      <c r="AC108" s="79" t="b">
        <v>0</v>
      </c>
      <c r="AD108" s="79">
        <v>0</v>
      </c>
      <c r="AE108" s="85" t="s">
        <v>1392</v>
      </c>
      <c r="AF108" s="79" t="b">
        <v>0</v>
      </c>
      <c r="AG108" s="79" t="s">
        <v>1403</v>
      </c>
      <c r="AH108" s="79"/>
      <c r="AI108" s="85" t="s">
        <v>1392</v>
      </c>
      <c r="AJ108" s="79" t="b">
        <v>0</v>
      </c>
      <c r="AK108" s="79">
        <v>6</v>
      </c>
      <c r="AL108" s="85" t="s">
        <v>1286</v>
      </c>
      <c r="AM108" s="79" t="s">
        <v>1425</v>
      </c>
      <c r="AN108" s="79" t="b">
        <v>0</v>
      </c>
      <c r="AO108" s="85" t="s">
        <v>1286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v>1</v>
      </c>
      <c r="BE108" s="49">
        <v>4.166666666666667</v>
      </c>
      <c r="BF108" s="48">
        <v>0</v>
      </c>
      <c r="BG108" s="49">
        <v>0</v>
      </c>
      <c r="BH108" s="48">
        <v>0</v>
      </c>
      <c r="BI108" s="49">
        <v>0</v>
      </c>
      <c r="BJ108" s="48">
        <v>23</v>
      </c>
      <c r="BK108" s="49">
        <v>95.83333333333333</v>
      </c>
      <c r="BL108" s="48">
        <v>24</v>
      </c>
    </row>
    <row r="109" spans="1:64" ht="15">
      <c r="A109" s="64" t="s">
        <v>274</v>
      </c>
      <c r="B109" s="64" t="s">
        <v>314</v>
      </c>
      <c r="C109" s="65" t="s">
        <v>4235</v>
      </c>
      <c r="D109" s="66">
        <v>5.333333333333334</v>
      </c>
      <c r="E109" s="67" t="s">
        <v>136</v>
      </c>
      <c r="F109" s="68">
        <v>27.333333333333332</v>
      </c>
      <c r="G109" s="65"/>
      <c r="H109" s="69"/>
      <c r="I109" s="70"/>
      <c r="J109" s="70"/>
      <c r="K109" s="34" t="s">
        <v>65</v>
      </c>
      <c r="L109" s="77">
        <v>109</v>
      </c>
      <c r="M109" s="77"/>
      <c r="N109" s="72"/>
      <c r="O109" s="79" t="s">
        <v>416</v>
      </c>
      <c r="P109" s="81">
        <v>43568.22454861111</v>
      </c>
      <c r="Q109" s="79" t="s">
        <v>468</v>
      </c>
      <c r="R109" s="79"/>
      <c r="S109" s="79"/>
      <c r="T109" s="79"/>
      <c r="U109" s="79"/>
      <c r="V109" s="82" t="s">
        <v>861</v>
      </c>
      <c r="W109" s="81">
        <v>43568.22454861111</v>
      </c>
      <c r="X109" s="82" t="s">
        <v>1020</v>
      </c>
      <c r="Y109" s="79"/>
      <c r="Z109" s="79"/>
      <c r="AA109" s="85" t="s">
        <v>1242</v>
      </c>
      <c r="AB109" s="79"/>
      <c r="AC109" s="79" t="b">
        <v>0</v>
      </c>
      <c r="AD109" s="79">
        <v>0</v>
      </c>
      <c r="AE109" s="85" t="s">
        <v>1392</v>
      </c>
      <c r="AF109" s="79" t="b">
        <v>0</v>
      </c>
      <c r="AG109" s="79" t="s">
        <v>1403</v>
      </c>
      <c r="AH109" s="79"/>
      <c r="AI109" s="85" t="s">
        <v>1392</v>
      </c>
      <c r="AJ109" s="79" t="b">
        <v>0</v>
      </c>
      <c r="AK109" s="79">
        <v>6</v>
      </c>
      <c r="AL109" s="85" t="s">
        <v>1291</v>
      </c>
      <c r="AM109" s="79" t="s">
        <v>1425</v>
      </c>
      <c r="AN109" s="79" t="b">
        <v>0</v>
      </c>
      <c r="AO109" s="85" t="s">
        <v>1291</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v>2</v>
      </c>
      <c r="BE109" s="49">
        <v>7.142857142857143</v>
      </c>
      <c r="BF109" s="48">
        <v>0</v>
      </c>
      <c r="BG109" s="49">
        <v>0</v>
      </c>
      <c r="BH109" s="48">
        <v>0</v>
      </c>
      <c r="BI109" s="49">
        <v>0</v>
      </c>
      <c r="BJ109" s="48">
        <v>26</v>
      </c>
      <c r="BK109" s="49">
        <v>92.85714285714286</v>
      </c>
      <c r="BL109" s="48">
        <v>28</v>
      </c>
    </row>
    <row r="110" spans="1:64" ht="15">
      <c r="A110" s="64" t="s">
        <v>275</v>
      </c>
      <c r="B110" s="64" t="s">
        <v>314</v>
      </c>
      <c r="C110" s="65" t="s">
        <v>4234</v>
      </c>
      <c r="D110" s="66">
        <v>3</v>
      </c>
      <c r="E110" s="67" t="s">
        <v>132</v>
      </c>
      <c r="F110" s="68">
        <v>35</v>
      </c>
      <c r="G110" s="65"/>
      <c r="H110" s="69"/>
      <c r="I110" s="70"/>
      <c r="J110" s="70"/>
      <c r="K110" s="34" t="s">
        <v>65</v>
      </c>
      <c r="L110" s="77">
        <v>110</v>
      </c>
      <c r="M110" s="77"/>
      <c r="N110" s="72"/>
      <c r="O110" s="79" t="s">
        <v>416</v>
      </c>
      <c r="P110" s="81">
        <v>43568.23365740741</v>
      </c>
      <c r="Q110" s="79" t="s">
        <v>468</v>
      </c>
      <c r="R110" s="79"/>
      <c r="S110" s="79"/>
      <c r="T110" s="79"/>
      <c r="U110" s="79"/>
      <c r="V110" s="82" t="s">
        <v>862</v>
      </c>
      <c r="W110" s="81">
        <v>43568.23365740741</v>
      </c>
      <c r="X110" s="82" t="s">
        <v>1021</v>
      </c>
      <c r="Y110" s="79"/>
      <c r="Z110" s="79"/>
      <c r="AA110" s="85" t="s">
        <v>1243</v>
      </c>
      <c r="AB110" s="79"/>
      <c r="AC110" s="79" t="b">
        <v>0</v>
      </c>
      <c r="AD110" s="79">
        <v>0</v>
      </c>
      <c r="AE110" s="85" t="s">
        <v>1392</v>
      </c>
      <c r="AF110" s="79" t="b">
        <v>0</v>
      </c>
      <c r="AG110" s="79" t="s">
        <v>1403</v>
      </c>
      <c r="AH110" s="79"/>
      <c r="AI110" s="85" t="s">
        <v>1392</v>
      </c>
      <c r="AJ110" s="79" t="b">
        <v>0</v>
      </c>
      <c r="AK110" s="79">
        <v>6</v>
      </c>
      <c r="AL110" s="85" t="s">
        <v>1291</v>
      </c>
      <c r="AM110" s="79" t="s">
        <v>1425</v>
      </c>
      <c r="AN110" s="79" t="b">
        <v>0</v>
      </c>
      <c r="AO110" s="85" t="s">
        <v>1291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2</v>
      </c>
      <c r="BE110" s="49">
        <v>7.142857142857143</v>
      </c>
      <c r="BF110" s="48">
        <v>0</v>
      </c>
      <c r="BG110" s="49">
        <v>0</v>
      </c>
      <c r="BH110" s="48">
        <v>0</v>
      </c>
      <c r="BI110" s="49">
        <v>0</v>
      </c>
      <c r="BJ110" s="48">
        <v>26</v>
      </c>
      <c r="BK110" s="49">
        <v>92.85714285714286</v>
      </c>
      <c r="BL110" s="48">
        <v>28</v>
      </c>
    </row>
    <row r="111" spans="1:64" ht="15">
      <c r="A111" s="64" t="s">
        <v>276</v>
      </c>
      <c r="B111" s="64" t="s">
        <v>379</v>
      </c>
      <c r="C111" s="65" t="s">
        <v>4234</v>
      </c>
      <c r="D111" s="66">
        <v>3</v>
      </c>
      <c r="E111" s="67" t="s">
        <v>132</v>
      </c>
      <c r="F111" s="68">
        <v>35</v>
      </c>
      <c r="G111" s="65"/>
      <c r="H111" s="69"/>
      <c r="I111" s="70"/>
      <c r="J111" s="70"/>
      <c r="K111" s="34" t="s">
        <v>65</v>
      </c>
      <c r="L111" s="77">
        <v>111</v>
      </c>
      <c r="M111" s="77"/>
      <c r="N111" s="72"/>
      <c r="O111" s="79" t="s">
        <v>416</v>
      </c>
      <c r="P111" s="81">
        <v>43568.24444444444</v>
      </c>
      <c r="Q111" s="79" t="s">
        <v>457</v>
      </c>
      <c r="R111" s="79"/>
      <c r="S111" s="79"/>
      <c r="T111" s="79" t="s">
        <v>698</v>
      </c>
      <c r="U111" s="79"/>
      <c r="V111" s="82" t="s">
        <v>863</v>
      </c>
      <c r="W111" s="81">
        <v>43568.24444444444</v>
      </c>
      <c r="X111" s="82" t="s">
        <v>1022</v>
      </c>
      <c r="Y111" s="79"/>
      <c r="Z111" s="79"/>
      <c r="AA111" s="85" t="s">
        <v>1244</v>
      </c>
      <c r="AB111" s="79"/>
      <c r="AC111" s="79" t="b">
        <v>0</v>
      </c>
      <c r="AD111" s="79">
        <v>0</v>
      </c>
      <c r="AE111" s="85" t="s">
        <v>1392</v>
      </c>
      <c r="AF111" s="79" t="b">
        <v>0</v>
      </c>
      <c r="AG111" s="79" t="s">
        <v>1405</v>
      </c>
      <c r="AH111" s="79"/>
      <c r="AI111" s="85" t="s">
        <v>1392</v>
      </c>
      <c r="AJ111" s="79" t="b">
        <v>0</v>
      </c>
      <c r="AK111" s="79">
        <v>3</v>
      </c>
      <c r="AL111" s="85" t="s">
        <v>1202</v>
      </c>
      <c r="AM111" s="79" t="s">
        <v>1426</v>
      </c>
      <c r="AN111" s="79" t="b">
        <v>0</v>
      </c>
      <c r="AO111" s="85" t="s">
        <v>1202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c r="BE111" s="49"/>
      <c r="BF111" s="48"/>
      <c r="BG111" s="49"/>
      <c r="BH111" s="48"/>
      <c r="BI111" s="49"/>
      <c r="BJ111" s="48"/>
      <c r="BK111" s="49"/>
      <c r="BL111" s="48"/>
    </row>
    <row r="112" spans="1:64" ht="15">
      <c r="A112" s="64" t="s">
        <v>276</v>
      </c>
      <c r="B112" s="64" t="s">
        <v>253</v>
      </c>
      <c r="C112" s="65" t="s">
        <v>4234</v>
      </c>
      <c r="D112" s="66">
        <v>3</v>
      </c>
      <c r="E112" s="67" t="s">
        <v>132</v>
      </c>
      <c r="F112" s="68">
        <v>35</v>
      </c>
      <c r="G112" s="65"/>
      <c r="H112" s="69"/>
      <c r="I112" s="70"/>
      <c r="J112" s="70"/>
      <c r="K112" s="34" t="s">
        <v>65</v>
      </c>
      <c r="L112" s="77">
        <v>112</v>
      </c>
      <c r="M112" s="77"/>
      <c r="N112" s="72"/>
      <c r="O112" s="79" t="s">
        <v>416</v>
      </c>
      <c r="P112" s="81">
        <v>43568.24444444444</v>
      </c>
      <c r="Q112" s="79" t="s">
        <v>457</v>
      </c>
      <c r="R112" s="79"/>
      <c r="S112" s="79"/>
      <c r="T112" s="79" t="s">
        <v>698</v>
      </c>
      <c r="U112" s="79"/>
      <c r="V112" s="82" t="s">
        <v>863</v>
      </c>
      <c r="W112" s="81">
        <v>43568.24444444444</v>
      </c>
      <c r="X112" s="82" t="s">
        <v>1022</v>
      </c>
      <c r="Y112" s="79"/>
      <c r="Z112" s="79"/>
      <c r="AA112" s="85" t="s">
        <v>1244</v>
      </c>
      <c r="AB112" s="79"/>
      <c r="AC112" s="79" t="b">
        <v>0</v>
      </c>
      <c r="AD112" s="79">
        <v>0</v>
      </c>
      <c r="AE112" s="85" t="s">
        <v>1392</v>
      </c>
      <c r="AF112" s="79" t="b">
        <v>0</v>
      </c>
      <c r="AG112" s="79" t="s">
        <v>1405</v>
      </c>
      <c r="AH112" s="79"/>
      <c r="AI112" s="85" t="s">
        <v>1392</v>
      </c>
      <c r="AJ112" s="79" t="b">
        <v>0</v>
      </c>
      <c r="AK112" s="79">
        <v>3</v>
      </c>
      <c r="AL112" s="85" t="s">
        <v>1202</v>
      </c>
      <c r="AM112" s="79" t="s">
        <v>1426</v>
      </c>
      <c r="AN112" s="79" t="b">
        <v>0</v>
      </c>
      <c r="AO112" s="85" t="s">
        <v>1202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0</v>
      </c>
      <c r="BE112" s="49">
        <v>0</v>
      </c>
      <c r="BF112" s="48">
        <v>0</v>
      </c>
      <c r="BG112" s="49">
        <v>0</v>
      </c>
      <c r="BH112" s="48">
        <v>0</v>
      </c>
      <c r="BI112" s="49">
        <v>0</v>
      </c>
      <c r="BJ112" s="48">
        <v>21</v>
      </c>
      <c r="BK112" s="49">
        <v>100</v>
      </c>
      <c r="BL112" s="48">
        <v>21</v>
      </c>
    </row>
    <row r="113" spans="1:64" ht="15">
      <c r="A113" s="64" t="s">
        <v>277</v>
      </c>
      <c r="B113" s="64" t="s">
        <v>277</v>
      </c>
      <c r="C113" s="65" t="s">
        <v>4234</v>
      </c>
      <c r="D113" s="66">
        <v>3</v>
      </c>
      <c r="E113" s="67" t="s">
        <v>132</v>
      </c>
      <c r="F113" s="68">
        <v>35</v>
      </c>
      <c r="G113" s="65"/>
      <c r="H113" s="69"/>
      <c r="I113" s="70"/>
      <c r="J113" s="70"/>
      <c r="K113" s="34" t="s">
        <v>65</v>
      </c>
      <c r="L113" s="77">
        <v>113</v>
      </c>
      <c r="M113" s="77"/>
      <c r="N113" s="72"/>
      <c r="O113" s="79" t="s">
        <v>176</v>
      </c>
      <c r="P113" s="81">
        <v>43568.33246527778</v>
      </c>
      <c r="Q113" s="79" t="s">
        <v>475</v>
      </c>
      <c r="R113" s="79"/>
      <c r="S113" s="79"/>
      <c r="T113" s="79" t="s">
        <v>704</v>
      </c>
      <c r="U113" s="79"/>
      <c r="V113" s="82" t="s">
        <v>864</v>
      </c>
      <c r="W113" s="81">
        <v>43568.33246527778</v>
      </c>
      <c r="X113" s="82" t="s">
        <v>1023</v>
      </c>
      <c r="Y113" s="79"/>
      <c r="Z113" s="79"/>
      <c r="AA113" s="85" t="s">
        <v>1245</v>
      </c>
      <c r="AB113" s="79"/>
      <c r="AC113" s="79" t="b">
        <v>0</v>
      </c>
      <c r="AD113" s="79">
        <v>0</v>
      </c>
      <c r="AE113" s="85" t="s">
        <v>1392</v>
      </c>
      <c r="AF113" s="79" t="b">
        <v>0</v>
      </c>
      <c r="AG113" s="79" t="s">
        <v>1403</v>
      </c>
      <c r="AH113" s="79"/>
      <c r="AI113" s="85" t="s">
        <v>1392</v>
      </c>
      <c r="AJ113" s="79" t="b">
        <v>0</v>
      </c>
      <c r="AK113" s="79">
        <v>0</v>
      </c>
      <c r="AL113" s="85" t="s">
        <v>1392</v>
      </c>
      <c r="AM113" s="79" t="s">
        <v>1425</v>
      </c>
      <c r="AN113" s="79" t="b">
        <v>0</v>
      </c>
      <c r="AO113" s="85" t="s">
        <v>1245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6.666666666666667</v>
      </c>
      <c r="BF113" s="48">
        <v>0</v>
      </c>
      <c r="BG113" s="49">
        <v>0</v>
      </c>
      <c r="BH113" s="48">
        <v>0</v>
      </c>
      <c r="BI113" s="49">
        <v>0</v>
      </c>
      <c r="BJ113" s="48">
        <v>14</v>
      </c>
      <c r="BK113" s="49">
        <v>93.33333333333333</v>
      </c>
      <c r="BL113" s="48">
        <v>15</v>
      </c>
    </row>
    <row r="114" spans="1:64" ht="15">
      <c r="A114" s="64" t="s">
        <v>278</v>
      </c>
      <c r="B114" s="64" t="s">
        <v>379</v>
      </c>
      <c r="C114" s="65" t="s">
        <v>4234</v>
      </c>
      <c r="D114" s="66">
        <v>3</v>
      </c>
      <c r="E114" s="67" t="s">
        <v>132</v>
      </c>
      <c r="F114" s="68">
        <v>35</v>
      </c>
      <c r="G114" s="65"/>
      <c r="H114" s="69"/>
      <c r="I114" s="70"/>
      <c r="J114" s="70"/>
      <c r="K114" s="34" t="s">
        <v>65</v>
      </c>
      <c r="L114" s="77">
        <v>114</v>
      </c>
      <c r="M114" s="77"/>
      <c r="N114" s="72"/>
      <c r="O114" s="79" t="s">
        <v>416</v>
      </c>
      <c r="P114" s="81">
        <v>43568.33771990741</v>
      </c>
      <c r="Q114" s="79" t="s">
        <v>457</v>
      </c>
      <c r="R114" s="79"/>
      <c r="S114" s="79"/>
      <c r="T114" s="79" t="s">
        <v>698</v>
      </c>
      <c r="U114" s="79"/>
      <c r="V114" s="82" t="s">
        <v>865</v>
      </c>
      <c r="W114" s="81">
        <v>43568.33771990741</v>
      </c>
      <c r="X114" s="82" t="s">
        <v>1024</v>
      </c>
      <c r="Y114" s="79"/>
      <c r="Z114" s="79"/>
      <c r="AA114" s="85" t="s">
        <v>1246</v>
      </c>
      <c r="AB114" s="79"/>
      <c r="AC114" s="79" t="b">
        <v>0</v>
      </c>
      <c r="AD114" s="79">
        <v>0</v>
      </c>
      <c r="AE114" s="85" t="s">
        <v>1392</v>
      </c>
      <c r="AF114" s="79" t="b">
        <v>0</v>
      </c>
      <c r="AG114" s="79" t="s">
        <v>1405</v>
      </c>
      <c r="AH114" s="79"/>
      <c r="AI114" s="85" t="s">
        <v>1392</v>
      </c>
      <c r="AJ114" s="79" t="b">
        <v>0</v>
      </c>
      <c r="AK114" s="79">
        <v>3</v>
      </c>
      <c r="AL114" s="85" t="s">
        <v>1202</v>
      </c>
      <c r="AM114" s="79" t="s">
        <v>1425</v>
      </c>
      <c r="AN114" s="79" t="b">
        <v>0</v>
      </c>
      <c r="AO114" s="85" t="s">
        <v>1202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8</v>
      </c>
      <c r="BC114" s="78" t="str">
        <f>REPLACE(INDEX(GroupVertices[Group],MATCH(Edges[[#This Row],[Vertex 2]],GroupVertices[Vertex],0)),1,1,"")</f>
        <v>8</v>
      </c>
      <c r="BD114" s="48"/>
      <c r="BE114" s="49"/>
      <c r="BF114" s="48"/>
      <c r="BG114" s="49"/>
      <c r="BH114" s="48"/>
      <c r="BI114" s="49"/>
      <c r="BJ114" s="48"/>
      <c r="BK114" s="49"/>
      <c r="BL114" s="48"/>
    </row>
    <row r="115" spans="1:64" ht="15">
      <c r="A115" s="64" t="s">
        <v>278</v>
      </c>
      <c r="B115" s="64" t="s">
        <v>253</v>
      </c>
      <c r="C115" s="65" t="s">
        <v>4234</v>
      </c>
      <c r="D115" s="66">
        <v>3</v>
      </c>
      <c r="E115" s="67" t="s">
        <v>132</v>
      </c>
      <c r="F115" s="68">
        <v>35</v>
      </c>
      <c r="G115" s="65"/>
      <c r="H115" s="69"/>
      <c r="I115" s="70"/>
      <c r="J115" s="70"/>
      <c r="K115" s="34" t="s">
        <v>65</v>
      </c>
      <c r="L115" s="77">
        <v>115</v>
      </c>
      <c r="M115" s="77"/>
      <c r="N115" s="72"/>
      <c r="O115" s="79" t="s">
        <v>416</v>
      </c>
      <c r="P115" s="81">
        <v>43568.33771990741</v>
      </c>
      <c r="Q115" s="79" t="s">
        <v>457</v>
      </c>
      <c r="R115" s="79"/>
      <c r="S115" s="79"/>
      <c r="T115" s="79" t="s">
        <v>698</v>
      </c>
      <c r="U115" s="79"/>
      <c r="V115" s="82" t="s">
        <v>865</v>
      </c>
      <c r="W115" s="81">
        <v>43568.33771990741</v>
      </c>
      <c r="X115" s="82" t="s">
        <v>1024</v>
      </c>
      <c r="Y115" s="79"/>
      <c r="Z115" s="79"/>
      <c r="AA115" s="85" t="s">
        <v>1246</v>
      </c>
      <c r="AB115" s="79"/>
      <c r="AC115" s="79" t="b">
        <v>0</v>
      </c>
      <c r="AD115" s="79">
        <v>0</v>
      </c>
      <c r="AE115" s="85" t="s">
        <v>1392</v>
      </c>
      <c r="AF115" s="79" t="b">
        <v>0</v>
      </c>
      <c r="AG115" s="79" t="s">
        <v>1405</v>
      </c>
      <c r="AH115" s="79"/>
      <c r="AI115" s="85" t="s">
        <v>1392</v>
      </c>
      <c r="AJ115" s="79" t="b">
        <v>0</v>
      </c>
      <c r="AK115" s="79">
        <v>3</v>
      </c>
      <c r="AL115" s="85" t="s">
        <v>1202</v>
      </c>
      <c r="AM115" s="79" t="s">
        <v>1425</v>
      </c>
      <c r="AN115" s="79" t="b">
        <v>0</v>
      </c>
      <c r="AO115" s="85" t="s">
        <v>1202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8</v>
      </c>
      <c r="BC115" s="78" t="str">
        <f>REPLACE(INDEX(GroupVertices[Group],MATCH(Edges[[#This Row],[Vertex 2]],GroupVertices[Vertex],0)),1,1,"")</f>
        <v>8</v>
      </c>
      <c r="BD115" s="48">
        <v>0</v>
      </c>
      <c r="BE115" s="49">
        <v>0</v>
      </c>
      <c r="BF115" s="48">
        <v>0</v>
      </c>
      <c r="BG115" s="49">
        <v>0</v>
      </c>
      <c r="BH115" s="48">
        <v>0</v>
      </c>
      <c r="BI115" s="49">
        <v>0</v>
      </c>
      <c r="BJ115" s="48">
        <v>21</v>
      </c>
      <c r="BK115" s="49">
        <v>100</v>
      </c>
      <c r="BL115" s="48">
        <v>21</v>
      </c>
    </row>
    <row r="116" spans="1:64" ht="15">
      <c r="A116" s="64" t="s">
        <v>279</v>
      </c>
      <c r="B116" s="64" t="s">
        <v>314</v>
      </c>
      <c r="C116" s="65" t="s">
        <v>4237</v>
      </c>
      <c r="D116" s="66">
        <v>7.666666666666667</v>
      </c>
      <c r="E116" s="67" t="s">
        <v>136</v>
      </c>
      <c r="F116" s="68">
        <v>19.666666666666664</v>
      </c>
      <c r="G116" s="65"/>
      <c r="H116" s="69"/>
      <c r="I116" s="70"/>
      <c r="J116" s="70"/>
      <c r="K116" s="34" t="s">
        <v>65</v>
      </c>
      <c r="L116" s="77">
        <v>116</v>
      </c>
      <c r="M116" s="77"/>
      <c r="N116" s="72"/>
      <c r="O116" s="79" t="s">
        <v>416</v>
      </c>
      <c r="P116" s="81">
        <v>43568.359814814816</v>
      </c>
      <c r="Q116" s="79" t="s">
        <v>466</v>
      </c>
      <c r="R116" s="79"/>
      <c r="S116" s="79"/>
      <c r="T116" s="79"/>
      <c r="U116" s="79"/>
      <c r="V116" s="82" t="s">
        <v>866</v>
      </c>
      <c r="W116" s="81">
        <v>43568.359814814816</v>
      </c>
      <c r="X116" s="82" t="s">
        <v>1025</v>
      </c>
      <c r="Y116" s="79"/>
      <c r="Z116" s="79"/>
      <c r="AA116" s="85" t="s">
        <v>1247</v>
      </c>
      <c r="AB116" s="79"/>
      <c r="AC116" s="79" t="b">
        <v>0</v>
      </c>
      <c r="AD116" s="79">
        <v>0</v>
      </c>
      <c r="AE116" s="85" t="s">
        <v>1392</v>
      </c>
      <c r="AF116" s="79" t="b">
        <v>0</v>
      </c>
      <c r="AG116" s="79" t="s">
        <v>1403</v>
      </c>
      <c r="AH116" s="79"/>
      <c r="AI116" s="85" t="s">
        <v>1392</v>
      </c>
      <c r="AJ116" s="79" t="b">
        <v>0</v>
      </c>
      <c r="AK116" s="79">
        <v>5</v>
      </c>
      <c r="AL116" s="85" t="s">
        <v>1290</v>
      </c>
      <c r="AM116" s="79" t="s">
        <v>1426</v>
      </c>
      <c r="AN116" s="79" t="b">
        <v>0</v>
      </c>
      <c r="AO116" s="85" t="s">
        <v>1290</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3</v>
      </c>
      <c r="BC116" s="78" t="str">
        <f>REPLACE(INDEX(GroupVertices[Group],MATCH(Edges[[#This Row],[Vertex 2]],GroupVertices[Vertex],0)),1,1,"")</f>
        <v>3</v>
      </c>
      <c r="BD116" s="48">
        <v>1</v>
      </c>
      <c r="BE116" s="49">
        <v>3.5714285714285716</v>
      </c>
      <c r="BF116" s="48">
        <v>0</v>
      </c>
      <c r="BG116" s="49">
        <v>0</v>
      </c>
      <c r="BH116" s="48">
        <v>0</v>
      </c>
      <c r="BI116" s="49">
        <v>0</v>
      </c>
      <c r="BJ116" s="48">
        <v>27</v>
      </c>
      <c r="BK116" s="49">
        <v>96.42857142857143</v>
      </c>
      <c r="BL116" s="48">
        <v>28</v>
      </c>
    </row>
    <row r="117" spans="1:64" ht="15">
      <c r="A117" s="64" t="s">
        <v>279</v>
      </c>
      <c r="B117" s="64" t="s">
        <v>314</v>
      </c>
      <c r="C117" s="65" t="s">
        <v>4237</v>
      </c>
      <c r="D117" s="66">
        <v>7.666666666666667</v>
      </c>
      <c r="E117" s="67" t="s">
        <v>136</v>
      </c>
      <c r="F117" s="68">
        <v>19.666666666666664</v>
      </c>
      <c r="G117" s="65"/>
      <c r="H117" s="69"/>
      <c r="I117" s="70"/>
      <c r="J117" s="70"/>
      <c r="K117" s="34" t="s">
        <v>65</v>
      </c>
      <c r="L117" s="77">
        <v>117</v>
      </c>
      <c r="M117" s="77"/>
      <c r="N117" s="72"/>
      <c r="O117" s="79" t="s">
        <v>416</v>
      </c>
      <c r="P117" s="81">
        <v>43568.36068287037</v>
      </c>
      <c r="Q117" s="79" t="s">
        <v>468</v>
      </c>
      <c r="R117" s="79"/>
      <c r="S117" s="79"/>
      <c r="T117" s="79"/>
      <c r="U117" s="79"/>
      <c r="V117" s="82" t="s">
        <v>866</v>
      </c>
      <c r="W117" s="81">
        <v>43568.36068287037</v>
      </c>
      <c r="X117" s="82" t="s">
        <v>1026</v>
      </c>
      <c r="Y117" s="79"/>
      <c r="Z117" s="79"/>
      <c r="AA117" s="85" t="s">
        <v>1248</v>
      </c>
      <c r="AB117" s="79"/>
      <c r="AC117" s="79" t="b">
        <v>0</v>
      </c>
      <c r="AD117" s="79">
        <v>0</v>
      </c>
      <c r="AE117" s="85" t="s">
        <v>1392</v>
      </c>
      <c r="AF117" s="79" t="b">
        <v>0</v>
      </c>
      <c r="AG117" s="79" t="s">
        <v>1403</v>
      </c>
      <c r="AH117" s="79"/>
      <c r="AI117" s="85" t="s">
        <v>1392</v>
      </c>
      <c r="AJ117" s="79" t="b">
        <v>0</v>
      </c>
      <c r="AK117" s="79">
        <v>6</v>
      </c>
      <c r="AL117" s="85" t="s">
        <v>1291</v>
      </c>
      <c r="AM117" s="79" t="s">
        <v>1426</v>
      </c>
      <c r="AN117" s="79" t="b">
        <v>0</v>
      </c>
      <c r="AO117" s="85" t="s">
        <v>1291</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3</v>
      </c>
      <c r="BD117" s="48">
        <v>2</v>
      </c>
      <c r="BE117" s="49">
        <v>7.142857142857143</v>
      </c>
      <c r="BF117" s="48">
        <v>0</v>
      </c>
      <c r="BG117" s="49">
        <v>0</v>
      </c>
      <c r="BH117" s="48">
        <v>0</v>
      </c>
      <c r="BI117" s="49">
        <v>0</v>
      </c>
      <c r="BJ117" s="48">
        <v>26</v>
      </c>
      <c r="BK117" s="49">
        <v>92.85714285714286</v>
      </c>
      <c r="BL117" s="48">
        <v>28</v>
      </c>
    </row>
    <row r="118" spans="1:64" ht="15">
      <c r="A118" s="64" t="s">
        <v>279</v>
      </c>
      <c r="B118" s="64" t="s">
        <v>380</v>
      </c>
      <c r="C118" s="65" t="s">
        <v>4234</v>
      </c>
      <c r="D118" s="66">
        <v>3</v>
      </c>
      <c r="E118" s="67" t="s">
        <v>132</v>
      </c>
      <c r="F118" s="68">
        <v>35</v>
      </c>
      <c r="G118" s="65"/>
      <c r="H118" s="69"/>
      <c r="I118" s="70"/>
      <c r="J118" s="70"/>
      <c r="K118" s="34" t="s">
        <v>65</v>
      </c>
      <c r="L118" s="77">
        <v>118</v>
      </c>
      <c r="M118" s="77"/>
      <c r="N118" s="72"/>
      <c r="O118" s="79" t="s">
        <v>416</v>
      </c>
      <c r="P118" s="81">
        <v>43568.4940625</v>
      </c>
      <c r="Q118" s="79" t="s">
        <v>474</v>
      </c>
      <c r="R118" s="79"/>
      <c r="S118" s="79"/>
      <c r="T118" s="79"/>
      <c r="U118" s="79"/>
      <c r="V118" s="82" t="s">
        <v>866</v>
      </c>
      <c r="W118" s="81">
        <v>43568.4940625</v>
      </c>
      <c r="X118" s="82" t="s">
        <v>1027</v>
      </c>
      <c r="Y118" s="79"/>
      <c r="Z118" s="79"/>
      <c r="AA118" s="85" t="s">
        <v>1249</v>
      </c>
      <c r="AB118" s="79"/>
      <c r="AC118" s="79" t="b">
        <v>0</v>
      </c>
      <c r="AD118" s="79">
        <v>0</v>
      </c>
      <c r="AE118" s="85" t="s">
        <v>1392</v>
      </c>
      <c r="AF118" s="79" t="b">
        <v>0</v>
      </c>
      <c r="AG118" s="79" t="s">
        <v>1403</v>
      </c>
      <c r="AH118" s="79"/>
      <c r="AI118" s="85" t="s">
        <v>1392</v>
      </c>
      <c r="AJ118" s="79" t="b">
        <v>0</v>
      </c>
      <c r="AK118" s="79">
        <v>6</v>
      </c>
      <c r="AL118" s="85" t="s">
        <v>1286</v>
      </c>
      <c r="AM118" s="79" t="s">
        <v>1426</v>
      </c>
      <c r="AN118" s="79" t="b">
        <v>0</v>
      </c>
      <c r="AO118" s="85" t="s">
        <v>1286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279</v>
      </c>
      <c r="B119" s="64" t="s">
        <v>314</v>
      </c>
      <c r="C119" s="65" t="s">
        <v>4237</v>
      </c>
      <c r="D119" s="66">
        <v>7.666666666666667</v>
      </c>
      <c r="E119" s="67" t="s">
        <v>136</v>
      </c>
      <c r="F119" s="68">
        <v>19.666666666666664</v>
      </c>
      <c r="G119" s="65"/>
      <c r="H119" s="69"/>
      <c r="I119" s="70"/>
      <c r="J119" s="70"/>
      <c r="K119" s="34" t="s">
        <v>65</v>
      </c>
      <c r="L119" s="77">
        <v>119</v>
      </c>
      <c r="M119" s="77"/>
      <c r="N119" s="72"/>
      <c r="O119" s="79" t="s">
        <v>416</v>
      </c>
      <c r="P119" s="81">
        <v>43568.4940625</v>
      </c>
      <c r="Q119" s="79" t="s">
        <v>474</v>
      </c>
      <c r="R119" s="79"/>
      <c r="S119" s="79"/>
      <c r="T119" s="79"/>
      <c r="U119" s="79"/>
      <c r="V119" s="82" t="s">
        <v>866</v>
      </c>
      <c r="W119" s="81">
        <v>43568.4940625</v>
      </c>
      <c r="X119" s="82" t="s">
        <v>1027</v>
      </c>
      <c r="Y119" s="79"/>
      <c r="Z119" s="79"/>
      <c r="AA119" s="85" t="s">
        <v>1249</v>
      </c>
      <c r="AB119" s="79"/>
      <c r="AC119" s="79" t="b">
        <v>0</v>
      </c>
      <c r="AD119" s="79">
        <v>0</v>
      </c>
      <c r="AE119" s="85" t="s">
        <v>1392</v>
      </c>
      <c r="AF119" s="79" t="b">
        <v>0</v>
      </c>
      <c r="AG119" s="79" t="s">
        <v>1403</v>
      </c>
      <c r="AH119" s="79"/>
      <c r="AI119" s="85" t="s">
        <v>1392</v>
      </c>
      <c r="AJ119" s="79" t="b">
        <v>0</v>
      </c>
      <c r="AK119" s="79">
        <v>6</v>
      </c>
      <c r="AL119" s="85" t="s">
        <v>1286</v>
      </c>
      <c r="AM119" s="79" t="s">
        <v>1426</v>
      </c>
      <c r="AN119" s="79" t="b">
        <v>0</v>
      </c>
      <c r="AO119" s="85" t="s">
        <v>1286</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3</v>
      </c>
      <c r="BC119" s="78" t="str">
        <f>REPLACE(INDEX(GroupVertices[Group],MATCH(Edges[[#This Row],[Vertex 2]],GroupVertices[Vertex],0)),1,1,"")</f>
        <v>3</v>
      </c>
      <c r="BD119" s="48">
        <v>1</v>
      </c>
      <c r="BE119" s="49">
        <v>4.166666666666667</v>
      </c>
      <c r="BF119" s="48">
        <v>0</v>
      </c>
      <c r="BG119" s="49">
        <v>0</v>
      </c>
      <c r="BH119" s="48">
        <v>0</v>
      </c>
      <c r="BI119" s="49">
        <v>0</v>
      </c>
      <c r="BJ119" s="48">
        <v>23</v>
      </c>
      <c r="BK119" s="49">
        <v>95.83333333333333</v>
      </c>
      <c r="BL119" s="48">
        <v>24</v>
      </c>
    </row>
    <row r="120" spans="1:64" ht="15">
      <c r="A120" s="64" t="s">
        <v>280</v>
      </c>
      <c r="B120" s="64" t="s">
        <v>380</v>
      </c>
      <c r="C120" s="65" t="s">
        <v>4234</v>
      </c>
      <c r="D120" s="66">
        <v>3</v>
      </c>
      <c r="E120" s="67" t="s">
        <v>132</v>
      </c>
      <c r="F120" s="68">
        <v>35</v>
      </c>
      <c r="G120" s="65"/>
      <c r="H120" s="69"/>
      <c r="I120" s="70"/>
      <c r="J120" s="70"/>
      <c r="K120" s="34" t="s">
        <v>65</v>
      </c>
      <c r="L120" s="77">
        <v>120</v>
      </c>
      <c r="M120" s="77"/>
      <c r="N120" s="72"/>
      <c r="O120" s="79" t="s">
        <v>416</v>
      </c>
      <c r="P120" s="81">
        <v>43568.50126157407</v>
      </c>
      <c r="Q120" s="79" t="s">
        <v>474</v>
      </c>
      <c r="R120" s="79"/>
      <c r="S120" s="79"/>
      <c r="T120" s="79"/>
      <c r="U120" s="79"/>
      <c r="V120" s="82" t="s">
        <v>867</v>
      </c>
      <c r="W120" s="81">
        <v>43568.50126157407</v>
      </c>
      <c r="X120" s="82" t="s">
        <v>1028</v>
      </c>
      <c r="Y120" s="79"/>
      <c r="Z120" s="79"/>
      <c r="AA120" s="85" t="s">
        <v>1250</v>
      </c>
      <c r="AB120" s="79"/>
      <c r="AC120" s="79" t="b">
        <v>0</v>
      </c>
      <c r="AD120" s="79">
        <v>0</v>
      </c>
      <c r="AE120" s="85" t="s">
        <v>1392</v>
      </c>
      <c r="AF120" s="79" t="b">
        <v>0</v>
      </c>
      <c r="AG120" s="79" t="s">
        <v>1403</v>
      </c>
      <c r="AH120" s="79"/>
      <c r="AI120" s="85" t="s">
        <v>1392</v>
      </c>
      <c r="AJ120" s="79" t="b">
        <v>0</v>
      </c>
      <c r="AK120" s="79">
        <v>6</v>
      </c>
      <c r="AL120" s="85" t="s">
        <v>1286</v>
      </c>
      <c r="AM120" s="79" t="s">
        <v>1425</v>
      </c>
      <c r="AN120" s="79" t="b">
        <v>0</v>
      </c>
      <c r="AO120" s="85" t="s">
        <v>1286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280</v>
      </c>
      <c r="B121" s="64" t="s">
        <v>314</v>
      </c>
      <c r="C121" s="65" t="s">
        <v>4234</v>
      </c>
      <c r="D121" s="66">
        <v>3</v>
      </c>
      <c r="E121" s="67" t="s">
        <v>132</v>
      </c>
      <c r="F121" s="68">
        <v>35</v>
      </c>
      <c r="G121" s="65"/>
      <c r="H121" s="69"/>
      <c r="I121" s="70"/>
      <c r="J121" s="70"/>
      <c r="K121" s="34" t="s">
        <v>65</v>
      </c>
      <c r="L121" s="77">
        <v>121</v>
      </c>
      <c r="M121" s="77"/>
      <c r="N121" s="72"/>
      <c r="O121" s="79" t="s">
        <v>416</v>
      </c>
      <c r="P121" s="81">
        <v>43568.50126157407</v>
      </c>
      <c r="Q121" s="79" t="s">
        <v>474</v>
      </c>
      <c r="R121" s="79"/>
      <c r="S121" s="79"/>
      <c r="T121" s="79"/>
      <c r="U121" s="79"/>
      <c r="V121" s="82" t="s">
        <v>867</v>
      </c>
      <c r="W121" s="81">
        <v>43568.50126157407</v>
      </c>
      <c r="X121" s="82" t="s">
        <v>1028</v>
      </c>
      <c r="Y121" s="79"/>
      <c r="Z121" s="79"/>
      <c r="AA121" s="85" t="s">
        <v>1250</v>
      </c>
      <c r="AB121" s="79"/>
      <c r="AC121" s="79" t="b">
        <v>0</v>
      </c>
      <c r="AD121" s="79">
        <v>0</v>
      </c>
      <c r="AE121" s="85" t="s">
        <v>1392</v>
      </c>
      <c r="AF121" s="79" t="b">
        <v>0</v>
      </c>
      <c r="AG121" s="79" t="s">
        <v>1403</v>
      </c>
      <c r="AH121" s="79"/>
      <c r="AI121" s="85" t="s">
        <v>1392</v>
      </c>
      <c r="AJ121" s="79" t="b">
        <v>0</v>
      </c>
      <c r="AK121" s="79">
        <v>6</v>
      </c>
      <c r="AL121" s="85" t="s">
        <v>1286</v>
      </c>
      <c r="AM121" s="79" t="s">
        <v>1425</v>
      </c>
      <c r="AN121" s="79" t="b">
        <v>0</v>
      </c>
      <c r="AO121" s="85" t="s">
        <v>1286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4.166666666666667</v>
      </c>
      <c r="BF121" s="48">
        <v>0</v>
      </c>
      <c r="BG121" s="49">
        <v>0</v>
      </c>
      <c r="BH121" s="48">
        <v>0</v>
      </c>
      <c r="BI121" s="49">
        <v>0</v>
      </c>
      <c r="BJ121" s="48">
        <v>23</v>
      </c>
      <c r="BK121" s="49">
        <v>95.83333333333333</v>
      </c>
      <c r="BL121" s="48">
        <v>24</v>
      </c>
    </row>
    <row r="122" spans="1:64" ht="15">
      <c r="A122" s="64" t="s">
        <v>281</v>
      </c>
      <c r="B122" s="64" t="s">
        <v>281</v>
      </c>
      <c r="C122" s="65" t="s">
        <v>4234</v>
      </c>
      <c r="D122" s="66">
        <v>3</v>
      </c>
      <c r="E122" s="67" t="s">
        <v>132</v>
      </c>
      <c r="F122" s="68">
        <v>35</v>
      </c>
      <c r="G122" s="65"/>
      <c r="H122" s="69"/>
      <c r="I122" s="70"/>
      <c r="J122" s="70"/>
      <c r="K122" s="34" t="s">
        <v>65</v>
      </c>
      <c r="L122" s="77">
        <v>122</v>
      </c>
      <c r="M122" s="77"/>
      <c r="N122" s="72"/>
      <c r="O122" s="79" t="s">
        <v>176</v>
      </c>
      <c r="P122" s="81">
        <v>43568.73304398148</v>
      </c>
      <c r="Q122" s="79" t="s">
        <v>476</v>
      </c>
      <c r="R122" s="79"/>
      <c r="S122" s="79"/>
      <c r="T122" s="79" t="s">
        <v>705</v>
      </c>
      <c r="U122" s="79"/>
      <c r="V122" s="82" t="s">
        <v>868</v>
      </c>
      <c r="W122" s="81">
        <v>43568.73304398148</v>
      </c>
      <c r="X122" s="82" t="s">
        <v>1029</v>
      </c>
      <c r="Y122" s="79"/>
      <c r="Z122" s="79"/>
      <c r="AA122" s="85" t="s">
        <v>1251</v>
      </c>
      <c r="AB122" s="79"/>
      <c r="AC122" s="79" t="b">
        <v>0</v>
      </c>
      <c r="AD122" s="79">
        <v>0</v>
      </c>
      <c r="AE122" s="85" t="s">
        <v>1392</v>
      </c>
      <c r="AF122" s="79" t="b">
        <v>0</v>
      </c>
      <c r="AG122" s="79" t="s">
        <v>1404</v>
      </c>
      <c r="AH122" s="79"/>
      <c r="AI122" s="85" t="s">
        <v>1392</v>
      </c>
      <c r="AJ122" s="79" t="b">
        <v>0</v>
      </c>
      <c r="AK122" s="79">
        <v>0</v>
      </c>
      <c r="AL122" s="85" t="s">
        <v>1392</v>
      </c>
      <c r="AM122" s="79" t="s">
        <v>1426</v>
      </c>
      <c r="AN122" s="79" t="b">
        <v>0</v>
      </c>
      <c r="AO122" s="85" t="s">
        <v>1251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27</v>
      </c>
      <c r="BK122" s="49">
        <v>100</v>
      </c>
      <c r="BL122" s="48">
        <v>27</v>
      </c>
    </row>
    <row r="123" spans="1:64" ht="15">
      <c r="A123" s="64" t="s">
        <v>282</v>
      </c>
      <c r="B123" s="64" t="s">
        <v>282</v>
      </c>
      <c r="C123" s="65" t="s">
        <v>4234</v>
      </c>
      <c r="D123" s="66">
        <v>3</v>
      </c>
      <c r="E123" s="67" t="s">
        <v>132</v>
      </c>
      <c r="F123" s="68">
        <v>35</v>
      </c>
      <c r="G123" s="65"/>
      <c r="H123" s="69"/>
      <c r="I123" s="70"/>
      <c r="J123" s="70"/>
      <c r="K123" s="34" t="s">
        <v>65</v>
      </c>
      <c r="L123" s="77">
        <v>123</v>
      </c>
      <c r="M123" s="77"/>
      <c r="N123" s="72"/>
      <c r="O123" s="79" t="s">
        <v>176</v>
      </c>
      <c r="P123" s="81">
        <v>43567.544583333336</v>
      </c>
      <c r="Q123" s="79" t="s">
        <v>477</v>
      </c>
      <c r="R123" s="79"/>
      <c r="S123" s="79"/>
      <c r="T123" s="79" t="s">
        <v>695</v>
      </c>
      <c r="U123" s="82" t="s">
        <v>769</v>
      </c>
      <c r="V123" s="82" t="s">
        <v>769</v>
      </c>
      <c r="W123" s="81">
        <v>43567.544583333336</v>
      </c>
      <c r="X123" s="82" t="s">
        <v>1030</v>
      </c>
      <c r="Y123" s="79"/>
      <c r="Z123" s="79"/>
      <c r="AA123" s="85" t="s">
        <v>1252</v>
      </c>
      <c r="AB123" s="79"/>
      <c r="AC123" s="79" t="b">
        <v>0</v>
      </c>
      <c r="AD123" s="79">
        <v>7</v>
      </c>
      <c r="AE123" s="85" t="s">
        <v>1392</v>
      </c>
      <c r="AF123" s="79" t="b">
        <v>0</v>
      </c>
      <c r="AG123" s="79" t="s">
        <v>1403</v>
      </c>
      <c r="AH123" s="79"/>
      <c r="AI123" s="85" t="s">
        <v>1392</v>
      </c>
      <c r="AJ123" s="79" t="b">
        <v>0</v>
      </c>
      <c r="AK123" s="79">
        <v>1</v>
      </c>
      <c r="AL123" s="85" t="s">
        <v>1392</v>
      </c>
      <c r="AM123" s="79" t="s">
        <v>1423</v>
      </c>
      <c r="AN123" s="79" t="b">
        <v>0</v>
      </c>
      <c r="AO123" s="85" t="s">
        <v>1252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20</v>
      </c>
      <c r="BC123" s="78" t="str">
        <f>REPLACE(INDEX(GroupVertices[Group],MATCH(Edges[[#This Row],[Vertex 2]],GroupVertices[Vertex],0)),1,1,"")</f>
        <v>20</v>
      </c>
      <c r="BD123" s="48">
        <v>1</v>
      </c>
      <c r="BE123" s="49">
        <v>7.142857142857143</v>
      </c>
      <c r="BF123" s="48">
        <v>0</v>
      </c>
      <c r="BG123" s="49">
        <v>0</v>
      </c>
      <c r="BH123" s="48">
        <v>0</v>
      </c>
      <c r="BI123" s="49">
        <v>0</v>
      </c>
      <c r="BJ123" s="48">
        <v>13</v>
      </c>
      <c r="BK123" s="49">
        <v>92.85714285714286</v>
      </c>
      <c r="BL123" s="48">
        <v>14</v>
      </c>
    </row>
    <row r="124" spans="1:64" ht="15">
      <c r="A124" s="64" t="s">
        <v>283</v>
      </c>
      <c r="B124" s="64" t="s">
        <v>282</v>
      </c>
      <c r="C124" s="65" t="s">
        <v>4234</v>
      </c>
      <c r="D124" s="66">
        <v>3</v>
      </c>
      <c r="E124" s="67" t="s">
        <v>132</v>
      </c>
      <c r="F124" s="68">
        <v>35</v>
      </c>
      <c r="G124" s="65"/>
      <c r="H124" s="69"/>
      <c r="I124" s="70"/>
      <c r="J124" s="70"/>
      <c r="K124" s="34" t="s">
        <v>65</v>
      </c>
      <c r="L124" s="77">
        <v>124</v>
      </c>
      <c r="M124" s="77"/>
      <c r="N124" s="72"/>
      <c r="O124" s="79" t="s">
        <v>416</v>
      </c>
      <c r="P124" s="81">
        <v>43568.73788194444</v>
      </c>
      <c r="Q124" s="79" t="s">
        <v>449</v>
      </c>
      <c r="R124" s="79"/>
      <c r="S124" s="79"/>
      <c r="T124" s="79" t="s">
        <v>695</v>
      </c>
      <c r="U124" s="82" t="s">
        <v>769</v>
      </c>
      <c r="V124" s="82" t="s">
        <v>769</v>
      </c>
      <c r="W124" s="81">
        <v>43568.73788194444</v>
      </c>
      <c r="X124" s="82" t="s">
        <v>1031</v>
      </c>
      <c r="Y124" s="79"/>
      <c r="Z124" s="79"/>
      <c r="AA124" s="85" t="s">
        <v>1253</v>
      </c>
      <c r="AB124" s="79"/>
      <c r="AC124" s="79" t="b">
        <v>0</v>
      </c>
      <c r="AD124" s="79">
        <v>0</v>
      </c>
      <c r="AE124" s="85" t="s">
        <v>1392</v>
      </c>
      <c r="AF124" s="79" t="b">
        <v>0</v>
      </c>
      <c r="AG124" s="79" t="s">
        <v>1403</v>
      </c>
      <c r="AH124" s="79"/>
      <c r="AI124" s="85" t="s">
        <v>1392</v>
      </c>
      <c r="AJ124" s="79" t="b">
        <v>0</v>
      </c>
      <c r="AK124" s="79">
        <v>2</v>
      </c>
      <c r="AL124" s="85" t="s">
        <v>1252</v>
      </c>
      <c r="AM124" s="79" t="s">
        <v>1426</v>
      </c>
      <c r="AN124" s="79" t="b">
        <v>0</v>
      </c>
      <c r="AO124" s="85" t="s">
        <v>1252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20</v>
      </c>
      <c r="BC124" s="78" t="str">
        <f>REPLACE(INDEX(GroupVertices[Group],MATCH(Edges[[#This Row],[Vertex 2]],GroupVertices[Vertex],0)),1,1,"")</f>
        <v>20</v>
      </c>
      <c r="BD124" s="48">
        <v>1</v>
      </c>
      <c r="BE124" s="49">
        <v>6.25</v>
      </c>
      <c r="BF124" s="48">
        <v>0</v>
      </c>
      <c r="BG124" s="49">
        <v>0</v>
      </c>
      <c r="BH124" s="48">
        <v>0</v>
      </c>
      <c r="BI124" s="49">
        <v>0</v>
      </c>
      <c r="BJ124" s="48">
        <v>15</v>
      </c>
      <c r="BK124" s="49">
        <v>93.75</v>
      </c>
      <c r="BL124" s="48">
        <v>16</v>
      </c>
    </row>
    <row r="125" spans="1:64" ht="15">
      <c r="A125" s="64" t="s">
        <v>284</v>
      </c>
      <c r="B125" s="64" t="s">
        <v>284</v>
      </c>
      <c r="C125" s="65" t="s">
        <v>4234</v>
      </c>
      <c r="D125" s="66">
        <v>3</v>
      </c>
      <c r="E125" s="67" t="s">
        <v>132</v>
      </c>
      <c r="F125" s="68">
        <v>35</v>
      </c>
      <c r="G125" s="65"/>
      <c r="H125" s="69"/>
      <c r="I125" s="70"/>
      <c r="J125" s="70"/>
      <c r="K125" s="34" t="s">
        <v>65</v>
      </c>
      <c r="L125" s="77">
        <v>125</v>
      </c>
      <c r="M125" s="77"/>
      <c r="N125" s="72"/>
      <c r="O125" s="79" t="s">
        <v>176</v>
      </c>
      <c r="P125" s="81">
        <v>43568.97482638889</v>
      </c>
      <c r="Q125" s="79" t="s">
        <v>478</v>
      </c>
      <c r="R125" s="82" t="s">
        <v>602</v>
      </c>
      <c r="S125" s="79" t="s">
        <v>657</v>
      </c>
      <c r="T125" s="79" t="s">
        <v>706</v>
      </c>
      <c r="U125" s="79"/>
      <c r="V125" s="82" t="s">
        <v>869</v>
      </c>
      <c r="W125" s="81">
        <v>43568.97482638889</v>
      </c>
      <c r="X125" s="82" t="s">
        <v>1032</v>
      </c>
      <c r="Y125" s="79"/>
      <c r="Z125" s="79"/>
      <c r="AA125" s="85" t="s">
        <v>1254</v>
      </c>
      <c r="AB125" s="79"/>
      <c r="AC125" s="79" t="b">
        <v>0</v>
      </c>
      <c r="AD125" s="79">
        <v>0</v>
      </c>
      <c r="AE125" s="85" t="s">
        <v>1392</v>
      </c>
      <c r="AF125" s="79" t="b">
        <v>0</v>
      </c>
      <c r="AG125" s="79" t="s">
        <v>1403</v>
      </c>
      <c r="AH125" s="79"/>
      <c r="AI125" s="85" t="s">
        <v>1392</v>
      </c>
      <c r="AJ125" s="79" t="b">
        <v>0</v>
      </c>
      <c r="AK125" s="79">
        <v>0</v>
      </c>
      <c r="AL125" s="85" t="s">
        <v>1392</v>
      </c>
      <c r="AM125" s="79" t="s">
        <v>1427</v>
      </c>
      <c r="AN125" s="79" t="b">
        <v>0</v>
      </c>
      <c r="AO125" s="85" t="s">
        <v>1254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6</v>
      </c>
      <c r="BG125" s="49">
        <v>18.75</v>
      </c>
      <c r="BH125" s="48">
        <v>0</v>
      </c>
      <c r="BI125" s="49">
        <v>0</v>
      </c>
      <c r="BJ125" s="48">
        <v>26</v>
      </c>
      <c r="BK125" s="49">
        <v>81.25</v>
      </c>
      <c r="BL125" s="48">
        <v>32</v>
      </c>
    </row>
    <row r="126" spans="1:64" ht="15">
      <c r="A126" s="64" t="s">
        <v>285</v>
      </c>
      <c r="B126" s="64" t="s">
        <v>381</v>
      </c>
      <c r="C126" s="65" t="s">
        <v>4234</v>
      </c>
      <c r="D126" s="66">
        <v>3</v>
      </c>
      <c r="E126" s="67" t="s">
        <v>132</v>
      </c>
      <c r="F126" s="68">
        <v>35</v>
      </c>
      <c r="G126" s="65"/>
      <c r="H126" s="69"/>
      <c r="I126" s="70"/>
      <c r="J126" s="70"/>
      <c r="K126" s="34" t="s">
        <v>65</v>
      </c>
      <c r="L126" s="77">
        <v>126</v>
      </c>
      <c r="M126" s="77"/>
      <c r="N126" s="72"/>
      <c r="O126" s="79" t="s">
        <v>416</v>
      </c>
      <c r="P126" s="81">
        <v>43569.65277777778</v>
      </c>
      <c r="Q126" s="79" t="s">
        <v>479</v>
      </c>
      <c r="R126" s="79"/>
      <c r="S126" s="79"/>
      <c r="T126" s="79" t="s">
        <v>707</v>
      </c>
      <c r="U126" s="79"/>
      <c r="V126" s="82" t="s">
        <v>870</v>
      </c>
      <c r="W126" s="81">
        <v>43569.65277777778</v>
      </c>
      <c r="X126" s="82" t="s">
        <v>1033</v>
      </c>
      <c r="Y126" s="79"/>
      <c r="Z126" s="79"/>
      <c r="AA126" s="85" t="s">
        <v>1255</v>
      </c>
      <c r="AB126" s="85" t="s">
        <v>1384</v>
      </c>
      <c r="AC126" s="79" t="b">
        <v>0</v>
      </c>
      <c r="AD126" s="79">
        <v>0</v>
      </c>
      <c r="AE126" s="85" t="s">
        <v>1396</v>
      </c>
      <c r="AF126" s="79" t="b">
        <v>0</v>
      </c>
      <c r="AG126" s="79" t="s">
        <v>1403</v>
      </c>
      <c r="AH126" s="79"/>
      <c r="AI126" s="85" t="s">
        <v>1392</v>
      </c>
      <c r="AJ126" s="79" t="b">
        <v>0</v>
      </c>
      <c r="AK126" s="79">
        <v>0</v>
      </c>
      <c r="AL126" s="85" t="s">
        <v>1392</v>
      </c>
      <c r="AM126" s="79" t="s">
        <v>1426</v>
      </c>
      <c r="AN126" s="79" t="b">
        <v>0</v>
      </c>
      <c r="AO126" s="85" t="s">
        <v>1384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14</v>
      </c>
      <c r="BC126" s="78" t="str">
        <f>REPLACE(INDEX(GroupVertices[Group],MATCH(Edges[[#This Row],[Vertex 2]],GroupVertices[Vertex],0)),1,1,"")</f>
        <v>14</v>
      </c>
      <c r="BD126" s="48"/>
      <c r="BE126" s="49"/>
      <c r="BF126" s="48"/>
      <c r="BG126" s="49"/>
      <c r="BH126" s="48"/>
      <c r="BI126" s="49"/>
      <c r="BJ126" s="48"/>
      <c r="BK126" s="49"/>
      <c r="BL126" s="48"/>
    </row>
    <row r="127" spans="1:64" ht="15">
      <c r="A127" s="64" t="s">
        <v>285</v>
      </c>
      <c r="B127" s="64" t="s">
        <v>382</v>
      </c>
      <c r="C127" s="65" t="s">
        <v>4234</v>
      </c>
      <c r="D127" s="66">
        <v>3</v>
      </c>
      <c r="E127" s="67" t="s">
        <v>132</v>
      </c>
      <c r="F127" s="68">
        <v>35</v>
      </c>
      <c r="G127" s="65"/>
      <c r="H127" s="69"/>
      <c r="I127" s="70"/>
      <c r="J127" s="70"/>
      <c r="K127" s="34" t="s">
        <v>65</v>
      </c>
      <c r="L127" s="77">
        <v>127</v>
      </c>
      <c r="M127" s="77"/>
      <c r="N127" s="72"/>
      <c r="O127" s="79" t="s">
        <v>416</v>
      </c>
      <c r="P127" s="81">
        <v>43569.65277777778</v>
      </c>
      <c r="Q127" s="79" t="s">
        <v>479</v>
      </c>
      <c r="R127" s="79"/>
      <c r="S127" s="79"/>
      <c r="T127" s="79" t="s">
        <v>707</v>
      </c>
      <c r="U127" s="79"/>
      <c r="V127" s="82" t="s">
        <v>870</v>
      </c>
      <c r="W127" s="81">
        <v>43569.65277777778</v>
      </c>
      <c r="X127" s="82" t="s">
        <v>1033</v>
      </c>
      <c r="Y127" s="79"/>
      <c r="Z127" s="79"/>
      <c r="AA127" s="85" t="s">
        <v>1255</v>
      </c>
      <c r="AB127" s="85" t="s">
        <v>1384</v>
      </c>
      <c r="AC127" s="79" t="b">
        <v>0</v>
      </c>
      <c r="AD127" s="79">
        <v>0</v>
      </c>
      <c r="AE127" s="85" t="s">
        <v>1396</v>
      </c>
      <c r="AF127" s="79" t="b">
        <v>0</v>
      </c>
      <c r="AG127" s="79" t="s">
        <v>1403</v>
      </c>
      <c r="AH127" s="79"/>
      <c r="AI127" s="85" t="s">
        <v>1392</v>
      </c>
      <c r="AJ127" s="79" t="b">
        <v>0</v>
      </c>
      <c r="AK127" s="79">
        <v>0</v>
      </c>
      <c r="AL127" s="85" t="s">
        <v>1392</v>
      </c>
      <c r="AM127" s="79" t="s">
        <v>1426</v>
      </c>
      <c r="AN127" s="79" t="b">
        <v>0</v>
      </c>
      <c r="AO127" s="85" t="s">
        <v>1384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14</v>
      </c>
      <c r="BC127" s="78" t="str">
        <f>REPLACE(INDEX(GroupVertices[Group],MATCH(Edges[[#This Row],[Vertex 2]],GroupVertices[Vertex],0)),1,1,"")</f>
        <v>14</v>
      </c>
      <c r="BD127" s="48"/>
      <c r="BE127" s="49"/>
      <c r="BF127" s="48"/>
      <c r="BG127" s="49"/>
      <c r="BH127" s="48"/>
      <c r="BI127" s="49"/>
      <c r="BJ127" s="48"/>
      <c r="BK127" s="49"/>
      <c r="BL127" s="48"/>
    </row>
    <row r="128" spans="1:64" ht="15">
      <c r="A128" s="64" t="s">
        <v>285</v>
      </c>
      <c r="B128" s="64" t="s">
        <v>383</v>
      </c>
      <c r="C128" s="65" t="s">
        <v>4234</v>
      </c>
      <c r="D128" s="66">
        <v>3</v>
      </c>
      <c r="E128" s="67" t="s">
        <v>132</v>
      </c>
      <c r="F128" s="68">
        <v>35</v>
      </c>
      <c r="G128" s="65"/>
      <c r="H128" s="69"/>
      <c r="I128" s="70"/>
      <c r="J128" s="70"/>
      <c r="K128" s="34" t="s">
        <v>65</v>
      </c>
      <c r="L128" s="77">
        <v>128</v>
      </c>
      <c r="M128" s="77"/>
      <c r="N128" s="72"/>
      <c r="O128" s="79" t="s">
        <v>416</v>
      </c>
      <c r="P128" s="81">
        <v>43569.65277777778</v>
      </c>
      <c r="Q128" s="79" t="s">
        <v>479</v>
      </c>
      <c r="R128" s="79"/>
      <c r="S128" s="79"/>
      <c r="T128" s="79" t="s">
        <v>707</v>
      </c>
      <c r="U128" s="79"/>
      <c r="V128" s="82" t="s">
        <v>870</v>
      </c>
      <c r="W128" s="81">
        <v>43569.65277777778</v>
      </c>
      <c r="X128" s="82" t="s">
        <v>1033</v>
      </c>
      <c r="Y128" s="79"/>
      <c r="Z128" s="79"/>
      <c r="AA128" s="85" t="s">
        <v>1255</v>
      </c>
      <c r="AB128" s="85" t="s">
        <v>1384</v>
      </c>
      <c r="AC128" s="79" t="b">
        <v>0</v>
      </c>
      <c r="AD128" s="79">
        <v>0</v>
      </c>
      <c r="AE128" s="85" t="s">
        <v>1396</v>
      </c>
      <c r="AF128" s="79" t="b">
        <v>0</v>
      </c>
      <c r="AG128" s="79" t="s">
        <v>1403</v>
      </c>
      <c r="AH128" s="79"/>
      <c r="AI128" s="85" t="s">
        <v>1392</v>
      </c>
      <c r="AJ128" s="79" t="b">
        <v>0</v>
      </c>
      <c r="AK128" s="79">
        <v>0</v>
      </c>
      <c r="AL128" s="85" t="s">
        <v>1392</v>
      </c>
      <c r="AM128" s="79" t="s">
        <v>1426</v>
      </c>
      <c r="AN128" s="79" t="b">
        <v>0</v>
      </c>
      <c r="AO128" s="85" t="s">
        <v>1384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14</v>
      </c>
      <c r="BC128" s="78" t="str">
        <f>REPLACE(INDEX(GroupVertices[Group],MATCH(Edges[[#This Row],[Vertex 2]],GroupVertices[Vertex],0)),1,1,"")</f>
        <v>14</v>
      </c>
      <c r="BD128" s="48"/>
      <c r="BE128" s="49"/>
      <c r="BF128" s="48"/>
      <c r="BG128" s="49"/>
      <c r="BH128" s="48"/>
      <c r="BI128" s="49"/>
      <c r="BJ128" s="48"/>
      <c r="BK128" s="49"/>
      <c r="BL128" s="48"/>
    </row>
    <row r="129" spans="1:64" ht="15">
      <c r="A129" s="64" t="s">
        <v>285</v>
      </c>
      <c r="B129" s="64" t="s">
        <v>384</v>
      </c>
      <c r="C129" s="65" t="s">
        <v>4234</v>
      </c>
      <c r="D129" s="66">
        <v>3</v>
      </c>
      <c r="E129" s="67" t="s">
        <v>132</v>
      </c>
      <c r="F129" s="68">
        <v>35</v>
      </c>
      <c r="G129" s="65"/>
      <c r="H129" s="69"/>
      <c r="I129" s="70"/>
      <c r="J129" s="70"/>
      <c r="K129" s="34" t="s">
        <v>65</v>
      </c>
      <c r="L129" s="77">
        <v>129</v>
      </c>
      <c r="M129" s="77"/>
      <c r="N129" s="72"/>
      <c r="O129" s="79" t="s">
        <v>417</v>
      </c>
      <c r="P129" s="81">
        <v>43569.65277777778</v>
      </c>
      <c r="Q129" s="79" t="s">
        <v>479</v>
      </c>
      <c r="R129" s="79"/>
      <c r="S129" s="79"/>
      <c r="T129" s="79" t="s">
        <v>707</v>
      </c>
      <c r="U129" s="79"/>
      <c r="V129" s="82" t="s">
        <v>870</v>
      </c>
      <c r="W129" s="81">
        <v>43569.65277777778</v>
      </c>
      <c r="X129" s="82" t="s">
        <v>1033</v>
      </c>
      <c r="Y129" s="79"/>
      <c r="Z129" s="79"/>
      <c r="AA129" s="85" t="s">
        <v>1255</v>
      </c>
      <c r="AB129" s="85" t="s">
        <v>1384</v>
      </c>
      <c r="AC129" s="79" t="b">
        <v>0</v>
      </c>
      <c r="AD129" s="79">
        <v>0</v>
      </c>
      <c r="AE129" s="85" t="s">
        <v>1396</v>
      </c>
      <c r="AF129" s="79" t="b">
        <v>0</v>
      </c>
      <c r="AG129" s="79" t="s">
        <v>1403</v>
      </c>
      <c r="AH129" s="79"/>
      <c r="AI129" s="85" t="s">
        <v>1392</v>
      </c>
      <c r="AJ129" s="79" t="b">
        <v>0</v>
      </c>
      <c r="AK129" s="79">
        <v>0</v>
      </c>
      <c r="AL129" s="85" t="s">
        <v>1392</v>
      </c>
      <c r="AM129" s="79" t="s">
        <v>1426</v>
      </c>
      <c r="AN129" s="79" t="b">
        <v>0</v>
      </c>
      <c r="AO129" s="85" t="s">
        <v>1384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14</v>
      </c>
      <c r="BC129" s="78" t="str">
        <f>REPLACE(INDEX(GroupVertices[Group],MATCH(Edges[[#This Row],[Vertex 2]],GroupVertices[Vertex],0)),1,1,"")</f>
        <v>14</v>
      </c>
      <c r="BD129" s="48">
        <v>1</v>
      </c>
      <c r="BE129" s="49">
        <v>7.142857142857143</v>
      </c>
      <c r="BF129" s="48">
        <v>0</v>
      </c>
      <c r="BG129" s="49">
        <v>0</v>
      </c>
      <c r="BH129" s="48">
        <v>0</v>
      </c>
      <c r="BI129" s="49">
        <v>0</v>
      </c>
      <c r="BJ129" s="48">
        <v>13</v>
      </c>
      <c r="BK129" s="49">
        <v>92.85714285714286</v>
      </c>
      <c r="BL129" s="48">
        <v>14</v>
      </c>
    </row>
    <row r="130" spans="1:64" ht="15">
      <c r="A130" s="64" t="s">
        <v>286</v>
      </c>
      <c r="B130" s="64" t="s">
        <v>379</v>
      </c>
      <c r="C130" s="65" t="s">
        <v>4234</v>
      </c>
      <c r="D130" s="66">
        <v>3</v>
      </c>
      <c r="E130" s="67" t="s">
        <v>132</v>
      </c>
      <c r="F130" s="68">
        <v>35</v>
      </c>
      <c r="G130" s="65"/>
      <c r="H130" s="69"/>
      <c r="I130" s="70"/>
      <c r="J130" s="70"/>
      <c r="K130" s="34" t="s">
        <v>65</v>
      </c>
      <c r="L130" s="77">
        <v>130</v>
      </c>
      <c r="M130" s="77"/>
      <c r="N130" s="72"/>
      <c r="O130" s="79" t="s">
        <v>416</v>
      </c>
      <c r="P130" s="81">
        <v>43570.32476851852</v>
      </c>
      <c r="Q130" s="79" t="s">
        <v>457</v>
      </c>
      <c r="R130" s="79"/>
      <c r="S130" s="79"/>
      <c r="T130" s="79" t="s">
        <v>698</v>
      </c>
      <c r="U130" s="79"/>
      <c r="V130" s="82" t="s">
        <v>871</v>
      </c>
      <c r="W130" s="81">
        <v>43570.32476851852</v>
      </c>
      <c r="X130" s="82" t="s">
        <v>1034</v>
      </c>
      <c r="Y130" s="79"/>
      <c r="Z130" s="79"/>
      <c r="AA130" s="85" t="s">
        <v>1256</v>
      </c>
      <c r="AB130" s="79"/>
      <c r="AC130" s="79" t="b">
        <v>0</v>
      </c>
      <c r="AD130" s="79">
        <v>0</v>
      </c>
      <c r="AE130" s="85" t="s">
        <v>1392</v>
      </c>
      <c r="AF130" s="79" t="b">
        <v>0</v>
      </c>
      <c r="AG130" s="79" t="s">
        <v>1405</v>
      </c>
      <c r="AH130" s="79"/>
      <c r="AI130" s="85" t="s">
        <v>1392</v>
      </c>
      <c r="AJ130" s="79" t="b">
        <v>0</v>
      </c>
      <c r="AK130" s="79">
        <v>4</v>
      </c>
      <c r="AL130" s="85" t="s">
        <v>1202</v>
      </c>
      <c r="AM130" s="79" t="s">
        <v>1423</v>
      </c>
      <c r="AN130" s="79" t="b">
        <v>0</v>
      </c>
      <c r="AO130" s="85" t="s">
        <v>1202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8</v>
      </c>
      <c r="BC130" s="78" t="str">
        <f>REPLACE(INDEX(GroupVertices[Group],MATCH(Edges[[#This Row],[Vertex 2]],GroupVertices[Vertex],0)),1,1,"")</f>
        <v>8</v>
      </c>
      <c r="BD130" s="48"/>
      <c r="BE130" s="49"/>
      <c r="BF130" s="48"/>
      <c r="BG130" s="49"/>
      <c r="BH130" s="48"/>
      <c r="BI130" s="49"/>
      <c r="BJ130" s="48"/>
      <c r="BK130" s="49"/>
      <c r="BL130" s="48"/>
    </row>
    <row r="131" spans="1:64" ht="15">
      <c r="A131" s="64" t="s">
        <v>286</v>
      </c>
      <c r="B131" s="64" t="s">
        <v>253</v>
      </c>
      <c r="C131" s="65" t="s">
        <v>4234</v>
      </c>
      <c r="D131" s="66">
        <v>3</v>
      </c>
      <c r="E131" s="67" t="s">
        <v>132</v>
      </c>
      <c r="F131" s="68">
        <v>35</v>
      </c>
      <c r="G131" s="65"/>
      <c r="H131" s="69"/>
      <c r="I131" s="70"/>
      <c r="J131" s="70"/>
      <c r="K131" s="34" t="s">
        <v>65</v>
      </c>
      <c r="L131" s="77">
        <v>131</v>
      </c>
      <c r="M131" s="77"/>
      <c r="N131" s="72"/>
      <c r="O131" s="79" t="s">
        <v>416</v>
      </c>
      <c r="P131" s="81">
        <v>43570.32476851852</v>
      </c>
      <c r="Q131" s="79" t="s">
        <v>457</v>
      </c>
      <c r="R131" s="79"/>
      <c r="S131" s="79"/>
      <c r="T131" s="79" t="s">
        <v>698</v>
      </c>
      <c r="U131" s="79"/>
      <c r="V131" s="82" t="s">
        <v>871</v>
      </c>
      <c r="W131" s="81">
        <v>43570.32476851852</v>
      </c>
      <c r="X131" s="82" t="s">
        <v>1034</v>
      </c>
      <c r="Y131" s="79"/>
      <c r="Z131" s="79"/>
      <c r="AA131" s="85" t="s">
        <v>1256</v>
      </c>
      <c r="AB131" s="79"/>
      <c r="AC131" s="79" t="b">
        <v>0</v>
      </c>
      <c r="AD131" s="79">
        <v>0</v>
      </c>
      <c r="AE131" s="85" t="s">
        <v>1392</v>
      </c>
      <c r="AF131" s="79" t="b">
        <v>0</v>
      </c>
      <c r="AG131" s="79" t="s">
        <v>1405</v>
      </c>
      <c r="AH131" s="79"/>
      <c r="AI131" s="85" t="s">
        <v>1392</v>
      </c>
      <c r="AJ131" s="79" t="b">
        <v>0</v>
      </c>
      <c r="AK131" s="79">
        <v>4</v>
      </c>
      <c r="AL131" s="85" t="s">
        <v>1202</v>
      </c>
      <c r="AM131" s="79" t="s">
        <v>1423</v>
      </c>
      <c r="AN131" s="79" t="b">
        <v>0</v>
      </c>
      <c r="AO131" s="85" t="s">
        <v>1202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8</v>
      </c>
      <c r="BC131" s="78" t="str">
        <f>REPLACE(INDEX(GroupVertices[Group],MATCH(Edges[[#This Row],[Vertex 2]],GroupVertices[Vertex],0)),1,1,"")</f>
        <v>8</v>
      </c>
      <c r="BD131" s="48">
        <v>0</v>
      </c>
      <c r="BE131" s="49">
        <v>0</v>
      </c>
      <c r="BF131" s="48">
        <v>0</v>
      </c>
      <c r="BG131" s="49">
        <v>0</v>
      </c>
      <c r="BH131" s="48">
        <v>0</v>
      </c>
      <c r="BI131" s="49">
        <v>0</v>
      </c>
      <c r="BJ131" s="48">
        <v>21</v>
      </c>
      <c r="BK131" s="49">
        <v>100</v>
      </c>
      <c r="BL131" s="48">
        <v>21</v>
      </c>
    </row>
    <row r="132" spans="1:64" ht="15">
      <c r="A132" s="64" t="s">
        <v>287</v>
      </c>
      <c r="B132" s="64" t="s">
        <v>367</v>
      </c>
      <c r="C132" s="65" t="s">
        <v>4234</v>
      </c>
      <c r="D132" s="66">
        <v>3</v>
      </c>
      <c r="E132" s="67" t="s">
        <v>132</v>
      </c>
      <c r="F132" s="68">
        <v>35</v>
      </c>
      <c r="G132" s="65"/>
      <c r="H132" s="69"/>
      <c r="I132" s="70"/>
      <c r="J132" s="70"/>
      <c r="K132" s="34" t="s">
        <v>65</v>
      </c>
      <c r="L132" s="77">
        <v>132</v>
      </c>
      <c r="M132" s="77"/>
      <c r="N132" s="72"/>
      <c r="O132" s="79" t="s">
        <v>416</v>
      </c>
      <c r="P132" s="81">
        <v>43564.64503472222</v>
      </c>
      <c r="Q132" s="79" t="s">
        <v>480</v>
      </c>
      <c r="R132" s="82" t="s">
        <v>603</v>
      </c>
      <c r="S132" s="79" t="s">
        <v>658</v>
      </c>
      <c r="T132" s="79" t="s">
        <v>684</v>
      </c>
      <c r="U132" s="79"/>
      <c r="V132" s="82" t="s">
        <v>872</v>
      </c>
      <c r="W132" s="81">
        <v>43564.64503472222</v>
      </c>
      <c r="X132" s="82" t="s">
        <v>1035</v>
      </c>
      <c r="Y132" s="79"/>
      <c r="Z132" s="79"/>
      <c r="AA132" s="85" t="s">
        <v>1257</v>
      </c>
      <c r="AB132" s="79"/>
      <c r="AC132" s="79" t="b">
        <v>0</v>
      </c>
      <c r="AD132" s="79">
        <v>2</v>
      </c>
      <c r="AE132" s="85" t="s">
        <v>1392</v>
      </c>
      <c r="AF132" s="79" t="b">
        <v>0</v>
      </c>
      <c r="AG132" s="79" t="s">
        <v>1403</v>
      </c>
      <c r="AH132" s="79"/>
      <c r="AI132" s="85" t="s">
        <v>1392</v>
      </c>
      <c r="AJ132" s="79" t="b">
        <v>0</v>
      </c>
      <c r="AK132" s="79">
        <v>0</v>
      </c>
      <c r="AL132" s="85" t="s">
        <v>1392</v>
      </c>
      <c r="AM132" s="79" t="s">
        <v>1426</v>
      </c>
      <c r="AN132" s="79" t="b">
        <v>0</v>
      </c>
      <c r="AO132" s="85" t="s">
        <v>1257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c r="BE132" s="49"/>
      <c r="BF132" s="48"/>
      <c r="BG132" s="49"/>
      <c r="BH132" s="48"/>
      <c r="BI132" s="49"/>
      <c r="BJ132" s="48"/>
      <c r="BK132" s="49"/>
      <c r="BL132" s="48"/>
    </row>
    <row r="133" spans="1:64" ht="15">
      <c r="A133" s="64" t="s">
        <v>287</v>
      </c>
      <c r="B133" s="64" t="s">
        <v>385</v>
      </c>
      <c r="C133" s="65" t="s">
        <v>4234</v>
      </c>
      <c r="D133" s="66">
        <v>3</v>
      </c>
      <c r="E133" s="67" t="s">
        <v>132</v>
      </c>
      <c r="F133" s="68">
        <v>35</v>
      </c>
      <c r="G133" s="65"/>
      <c r="H133" s="69"/>
      <c r="I133" s="70"/>
      <c r="J133" s="70"/>
      <c r="K133" s="34" t="s">
        <v>65</v>
      </c>
      <c r="L133" s="77">
        <v>133</v>
      </c>
      <c r="M133" s="77"/>
      <c r="N133" s="72"/>
      <c r="O133" s="79" t="s">
        <v>416</v>
      </c>
      <c r="P133" s="81">
        <v>43570.372615740744</v>
      </c>
      <c r="Q133" s="79" t="s">
        <v>481</v>
      </c>
      <c r="R133" s="82" t="s">
        <v>604</v>
      </c>
      <c r="S133" s="79" t="s">
        <v>658</v>
      </c>
      <c r="T133" s="79" t="s">
        <v>708</v>
      </c>
      <c r="U133" s="79"/>
      <c r="V133" s="82" t="s">
        <v>872</v>
      </c>
      <c r="W133" s="81">
        <v>43570.372615740744</v>
      </c>
      <c r="X133" s="82" t="s">
        <v>1036</v>
      </c>
      <c r="Y133" s="79"/>
      <c r="Z133" s="79"/>
      <c r="AA133" s="85" t="s">
        <v>1258</v>
      </c>
      <c r="AB133" s="79"/>
      <c r="AC133" s="79" t="b">
        <v>0</v>
      </c>
      <c r="AD133" s="79">
        <v>3</v>
      </c>
      <c r="AE133" s="85" t="s">
        <v>1392</v>
      </c>
      <c r="AF133" s="79" t="b">
        <v>0</v>
      </c>
      <c r="AG133" s="79" t="s">
        <v>1403</v>
      </c>
      <c r="AH133" s="79"/>
      <c r="AI133" s="85" t="s">
        <v>1392</v>
      </c>
      <c r="AJ133" s="79" t="b">
        <v>0</v>
      </c>
      <c r="AK133" s="79">
        <v>0</v>
      </c>
      <c r="AL133" s="85" t="s">
        <v>1392</v>
      </c>
      <c r="AM133" s="79" t="s">
        <v>1426</v>
      </c>
      <c r="AN133" s="79" t="b">
        <v>0</v>
      </c>
      <c r="AO133" s="85" t="s">
        <v>1258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c r="BE133" s="49"/>
      <c r="BF133" s="48"/>
      <c r="BG133" s="49"/>
      <c r="BH133" s="48"/>
      <c r="BI133" s="49"/>
      <c r="BJ133" s="48"/>
      <c r="BK133" s="49"/>
      <c r="BL133" s="48"/>
    </row>
    <row r="134" spans="1:64" ht="15">
      <c r="A134" s="64" t="s">
        <v>287</v>
      </c>
      <c r="B134" s="64" t="s">
        <v>386</v>
      </c>
      <c r="C134" s="65" t="s">
        <v>4234</v>
      </c>
      <c r="D134" s="66">
        <v>3</v>
      </c>
      <c r="E134" s="67" t="s">
        <v>132</v>
      </c>
      <c r="F134" s="68">
        <v>35</v>
      </c>
      <c r="G134" s="65"/>
      <c r="H134" s="69"/>
      <c r="I134" s="70"/>
      <c r="J134" s="70"/>
      <c r="K134" s="34" t="s">
        <v>65</v>
      </c>
      <c r="L134" s="77">
        <v>134</v>
      </c>
      <c r="M134" s="77"/>
      <c r="N134" s="72"/>
      <c r="O134" s="79" t="s">
        <v>416</v>
      </c>
      <c r="P134" s="81">
        <v>43570.372615740744</v>
      </c>
      <c r="Q134" s="79" t="s">
        <v>481</v>
      </c>
      <c r="R134" s="82" t="s">
        <v>604</v>
      </c>
      <c r="S134" s="79" t="s">
        <v>658</v>
      </c>
      <c r="T134" s="79" t="s">
        <v>708</v>
      </c>
      <c r="U134" s="79"/>
      <c r="V134" s="82" t="s">
        <v>872</v>
      </c>
      <c r="W134" s="81">
        <v>43570.372615740744</v>
      </c>
      <c r="X134" s="82" t="s">
        <v>1036</v>
      </c>
      <c r="Y134" s="79"/>
      <c r="Z134" s="79"/>
      <c r="AA134" s="85" t="s">
        <v>1258</v>
      </c>
      <c r="AB134" s="79"/>
      <c r="AC134" s="79" t="b">
        <v>0</v>
      </c>
      <c r="AD134" s="79">
        <v>3</v>
      </c>
      <c r="AE134" s="85" t="s">
        <v>1392</v>
      </c>
      <c r="AF134" s="79" t="b">
        <v>0</v>
      </c>
      <c r="AG134" s="79" t="s">
        <v>1403</v>
      </c>
      <c r="AH134" s="79"/>
      <c r="AI134" s="85" t="s">
        <v>1392</v>
      </c>
      <c r="AJ134" s="79" t="b">
        <v>0</v>
      </c>
      <c r="AK134" s="79">
        <v>0</v>
      </c>
      <c r="AL134" s="85" t="s">
        <v>1392</v>
      </c>
      <c r="AM134" s="79" t="s">
        <v>1426</v>
      </c>
      <c r="AN134" s="79" t="b">
        <v>0</v>
      </c>
      <c r="AO134" s="85" t="s">
        <v>1258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c r="BE134" s="49"/>
      <c r="BF134" s="48"/>
      <c r="BG134" s="49"/>
      <c r="BH134" s="48"/>
      <c r="BI134" s="49"/>
      <c r="BJ134" s="48"/>
      <c r="BK134" s="49"/>
      <c r="BL134" s="48"/>
    </row>
    <row r="135" spans="1:64" ht="15">
      <c r="A135" s="64" t="s">
        <v>287</v>
      </c>
      <c r="B135" s="64" t="s">
        <v>387</v>
      </c>
      <c r="C135" s="65" t="s">
        <v>4234</v>
      </c>
      <c r="D135" s="66">
        <v>3</v>
      </c>
      <c r="E135" s="67" t="s">
        <v>132</v>
      </c>
      <c r="F135" s="68">
        <v>35</v>
      </c>
      <c r="G135" s="65"/>
      <c r="H135" s="69"/>
      <c r="I135" s="70"/>
      <c r="J135" s="70"/>
      <c r="K135" s="34" t="s">
        <v>65</v>
      </c>
      <c r="L135" s="77">
        <v>135</v>
      </c>
      <c r="M135" s="77"/>
      <c r="N135" s="72"/>
      <c r="O135" s="79" t="s">
        <v>416</v>
      </c>
      <c r="P135" s="81">
        <v>43570.372615740744</v>
      </c>
      <c r="Q135" s="79" t="s">
        <v>481</v>
      </c>
      <c r="R135" s="82" t="s">
        <v>604</v>
      </c>
      <c r="S135" s="79" t="s">
        <v>658</v>
      </c>
      <c r="T135" s="79" t="s">
        <v>708</v>
      </c>
      <c r="U135" s="79"/>
      <c r="V135" s="82" t="s">
        <v>872</v>
      </c>
      <c r="W135" s="81">
        <v>43570.372615740744</v>
      </c>
      <c r="X135" s="82" t="s">
        <v>1036</v>
      </c>
      <c r="Y135" s="79"/>
      <c r="Z135" s="79"/>
      <c r="AA135" s="85" t="s">
        <v>1258</v>
      </c>
      <c r="AB135" s="79"/>
      <c r="AC135" s="79" t="b">
        <v>0</v>
      </c>
      <c r="AD135" s="79">
        <v>3</v>
      </c>
      <c r="AE135" s="85" t="s">
        <v>1392</v>
      </c>
      <c r="AF135" s="79" t="b">
        <v>0</v>
      </c>
      <c r="AG135" s="79" t="s">
        <v>1403</v>
      </c>
      <c r="AH135" s="79"/>
      <c r="AI135" s="85" t="s">
        <v>1392</v>
      </c>
      <c r="AJ135" s="79" t="b">
        <v>0</v>
      </c>
      <c r="AK135" s="79">
        <v>0</v>
      </c>
      <c r="AL135" s="85" t="s">
        <v>1392</v>
      </c>
      <c r="AM135" s="79" t="s">
        <v>1426</v>
      </c>
      <c r="AN135" s="79" t="b">
        <v>0</v>
      </c>
      <c r="AO135" s="85" t="s">
        <v>1258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7</v>
      </c>
      <c r="BD135" s="48"/>
      <c r="BE135" s="49"/>
      <c r="BF135" s="48"/>
      <c r="BG135" s="49"/>
      <c r="BH135" s="48"/>
      <c r="BI135" s="49"/>
      <c r="BJ135" s="48"/>
      <c r="BK135" s="49"/>
      <c r="BL135" s="48"/>
    </row>
    <row r="136" spans="1:64" ht="15">
      <c r="A136" s="64" t="s">
        <v>287</v>
      </c>
      <c r="B136" s="64" t="s">
        <v>388</v>
      </c>
      <c r="C136" s="65" t="s">
        <v>4234</v>
      </c>
      <c r="D136" s="66">
        <v>3</v>
      </c>
      <c r="E136" s="67" t="s">
        <v>132</v>
      </c>
      <c r="F136" s="68">
        <v>35</v>
      </c>
      <c r="G136" s="65"/>
      <c r="H136" s="69"/>
      <c r="I136" s="70"/>
      <c r="J136" s="70"/>
      <c r="K136" s="34" t="s">
        <v>65</v>
      </c>
      <c r="L136" s="77">
        <v>136</v>
      </c>
      <c r="M136" s="77"/>
      <c r="N136" s="72"/>
      <c r="O136" s="79" t="s">
        <v>416</v>
      </c>
      <c r="P136" s="81">
        <v>43570.372615740744</v>
      </c>
      <c r="Q136" s="79" t="s">
        <v>481</v>
      </c>
      <c r="R136" s="82" t="s">
        <v>604</v>
      </c>
      <c r="S136" s="79" t="s">
        <v>658</v>
      </c>
      <c r="T136" s="79" t="s">
        <v>708</v>
      </c>
      <c r="U136" s="79"/>
      <c r="V136" s="82" t="s">
        <v>872</v>
      </c>
      <c r="W136" s="81">
        <v>43570.372615740744</v>
      </c>
      <c r="X136" s="82" t="s">
        <v>1036</v>
      </c>
      <c r="Y136" s="79"/>
      <c r="Z136" s="79"/>
      <c r="AA136" s="85" t="s">
        <v>1258</v>
      </c>
      <c r="AB136" s="79"/>
      <c r="AC136" s="79" t="b">
        <v>0</v>
      </c>
      <c r="AD136" s="79">
        <v>3</v>
      </c>
      <c r="AE136" s="85" t="s">
        <v>1392</v>
      </c>
      <c r="AF136" s="79" t="b">
        <v>0</v>
      </c>
      <c r="AG136" s="79" t="s">
        <v>1403</v>
      </c>
      <c r="AH136" s="79"/>
      <c r="AI136" s="85" t="s">
        <v>1392</v>
      </c>
      <c r="AJ136" s="79" t="b">
        <v>0</v>
      </c>
      <c r="AK136" s="79">
        <v>0</v>
      </c>
      <c r="AL136" s="85" t="s">
        <v>1392</v>
      </c>
      <c r="AM136" s="79" t="s">
        <v>1426</v>
      </c>
      <c r="AN136" s="79" t="b">
        <v>0</v>
      </c>
      <c r="AO136" s="85" t="s">
        <v>1258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25</v>
      </c>
      <c r="BK136" s="49">
        <v>100</v>
      </c>
      <c r="BL136" s="48">
        <v>25</v>
      </c>
    </row>
    <row r="137" spans="1:64" ht="15">
      <c r="A137" s="64" t="s">
        <v>287</v>
      </c>
      <c r="B137" s="64" t="s">
        <v>368</v>
      </c>
      <c r="C137" s="65" t="s">
        <v>4235</v>
      </c>
      <c r="D137" s="66">
        <v>5.333333333333334</v>
      </c>
      <c r="E137" s="67" t="s">
        <v>136</v>
      </c>
      <c r="F137" s="68">
        <v>27.333333333333332</v>
      </c>
      <c r="G137" s="65"/>
      <c r="H137" s="69"/>
      <c r="I137" s="70"/>
      <c r="J137" s="70"/>
      <c r="K137" s="34" t="s">
        <v>65</v>
      </c>
      <c r="L137" s="77">
        <v>137</v>
      </c>
      <c r="M137" s="77"/>
      <c r="N137" s="72"/>
      <c r="O137" s="79" t="s">
        <v>416</v>
      </c>
      <c r="P137" s="81">
        <v>43564.64503472222</v>
      </c>
      <c r="Q137" s="79" t="s">
        <v>480</v>
      </c>
      <c r="R137" s="82" t="s">
        <v>603</v>
      </c>
      <c r="S137" s="79" t="s">
        <v>658</v>
      </c>
      <c r="T137" s="79" t="s">
        <v>684</v>
      </c>
      <c r="U137" s="79"/>
      <c r="V137" s="82" t="s">
        <v>872</v>
      </c>
      <c r="W137" s="81">
        <v>43564.64503472222</v>
      </c>
      <c r="X137" s="82" t="s">
        <v>1035</v>
      </c>
      <c r="Y137" s="79"/>
      <c r="Z137" s="79"/>
      <c r="AA137" s="85" t="s">
        <v>1257</v>
      </c>
      <c r="AB137" s="79"/>
      <c r="AC137" s="79" t="b">
        <v>0</v>
      </c>
      <c r="AD137" s="79">
        <v>2</v>
      </c>
      <c r="AE137" s="85" t="s">
        <v>1392</v>
      </c>
      <c r="AF137" s="79" t="b">
        <v>0</v>
      </c>
      <c r="AG137" s="79" t="s">
        <v>1403</v>
      </c>
      <c r="AH137" s="79"/>
      <c r="AI137" s="85" t="s">
        <v>1392</v>
      </c>
      <c r="AJ137" s="79" t="b">
        <v>0</v>
      </c>
      <c r="AK137" s="79">
        <v>0</v>
      </c>
      <c r="AL137" s="85" t="s">
        <v>1392</v>
      </c>
      <c r="AM137" s="79" t="s">
        <v>1426</v>
      </c>
      <c r="AN137" s="79" t="b">
        <v>0</v>
      </c>
      <c r="AO137" s="85" t="s">
        <v>1257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7</v>
      </c>
      <c r="BC137" s="78" t="str">
        <f>REPLACE(INDEX(GroupVertices[Group],MATCH(Edges[[#This Row],[Vertex 2]],GroupVertices[Vertex],0)),1,1,"")</f>
        <v>7</v>
      </c>
      <c r="BD137" s="48">
        <v>1</v>
      </c>
      <c r="BE137" s="49">
        <v>4.761904761904762</v>
      </c>
      <c r="BF137" s="48">
        <v>0</v>
      </c>
      <c r="BG137" s="49">
        <v>0</v>
      </c>
      <c r="BH137" s="48">
        <v>0</v>
      </c>
      <c r="BI137" s="49">
        <v>0</v>
      </c>
      <c r="BJ137" s="48">
        <v>20</v>
      </c>
      <c r="BK137" s="49">
        <v>95.23809523809524</v>
      </c>
      <c r="BL137" s="48">
        <v>21</v>
      </c>
    </row>
    <row r="138" spans="1:64" ht="15">
      <c r="A138" s="64" t="s">
        <v>287</v>
      </c>
      <c r="B138" s="64" t="s">
        <v>368</v>
      </c>
      <c r="C138" s="65" t="s">
        <v>4235</v>
      </c>
      <c r="D138" s="66">
        <v>5.333333333333334</v>
      </c>
      <c r="E138" s="67" t="s">
        <v>136</v>
      </c>
      <c r="F138" s="68">
        <v>27.333333333333332</v>
      </c>
      <c r="G138" s="65"/>
      <c r="H138" s="69"/>
      <c r="I138" s="70"/>
      <c r="J138" s="70"/>
      <c r="K138" s="34" t="s">
        <v>65</v>
      </c>
      <c r="L138" s="77">
        <v>138</v>
      </c>
      <c r="M138" s="77"/>
      <c r="N138" s="72"/>
      <c r="O138" s="79" t="s">
        <v>416</v>
      </c>
      <c r="P138" s="81">
        <v>43570.372615740744</v>
      </c>
      <c r="Q138" s="79" t="s">
        <v>481</v>
      </c>
      <c r="R138" s="82" t="s">
        <v>604</v>
      </c>
      <c r="S138" s="79" t="s">
        <v>658</v>
      </c>
      <c r="T138" s="79" t="s">
        <v>708</v>
      </c>
      <c r="U138" s="79"/>
      <c r="V138" s="82" t="s">
        <v>872</v>
      </c>
      <c r="W138" s="81">
        <v>43570.372615740744</v>
      </c>
      <c r="X138" s="82" t="s">
        <v>1036</v>
      </c>
      <c r="Y138" s="79"/>
      <c r="Z138" s="79"/>
      <c r="AA138" s="85" t="s">
        <v>1258</v>
      </c>
      <c r="AB138" s="79"/>
      <c r="AC138" s="79" t="b">
        <v>0</v>
      </c>
      <c r="AD138" s="79">
        <v>3</v>
      </c>
      <c r="AE138" s="85" t="s">
        <v>1392</v>
      </c>
      <c r="AF138" s="79" t="b">
        <v>0</v>
      </c>
      <c r="AG138" s="79" t="s">
        <v>1403</v>
      </c>
      <c r="AH138" s="79"/>
      <c r="AI138" s="85" t="s">
        <v>1392</v>
      </c>
      <c r="AJ138" s="79" t="b">
        <v>0</v>
      </c>
      <c r="AK138" s="79">
        <v>0</v>
      </c>
      <c r="AL138" s="85" t="s">
        <v>1392</v>
      </c>
      <c r="AM138" s="79" t="s">
        <v>1426</v>
      </c>
      <c r="AN138" s="79" t="b">
        <v>0</v>
      </c>
      <c r="AO138" s="85" t="s">
        <v>1258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288</v>
      </c>
      <c r="B139" s="64" t="s">
        <v>288</v>
      </c>
      <c r="C139" s="65" t="s">
        <v>4234</v>
      </c>
      <c r="D139" s="66">
        <v>3</v>
      </c>
      <c r="E139" s="67" t="s">
        <v>132</v>
      </c>
      <c r="F139" s="68">
        <v>35</v>
      </c>
      <c r="G139" s="65"/>
      <c r="H139" s="69"/>
      <c r="I139" s="70"/>
      <c r="J139" s="70"/>
      <c r="K139" s="34" t="s">
        <v>65</v>
      </c>
      <c r="L139" s="77">
        <v>139</v>
      </c>
      <c r="M139" s="77"/>
      <c r="N139" s="72"/>
      <c r="O139" s="79" t="s">
        <v>176</v>
      </c>
      <c r="P139" s="81">
        <v>43570.49988425926</v>
      </c>
      <c r="Q139" s="79" t="s">
        <v>482</v>
      </c>
      <c r="R139" s="82" t="s">
        <v>605</v>
      </c>
      <c r="S139" s="79" t="s">
        <v>653</v>
      </c>
      <c r="T139" s="79" t="s">
        <v>709</v>
      </c>
      <c r="U139" s="79"/>
      <c r="V139" s="82" t="s">
        <v>873</v>
      </c>
      <c r="W139" s="81">
        <v>43570.49988425926</v>
      </c>
      <c r="X139" s="82" t="s">
        <v>1037</v>
      </c>
      <c r="Y139" s="79"/>
      <c r="Z139" s="79"/>
      <c r="AA139" s="85" t="s">
        <v>1259</v>
      </c>
      <c r="AB139" s="79"/>
      <c r="AC139" s="79" t="b">
        <v>0</v>
      </c>
      <c r="AD139" s="79">
        <v>0</v>
      </c>
      <c r="AE139" s="85" t="s">
        <v>1392</v>
      </c>
      <c r="AF139" s="79" t="b">
        <v>0</v>
      </c>
      <c r="AG139" s="79" t="s">
        <v>1403</v>
      </c>
      <c r="AH139" s="79"/>
      <c r="AI139" s="85" t="s">
        <v>1392</v>
      </c>
      <c r="AJ139" s="79" t="b">
        <v>0</v>
      </c>
      <c r="AK139" s="79">
        <v>0</v>
      </c>
      <c r="AL139" s="85" t="s">
        <v>1392</v>
      </c>
      <c r="AM139" s="79" t="s">
        <v>1423</v>
      </c>
      <c r="AN139" s="79" t="b">
        <v>0</v>
      </c>
      <c r="AO139" s="85" t="s">
        <v>1259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15</v>
      </c>
      <c r="BK139" s="49">
        <v>100</v>
      </c>
      <c r="BL139" s="48">
        <v>15</v>
      </c>
    </row>
    <row r="140" spans="1:64" ht="15">
      <c r="A140" s="64" t="s">
        <v>289</v>
      </c>
      <c r="B140" s="64" t="s">
        <v>389</v>
      </c>
      <c r="C140" s="65" t="s">
        <v>4234</v>
      </c>
      <c r="D140" s="66">
        <v>3</v>
      </c>
      <c r="E140" s="67" t="s">
        <v>132</v>
      </c>
      <c r="F140" s="68">
        <v>35</v>
      </c>
      <c r="G140" s="65"/>
      <c r="H140" s="69"/>
      <c r="I140" s="70"/>
      <c r="J140" s="70"/>
      <c r="K140" s="34" t="s">
        <v>65</v>
      </c>
      <c r="L140" s="77">
        <v>140</v>
      </c>
      <c r="M140" s="77"/>
      <c r="N140" s="72"/>
      <c r="O140" s="79" t="s">
        <v>416</v>
      </c>
      <c r="P140" s="81">
        <v>43570.64530092593</v>
      </c>
      <c r="Q140" s="79" t="s">
        <v>483</v>
      </c>
      <c r="R140" s="79"/>
      <c r="S140" s="79"/>
      <c r="T140" s="79" t="s">
        <v>289</v>
      </c>
      <c r="U140" s="79"/>
      <c r="V140" s="82" t="s">
        <v>874</v>
      </c>
      <c r="W140" s="81">
        <v>43570.64530092593</v>
      </c>
      <c r="X140" s="82" t="s">
        <v>1038</v>
      </c>
      <c r="Y140" s="79"/>
      <c r="Z140" s="79"/>
      <c r="AA140" s="85" t="s">
        <v>1260</v>
      </c>
      <c r="AB140" s="79"/>
      <c r="AC140" s="79" t="b">
        <v>0</v>
      </c>
      <c r="AD140" s="79">
        <v>0</v>
      </c>
      <c r="AE140" s="85" t="s">
        <v>1392</v>
      </c>
      <c r="AF140" s="79" t="b">
        <v>0</v>
      </c>
      <c r="AG140" s="79" t="s">
        <v>1403</v>
      </c>
      <c r="AH140" s="79"/>
      <c r="AI140" s="85" t="s">
        <v>1392</v>
      </c>
      <c r="AJ140" s="79" t="b">
        <v>0</v>
      </c>
      <c r="AK140" s="79">
        <v>1</v>
      </c>
      <c r="AL140" s="85" t="s">
        <v>1265</v>
      </c>
      <c r="AM140" s="79" t="s">
        <v>1423</v>
      </c>
      <c r="AN140" s="79" t="b">
        <v>0</v>
      </c>
      <c r="AO140" s="85" t="s">
        <v>1265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17</v>
      </c>
      <c r="BC140" s="78" t="str">
        <f>REPLACE(INDEX(GroupVertices[Group],MATCH(Edges[[#This Row],[Vertex 2]],GroupVertices[Vertex],0)),1,1,"")</f>
        <v>17</v>
      </c>
      <c r="BD140" s="48"/>
      <c r="BE140" s="49"/>
      <c r="BF140" s="48"/>
      <c r="BG140" s="49"/>
      <c r="BH140" s="48"/>
      <c r="BI140" s="49"/>
      <c r="BJ140" s="48"/>
      <c r="BK140" s="49"/>
      <c r="BL140" s="48"/>
    </row>
    <row r="141" spans="1:64" ht="15">
      <c r="A141" s="64" t="s">
        <v>289</v>
      </c>
      <c r="B141" s="64" t="s">
        <v>294</v>
      </c>
      <c r="C141" s="65" t="s">
        <v>4234</v>
      </c>
      <c r="D141" s="66">
        <v>3</v>
      </c>
      <c r="E141" s="67" t="s">
        <v>132</v>
      </c>
      <c r="F141" s="68">
        <v>35</v>
      </c>
      <c r="G141" s="65"/>
      <c r="H141" s="69"/>
      <c r="I141" s="70"/>
      <c r="J141" s="70"/>
      <c r="K141" s="34" t="s">
        <v>65</v>
      </c>
      <c r="L141" s="77">
        <v>141</v>
      </c>
      <c r="M141" s="77"/>
      <c r="N141" s="72"/>
      <c r="O141" s="79" t="s">
        <v>416</v>
      </c>
      <c r="P141" s="81">
        <v>43570.64530092593</v>
      </c>
      <c r="Q141" s="79" t="s">
        <v>483</v>
      </c>
      <c r="R141" s="79"/>
      <c r="S141" s="79"/>
      <c r="T141" s="79" t="s">
        <v>289</v>
      </c>
      <c r="U141" s="79"/>
      <c r="V141" s="82" t="s">
        <v>874</v>
      </c>
      <c r="W141" s="81">
        <v>43570.64530092593</v>
      </c>
      <c r="X141" s="82" t="s">
        <v>1038</v>
      </c>
      <c r="Y141" s="79"/>
      <c r="Z141" s="79"/>
      <c r="AA141" s="85" t="s">
        <v>1260</v>
      </c>
      <c r="AB141" s="79"/>
      <c r="AC141" s="79" t="b">
        <v>0</v>
      </c>
      <c r="AD141" s="79">
        <v>0</v>
      </c>
      <c r="AE141" s="85" t="s">
        <v>1392</v>
      </c>
      <c r="AF141" s="79" t="b">
        <v>0</v>
      </c>
      <c r="AG141" s="79" t="s">
        <v>1403</v>
      </c>
      <c r="AH141" s="79"/>
      <c r="AI141" s="85" t="s">
        <v>1392</v>
      </c>
      <c r="AJ141" s="79" t="b">
        <v>0</v>
      </c>
      <c r="AK141" s="79">
        <v>1</v>
      </c>
      <c r="AL141" s="85" t="s">
        <v>1265</v>
      </c>
      <c r="AM141" s="79" t="s">
        <v>1423</v>
      </c>
      <c r="AN141" s="79" t="b">
        <v>0</v>
      </c>
      <c r="AO141" s="85" t="s">
        <v>1265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17</v>
      </c>
      <c r="BC141" s="78" t="str">
        <f>REPLACE(INDEX(GroupVertices[Group],MATCH(Edges[[#This Row],[Vertex 2]],GroupVertices[Vertex],0)),1,1,"")</f>
        <v>17</v>
      </c>
      <c r="BD141" s="48">
        <v>0</v>
      </c>
      <c r="BE141" s="49">
        <v>0</v>
      </c>
      <c r="BF141" s="48">
        <v>0</v>
      </c>
      <c r="BG141" s="49">
        <v>0</v>
      </c>
      <c r="BH141" s="48">
        <v>0</v>
      </c>
      <c r="BI141" s="49">
        <v>0</v>
      </c>
      <c r="BJ141" s="48">
        <v>21</v>
      </c>
      <c r="BK141" s="49">
        <v>100</v>
      </c>
      <c r="BL141" s="48">
        <v>21</v>
      </c>
    </row>
    <row r="142" spans="1:64" ht="15">
      <c r="A142" s="64" t="s">
        <v>290</v>
      </c>
      <c r="B142" s="64" t="s">
        <v>328</v>
      </c>
      <c r="C142" s="65" t="s">
        <v>4234</v>
      </c>
      <c r="D142" s="66">
        <v>3</v>
      </c>
      <c r="E142" s="67" t="s">
        <v>132</v>
      </c>
      <c r="F142" s="68">
        <v>35</v>
      </c>
      <c r="G142" s="65"/>
      <c r="H142" s="69"/>
      <c r="I142" s="70"/>
      <c r="J142" s="70"/>
      <c r="K142" s="34" t="s">
        <v>65</v>
      </c>
      <c r="L142" s="77">
        <v>142</v>
      </c>
      <c r="M142" s="77"/>
      <c r="N142" s="72"/>
      <c r="O142" s="79" t="s">
        <v>416</v>
      </c>
      <c r="P142" s="81">
        <v>43570.769270833334</v>
      </c>
      <c r="Q142" s="79" t="s">
        <v>484</v>
      </c>
      <c r="R142" s="79"/>
      <c r="S142" s="79"/>
      <c r="T142" s="79" t="s">
        <v>710</v>
      </c>
      <c r="U142" s="79"/>
      <c r="V142" s="82" t="s">
        <v>875</v>
      </c>
      <c r="W142" s="81">
        <v>43570.769270833334</v>
      </c>
      <c r="X142" s="82" t="s">
        <v>1039</v>
      </c>
      <c r="Y142" s="79"/>
      <c r="Z142" s="79"/>
      <c r="AA142" s="85" t="s">
        <v>1261</v>
      </c>
      <c r="AB142" s="79"/>
      <c r="AC142" s="79" t="b">
        <v>0</v>
      </c>
      <c r="AD142" s="79">
        <v>0</v>
      </c>
      <c r="AE142" s="85" t="s">
        <v>1392</v>
      </c>
      <c r="AF142" s="79" t="b">
        <v>0</v>
      </c>
      <c r="AG142" s="79" t="s">
        <v>1407</v>
      </c>
      <c r="AH142" s="79"/>
      <c r="AI142" s="85" t="s">
        <v>1392</v>
      </c>
      <c r="AJ142" s="79" t="b">
        <v>0</v>
      </c>
      <c r="AK142" s="79">
        <v>2</v>
      </c>
      <c r="AL142" s="85" t="s">
        <v>1318</v>
      </c>
      <c r="AM142" s="79" t="s">
        <v>1423</v>
      </c>
      <c r="AN142" s="79" t="b">
        <v>0</v>
      </c>
      <c r="AO142" s="85" t="s">
        <v>1318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v>0</v>
      </c>
      <c r="BE142" s="49">
        <v>0</v>
      </c>
      <c r="BF142" s="48">
        <v>0</v>
      </c>
      <c r="BG142" s="49">
        <v>0</v>
      </c>
      <c r="BH142" s="48">
        <v>0</v>
      </c>
      <c r="BI142" s="49">
        <v>0</v>
      </c>
      <c r="BJ142" s="48">
        <v>20</v>
      </c>
      <c r="BK142" s="49">
        <v>100</v>
      </c>
      <c r="BL142" s="48">
        <v>20</v>
      </c>
    </row>
    <row r="143" spans="1:64" ht="15">
      <c r="A143" s="64" t="s">
        <v>291</v>
      </c>
      <c r="B143" s="64" t="s">
        <v>328</v>
      </c>
      <c r="C143" s="65" t="s">
        <v>4234</v>
      </c>
      <c r="D143" s="66">
        <v>3</v>
      </c>
      <c r="E143" s="67" t="s">
        <v>132</v>
      </c>
      <c r="F143" s="68">
        <v>35</v>
      </c>
      <c r="G143" s="65"/>
      <c r="H143" s="69"/>
      <c r="I143" s="70"/>
      <c r="J143" s="70"/>
      <c r="K143" s="34" t="s">
        <v>65</v>
      </c>
      <c r="L143" s="77">
        <v>143</v>
      </c>
      <c r="M143" s="77"/>
      <c r="N143" s="72"/>
      <c r="O143" s="79" t="s">
        <v>416</v>
      </c>
      <c r="P143" s="81">
        <v>43570.81133101852</v>
      </c>
      <c r="Q143" s="79" t="s">
        <v>484</v>
      </c>
      <c r="R143" s="79"/>
      <c r="S143" s="79"/>
      <c r="T143" s="79" t="s">
        <v>710</v>
      </c>
      <c r="U143" s="79"/>
      <c r="V143" s="82" t="s">
        <v>876</v>
      </c>
      <c r="W143" s="81">
        <v>43570.81133101852</v>
      </c>
      <c r="X143" s="82" t="s">
        <v>1040</v>
      </c>
      <c r="Y143" s="79"/>
      <c r="Z143" s="79"/>
      <c r="AA143" s="85" t="s">
        <v>1262</v>
      </c>
      <c r="AB143" s="79"/>
      <c r="AC143" s="79" t="b">
        <v>0</v>
      </c>
      <c r="AD143" s="79">
        <v>0</v>
      </c>
      <c r="AE143" s="85" t="s">
        <v>1392</v>
      </c>
      <c r="AF143" s="79" t="b">
        <v>0</v>
      </c>
      <c r="AG143" s="79" t="s">
        <v>1407</v>
      </c>
      <c r="AH143" s="79"/>
      <c r="AI143" s="85" t="s">
        <v>1392</v>
      </c>
      <c r="AJ143" s="79" t="b">
        <v>0</v>
      </c>
      <c r="AK143" s="79">
        <v>2</v>
      </c>
      <c r="AL143" s="85" t="s">
        <v>1318</v>
      </c>
      <c r="AM143" s="79" t="s">
        <v>1428</v>
      </c>
      <c r="AN143" s="79" t="b">
        <v>0</v>
      </c>
      <c r="AO143" s="85" t="s">
        <v>1318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10</v>
      </c>
      <c r="BC143" s="78" t="str">
        <f>REPLACE(INDEX(GroupVertices[Group],MATCH(Edges[[#This Row],[Vertex 2]],GroupVertices[Vertex],0)),1,1,"")</f>
        <v>10</v>
      </c>
      <c r="BD143" s="48">
        <v>0</v>
      </c>
      <c r="BE143" s="49">
        <v>0</v>
      </c>
      <c r="BF143" s="48">
        <v>0</v>
      </c>
      <c r="BG143" s="49">
        <v>0</v>
      </c>
      <c r="BH143" s="48">
        <v>0</v>
      </c>
      <c r="BI143" s="49">
        <v>0</v>
      </c>
      <c r="BJ143" s="48">
        <v>20</v>
      </c>
      <c r="BK143" s="49">
        <v>100</v>
      </c>
      <c r="BL143" s="48">
        <v>20</v>
      </c>
    </row>
    <row r="144" spans="1:64" ht="15">
      <c r="A144" s="64" t="s">
        <v>292</v>
      </c>
      <c r="B144" s="64" t="s">
        <v>292</v>
      </c>
      <c r="C144" s="65" t="s">
        <v>4234</v>
      </c>
      <c r="D144" s="66">
        <v>3</v>
      </c>
      <c r="E144" s="67" t="s">
        <v>132</v>
      </c>
      <c r="F144" s="68">
        <v>35</v>
      </c>
      <c r="G144" s="65"/>
      <c r="H144" s="69"/>
      <c r="I144" s="70"/>
      <c r="J144" s="70"/>
      <c r="K144" s="34" t="s">
        <v>65</v>
      </c>
      <c r="L144" s="77">
        <v>144</v>
      </c>
      <c r="M144" s="77"/>
      <c r="N144" s="72"/>
      <c r="O144" s="79" t="s">
        <v>176</v>
      </c>
      <c r="P144" s="81">
        <v>43570.91956018518</v>
      </c>
      <c r="Q144" s="79" t="s">
        <v>485</v>
      </c>
      <c r="R144" s="79"/>
      <c r="S144" s="79"/>
      <c r="T144" s="79" t="s">
        <v>711</v>
      </c>
      <c r="U144" s="79"/>
      <c r="V144" s="82" t="s">
        <v>877</v>
      </c>
      <c r="W144" s="81">
        <v>43570.91956018518</v>
      </c>
      <c r="X144" s="82" t="s">
        <v>1041</v>
      </c>
      <c r="Y144" s="79"/>
      <c r="Z144" s="79"/>
      <c r="AA144" s="85" t="s">
        <v>1263</v>
      </c>
      <c r="AB144" s="79"/>
      <c r="AC144" s="79" t="b">
        <v>0</v>
      </c>
      <c r="AD144" s="79">
        <v>1</v>
      </c>
      <c r="AE144" s="85" t="s">
        <v>1392</v>
      </c>
      <c r="AF144" s="79" t="b">
        <v>0</v>
      </c>
      <c r="AG144" s="79" t="s">
        <v>1403</v>
      </c>
      <c r="AH144" s="79"/>
      <c r="AI144" s="85" t="s">
        <v>1392</v>
      </c>
      <c r="AJ144" s="79" t="b">
        <v>0</v>
      </c>
      <c r="AK144" s="79">
        <v>0</v>
      </c>
      <c r="AL144" s="85" t="s">
        <v>1392</v>
      </c>
      <c r="AM144" s="79" t="s">
        <v>1423</v>
      </c>
      <c r="AN144" s="79" t="b">
        <v>0</v>
      </c>
      <c r="AO144" s="85" t="s">
        <v>1263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21</v>
      </c>
      <c r="BK144" s="49">
        <v>100</v>
      </c>
      <c r="BL144" s="48">
        <v>21</v>
      </c>
    </row>
    <row r="145" spans="1:64" ht="15">
      <c r="A145" s="64" t="s">
        <v>293</v>
      </c>
      <c r="B145" s="64" t="s">
        <v>390</v>
      </c>
      <c r="C145" s="65" t="s">
        <v>4234</v>
      </c>
      <c r="D145" s="66">
        <v>3</v>
      </c>
      <c r="E145" s="67" t="s">
        <v>132</v>
      </c>
      <c r="F145" s="68">
        <v>35</v>
      </c>
      <c r="G145" s="65"/>
      <c r="H145" s="69"/>
      <c r="I145" s="70"/>
      <c r="J145" s="70"/>
      <c r="K145" s="34" t="s">
        <v>65</v>
      </c>
      <c r="L145" s="77">
        <v>145</v>
      </c>
      <c r="M145" s="77"/>
      <c r="N145" s="72"/>
      <c r="O145" s="79" t="s">
        <v>417</v>
      </c>
      <c r="P145" s="81">
        <v>43570.93409722222</v>
      </c>
      <c r="Q145" s="79" t="s">
        <v>486</v>
      </c>
      <c r="R145" s="79"/>
      <c r="S145" s="79"/>
      <c r="T145" s="79" t="s">
        <v>712</v>
      </c>
      <c r="U145" s="82" t="s">
        <v>779</v>
      </c>
      <c r="V145" s="82" t="s">
        <v>779</v>
      </c>
      <c r="W145" s="81">
        <v>43570.93409722222</v>
      </c>
      <c r="X145" s="82" t="s">
        <v>1042</v>
      </c>
      <c r="Y145" s="79"/>
      <c r="Z145" s="79"/>
      <c r="AA145" s="85" t="s">
        <v>1264</v>
      </c>
      <c r="AB145" s="85" t="s">
        <v>1385</v>
      </c>
      <c r="AC145" s="79" t="b">
        <v>0</v>
      </c>
      <c r="AD145" s="79">
        <v>0</v>
      </c>
      <c r="AE145" s="85" t="s">
        <v>1397</v>
      </c>
      <c r="AF145" s="79" t="b">
        <v>0</v>
      </c>
      <c r="AG145" s="79" t="s">
        <v>1406</v>
      </c>
      <c r="AH145" s="79"/>
      <c r="AI145" s="85" t="s">
        <v>1392</v>
      </c>
      <c r="AJ145" s="79" t="b">
        <v>0</v>
      </c>
      <c r="AK145" s="79">
        <v>0</v>
      </c>
      <c r="AL145" s="85" t="s">
        <v>1392</v>
      </c>
      <c r="AM145" s="79" t="s">
        <v>1428</v>
      </c>
      <c r="AN145" s="79" t="b">
        <v>0</v>
      </c>
      <c r="AO145" s="85" t="s">
        <v>1385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35</v>
      </c>
      <c r="BC145" s="78" t="str">
        <f>REPLACE(INDEX(GroupVertices[Group],MATCH(Edges[[#This Row],[Vertex 2]],GroupVertices[Vertex],0)),1,1,"")</f>
        <v>35</v>
      </c>
      <c r="BD145" s="48">
        <v>0</v>
      </c>
      <c r="BE145" s="49">
        <v>0</v>
      </c>
      <c r="BF145" s="48">
        <v>0</v>
      </c>
      <c r="BG145" s="49">
        <v>0</v>
      </c>
      <c r="BH145" s="48">
        <v>0</v>
      </c>
      <c r="BI145" s="49">
        <v>0</v>
      </c>
      <c r="BJ145" s="48">
        <v>4</v>
      </c>
      <c r="BK145" s="49">
        <v>100</v>
      </c>
      <c r="BL145" s="48">
        <v>4</v>
      </c>
    </row>
    <row r="146" spans="1:64" ht="15">
      <c r="A146" s="64" t="s">
        <v>294</v>
      </c>
      <c r="B146" s="64" t="s">
        <v>389</v>
      </c>
      <c r="C146" s="65" t="s">
        <v>4234</v>
      </c>
      <c r="D146" s="66">
        <v>3</v>
      </c>
      <c r="E146" s="67" t="s">
        <v>132</v>
      </c>
      <c r="F146" s="68">
        <v>35</v>
      </c>
      <c r="G146" s="65"/>
      <c r="H146" s="69"/>
      <c r="I146" s="70"/>
      <c r="J146" s="70"/>
      <c r="K146" s="34" t="s">
        <v>65</v>
      </c>
      <c r="L146" s="77">
        <v>146</v>
      </c>
      <c r="M146" s="77"/>
      <c r="N146" s="72"/>
      <c r="O146" s="79" t="s">
        <v>416</v>
      </c>
      <c r="P146" s="81">
        <v>43570.58347222222</v>
      </c>
      <c r="Q146" s="79" t="s">
        <v>487</v>
      </c>
      <c r="R146" s="82" t="s">
        <v>606</v>
      </c>
      <c r="S146" s="79" t="s">
        <v>659</v>
      </c>
      <c r="T146" s="79" t="s">
        <v>713</v>
      </c>
      <c r="U146" s="82" t="s">
        <v>780</v>
      </c>
      <c r="V146" s="82" t="s">
        <v>780</v>
      </c>
      <c r="W146" s="81">
        <v>43570.58347222222</v>
      </c>
      <c r="X146" s="82" t="s">
        <v>1043</v>
      </c>
      <c r="Y146" s="79"/>
      <c r="Z146" s="79"/>
      <c r="AA146" s="85" t="s">
        <v>1265</v>
      </c>
      <c r="AB146" s="79"/>
      <c r="AC146" s="79" t="b">
        <v>0</v>
      </c>
      <c r="AD146" s="79">
        <v>1</v>
      </c>
      <c r="AE146" s="85" t="s">
        <v>1392</v>
      </c>
      <c r="AF146" s="79" t="b">
        <v>0</v>
      </c>
      <c r="AG146" s="79" t="s">
        <v>1403</v>
      </c>
      <c r="AH146" s="79"/>
      <c r="AI146" s="85" t="s">
        <v>1392</v>
      </c>
      <c r="AJ146" s="79" t="b">
        <v>0</v>
      </c>
      <c r="AK146" s="79">
        <v>1</v>
      </c>
      <c r="AL146" s="85" t="s">
        <v>1392</v>
      </c>
      <c r="AM146" s="79" t="s">
        <v>1423</v>
      </c>
      <c r="AN146" s="79" t="b">
        <v>0</v>
      </c>
      <c r="AO146" s="85" t="s">
        <v>1265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17</v>
      </c>
      <c r="BD146" s="48">
        <v>0</v>
      </c>
      <c r="BE146" s="49">
        <v>0</v>
      </c>
      <c r="BF146" s="48">
        <v>0</v>
      </c>
      <c r="BG146" s="49">
        <v>0</v>
      </c>
      <c r="BH146" s="48">
        <v>0</v>
      </c>
      <c r="BI146" s="49">
        <v>0</v>
      </c>
      <c r="BJ146" s="48">
        <v>37</v>
      </c>
      <c r="BK146" s="49">
        <v>100</v>
      </c>
      <c r="BL146" s="48">
        <v>37</v>
      </c>
    </row>
    <row r="147" spans="1:64" ht="15">
      <c r="A147" s="64" t="s">
        <v>295</v>
      </c>
      <c r="B147" s="64" t="s">
        <v>389</v>
      </c>
      <c r="C147" s="65" t="s">
        <v>4234</v>
      </c>
      <c r="D147" s="66">
        <v>3</v>
      </c>
      <c r="E147" s="67" t="s">
        <v>132</v>
      </c>
      <c r="F147" s="68">
        <v>35</v>
      </c>
      <c r="G147" s="65"/>
      <c r="H147" s="69"/>
      <c r="I147" s="70"/>
      <c r="J147" s="70"/>
      <c r="K147" s="34" t="s">
        <v>65</v>
      </c>
      <c r="L147" s="77">
        <v>147</v>
      </c>
      <c r="M147" s="77"/>
      <c r="N147" s="72"/>
      <c r="O147" s="79" t="s">
        <v>416</v>
      </c>
      <c r="P147" s="81">
        <v>43571.09710648148</v>
      </c>
      <c r="Q147" s="79" t="s">
        <v>483</v>
      </c>
      <c r="R147" s="79"/>
      <c r="S147" s="79"/>
      <c r="T147" s="79" t="s">
        <v>289</v>
      </c>
      <c r="U147" s="79"/>
      <c r="V147" s="82" t="s">
        <v>878</v>
      </c>
      <c r="W147" s="81">
        <v>43571.09710648148</v>
      </c>
      <c r="X147" s="82" t="s">
        <v>1044</v>
      </c>
      <c r="Y147" s="79"/>
      <c r="Z147" s="79"/>
      <c r="AA147" s="85" t="s">
        <v>1266</v>
      </c>
      <c r="AB147" s="79"/>
      <c r="AC147" s="79" t="b">
        <v>0</v>
      </c>
      <c r="AD147" s="79">
        <v>0</v>
      </c>
      <c r="AE147" s="85" t="s">
        <v>1392</v>
      </c>
      <c r="AF147" s="79" t="b">
        <v>0</v>
      </c>
      <c r="AG147" s="79" t="s">
        <v>1403</v>
      </c>
      <c r="AH147" s="79"/>
      <c r="AI147" s="85" t="s">
        <v>1392</v>
      </c>
      <c r="AJ147" s="79" t="b">
        <v>0</v>
      </c>
      <c r="AK147" s="79">
        <v>2</v>
      </c>
      <c r="AL147" s="85" t="s">
        <v>1265</v>
      </c>
      <c r="AM147" s="79" t="s">
        <v>1426</v>
      </c>
      <c r="AN147" s="79" t="b">
        <v>0</v>
      </c>
      <c r="AO147" s="85" t="s">
        <v>1265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17</v>
      </c>
      <c r="BC147" s="78" t="str">
        <f>REPLACE(INDEX(GroupVertices[Group],MATCH(Edges[[#This Row],[Vertex 2]],GroupVertices[Vertex],0)),1,1,"")</f>
        <v>17</v>
      </c>
      <c r="BD147" s="48"/>
      <c r="BE147" s="49"/>
      <c r="BF147" s="48"/>
      <c r="BG147" s="49"/>
      <c r="BH147" s="48"/>
      <c r="BI147" s="49"/>
      <c r="BJ147" s="48"/>
      <c r="BK147" s="49"/>
      <c r="BL147" s="48"/>
    </row>
    <row r="148" spans="1:64" ht="15">
      <c r="A148" s="64" t="s">
        <v>295</v>
      </c>
      <c r="B148" s="64" t="s">
        <v>294</v>
      </c>
      <c r="C148" s="65" t="s">
        <v>4234</v>
      </c>
      <c r="D148" s="66">
        <v>3</v>
      </c>
      <c r="E148" s="67" t="s">
        <v>132</v>
      </c>
      <c r="F148" s="68">
        <v>35</v>
      </c>
      <c r="G148" s="65"/>
      <c r="H148" s="69"/>
      <c r="I148" s="70"/>
      <c r="J148" s="70"/>
      <c r="K148" s="34" t="s">
        <v>65</v>
      </c>
      <c r="L148" s="77">
        <v>148</v>
      </c>
      <c r="M148" s="77"/>
      <c r="N148" s="72"/>
      <c r="O148" s="79" t="s">
        <v>416</v>
      </c>
      <c r="P148" s="81">
        <v>43571.09710648148</v>
      </c>
      <c r="Q148" s="79" t="s">
        <v>483</v>
      </c>
      <c r="R148" s="79"/>
      <c r="S148" s="79"/>
      <c r="T148" s="79" t="s">
        <v>289</v>
      </c>
      <c r="U148" s="79"/>
      <c r="V148" s="82" t="s">
        <v>878</v>
      </c>
      <c r="W148" s="81">
        <v>43571.09710648148</v>
      </c>
      <c r="X148" s="82" t="s">
        <v>1044</v>
      </c>
      <c r="Y148" s="79"/>
      <c r="Z148" s="79"/>
      <c r="AA148" s="85" t="s">
        <v>1266</v>
      </c>
      <c r="AB148" s="79"/>
      <c r="AC148" s="79" t="b">
        <v>0</v>
      </c>
      <c r="AD148" s="79">
        <v>0</v>
      </c>
      <c r="AE148" s="85" t="s">
        <v>1392</v>
      </c>
      <c r="AF148" s="79" t="b">
        <v>0</v>
      </c>
      <c r="AG148" s="79" t="s">
        <v>1403</v>
      </c>
      <c r="AH148" s="79"/>
      <c r="AI148" s="85" t="s">
        <v>1392</v>
      </c>
      <c r="AJ148" s="79" t="b">
        <v>0</v>
      </c>
      <c r="AK148" s="79">
        <v>2</v>
      </c>
      <c r="AL148" s="85" t="s">
        <v>1265</v>
      </c>
      <c r="AM148" s="79" t="s">
        <v>1426</v>
      </c>
      <c r="AN148" s="79" t="b">
        <v>0</v>
      </c>
      <c r="AO148" s="85" t="s">
        <v>1265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17</v>
      </c>
      <c r="BC148" s="78" t="str">
        <f>REPLACE(INDEX(GroupVertices[Group],MATCH(Edges[[#This Row],[Vertex 2]],GroupVertices[Vertex],0)),1,1,"")</f>
        <v>17</v>
      </c>
      <c r="BD148" s="48">
        <v>0</v>
      </c>
      <c r="BE148" s="49">
        <v>0</v>
      </c>
      <c r="BF148" s="48">
        <v>0</v>
      </c>
      <c r="BG148" s="49">
        <v>0</v>
      </c>
      <c r="BH148" s="48">
        <v>0</v>
      </c>
      <c r="BI148" s="49">
        <v>0</v>
      </c>
      <c r="BJ148" s="48">
        <v>21</v>
      </c>
      <c r="BK148" s="49">
        <v>100</v>
      </c>
      <c r="BL148" s="48">
        <v>21</v>
      </c>
    </row>
    <row r="149" spans="1:64" ht="15">
      <c r="A149" s="64" t="s">
        <v>296</v>
      </c>
      <c r="B149" s="64" t="s">
        <v>391</v>
      </c>
      <c r="C149" s="65" t="s">
        <v>4234</v>
      </c>
      <c r="D149" s="66">
        <v>3</v>
      </c>
      <c r="E149" s="67" t="s">
        <v>132</v>
      </c>
      <c r="F149" s="68">
        <v>35</v>
      </c>
      <c r="G149" s="65"/>
      <c r="H149" s="69"/>
      <c r="I149" s="70"/>
      <c r="J149" s="70"/>
      <c r="K149" s="34" t="s">
        <v>65</v>
      </c>
      <c r="L149" s="77">
        <v>149</v>
      </c>
      <c r="M149" s="77"/>
      <c r="N149" s="72"/>
      <c r="O149" s="79" t="s">
        <v>416</v>
      </c>
      <c r="P149" s="81">
        <v>43571.121041666665</v>
      </c>
      <c r="Q149" s="79" t="s">
        <v>488</v>
      </c>
      <c r="R149" s="79"/>
      <c r="S149" s="79"/>
      <c r="T149" s="79" t="s">
        <v>684</v>
      </c>
      <c r="U149" s="79"/>
      <c r="V149" s="82" t="s">
        <v>879</v>
      </c>
      <c r="W149" s="81">
        <v>43571.121041666665</v>
      </c>
      <c r="X149" s="82" t="s">
        <v>1045</v>
      </c>
      <c r="Y149" s="79"/>
      <c r="Z149" s="79"/>
      <c r="AA149" s="85" t="s">
        <v>1267</v>
      </c>
      <c r="AB149" s="85" t="s">
        <v>1386</v>
      </c>
      <c r="AC149" s="79" t="b">
        <v>0</v>
      </c>
      <c r="AD149" s="79">
        <v>1</v>
      </c>
      <c r="AE149" s="85" t="s">
        <v>1398</v>
      </c>
      <c r="AF149" s="79" t="b">
        <v>0</v>
      </c>
      <c r="AG149" s="79" t="s">
        <v>1403</v>
      </c>
      <c r="AH149" s="79"/>
      <c r="AI149" s="85" t="s">
        <v>1392</v>
      </c>
      <c r="AJ149" s="79" t="b">
        <v>0</v>
      </c>
      <c r="AK149" s="79">
        <v>1</v>
      </c>
      <c r="AL149" s="85" t="s">
        <v>1392</v>
      </c>
      <c r="AM149" s="79" t="s">
        <v>1423</v>
      </c>
      <c r="AN149" s="79" t="b">
        <v>0</v>
      </c>
      <c r="AO149" s="85" t="s">
        <v>1386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13</v>
      </c>
      <c r="BC149" s="78" t="str">
        <f>REPLACE(INDEX(GroupVertices[Group],MATCH(Edges[[#This Row],[Vertex 2]],GroupVertices[Vertex],0)),1,1,"")</f>
        <v>13</v>
      </c>
      <c r="BD149" s="48"/>
      <c r="BE149" s="49"/>
      <c r="BF149" s="48"/>
      <c r="BG149" s="49"/>
      <c r="BH149" s="48"/>
      <c r="BI149" s="49"/>
      <c r="BJ149" s="48"/>
      <c r="BK149" s="49"/>
      <c r="BL149" s="48"/>
    </row>
    <row r="150" spans="1:64" ht="15">
      <c r="A150" s="64" t="s">
        <v>297</v>
      </c>
      <c r="B150" s="64" t="s">
        <v>391</v>
      </c>
      <c r="C150" s="65" t="s">
        <v>4234</v>
      </c>
      <c r="D150" s="66">
        <v>3</v>
      </c>
      <c r="E150" s="67" t="s">
        <v>132</v>
      </c>
      <c r="F150" s="68">
        <v>35</v>
      </c>
      <c r="G150" s="65"/>
      <c r="H150" s="69"/>
      <c r="I150" s="70"/>
      <c r="J150" s="70"/>
      <c r="K150" s="34" t="s">
        <v>65</v>
      </c>
      <c r="L150" s="77">
        <v>150</v>
      </c>
      <c r="M150" s="77"/>
      <c r="N150" s="72"/>
      <c r="O150" s="79" t="s">
        <v>416</v>
      </c>
      <c r="P150" s="81">
        <v>43571.14875</v>
      </c>
      <c r="Q150" s="79" t="s">
        <v>489</v>
      </c>
      <c r="R150" s="79"/>
      <c r="S150" s="79"/>
      <c r="T150" s="79" t="s">
        <v>684</v>
      </c>
      <c r="U150" s="79"/>
      <c r="V150" s="82" t="s">
        <v>880</v>
      </c>
      <c r="W150" s="81">
        <v>43571.14875</v>
      </c>
      <c r="X150" s="82" t="s">
        <v>1046</v>
      </c>
      <c r="Y150" s="79"/>
      <c r="Z150" s="79"/>
      <c r="AA150" s="85" t="s">
        <v>1268</v>
      </c>
      <c r="AB150" s="79"/>
      <c r="AC150" s="79" t="b">
        <v>0</v>
      </c>
      <c r="AD150" s="79">
        <v>0</v>
      </c>
      <c r="AE150" s="85" t="s">
        <v>1392</v>
      </c>
      <c r="AF150" s="79" t="b">
        <v>0</v>
      </c>
      <c r="AG150" s="79" t="s">
        <v>1403</v>
      </c>
      <c r="AH150" s="79"/>
      <c r="AI150" s="85" t="s">
        <v>1392</v>
      </c>
      <c r="AJ150" s="79" t="b">
        <v>0</v>
      </c>
      <c r="AK150" s="79">
        <v>1</v>
      </c>
      <c r="AL150" s="85" t="s">
        <v>1267</v>
      </c>
      <c r="AM150" s="79" t="s">
        <v>1428</v>
      </c>
      <c r="AN150" s="79" t="b">
        <v>0</v>
      </c>
      <c r="AO150" s="85" t="s">
        <v>1267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13</v>
      </c>
      <c r="BC150" s="78" t="str">
        <f>REPLACE(INDEX(GroupVertices[Group],MATCH(Edges[[#This Row],[Vertex 2]],GroupVertices[Vertex],0)),1,1,"")</f>
        <v>13</v>
      </c>
      <c r="BD150" s="48"/>
      <c r="BE150" s="49"/>
      <c r="BF150" s="48"/>
      <c r="BG150" s="49"/>
      <c r="BH150" s="48"/>
      <c r="BI150" s="49"/>
      <c r="BJ150" s="48"/>
      <c r="BK150" s="49"/>
      <c r="BL150" s="48"/>
    </row>
    <row r="151" spans="1:64" ht="15">
      <c r="A151" s="64" t="s">
        <v>296</v>
      </c>
      <c r="B151" s="64" t="s">
        <v>392</v>
      </c>
      <c r="C151" s="65" t="s">
        <v>4234</v>
      </c>
      <c r="D151" s="66">
        <v>3</v>
      </c>
      <c r="E151" s="67" t="s">
        <v>132</v>
      </c>
      <c r="F151" s="68">
        <v>35</v>
      </c>
      <c r="G151" s="65"/>
      <c r="H151" s="69"/>
      <c r="I151" s="70"/>
      <c r="J151" s="70"/>
      <c r="K151" s="34" t="s">
        <v>65</v>
      </c>
      <c r="L151" s="77">
        <v>151</v>
      </c>
      <c r="M151" s="77"/>
      <c r="N151" s="72"/>
      <c r="O151" s="79" t="s">
        <v>416</v>
      </c>
      <c r="P151" s="81">
        <v>43571.121041666665</v>
      </c>
      <c r="Q151" s="79" t="s">
        <v>488</v>
      </c>
      <c r="R151" s="79"/>
      <c r="S151" s="79"/>
      <c r="T151" s="79" t="s">
        <v>684</v>
      </c>
      <c r="U151" s="79"/>
      <c r="V151" s="82" t="s">
        <v>879</v>
      </c>
      <c r="W151" s="81">
        <v>43571.121041666665</v>
      </c>
      <c r="X151" s="82" t="s">
        <v>1045</v>
      </c>
      <c r="Y151" s="79"/>
      <c r="Z151" s="79"/>
      <c r="AA151" s="85" t="s">
        <v>1267</v>
      </c>
      <c r="AB151" s="85" t="s">
        <v>1386</v>
      </c>
      <c r="AC151" s="79" t="b">
        <v>0</v>
      </c>
      <c r="AD151" s="79">
        <v>1</v>
      </c>
      <c r="AE151" s="85" t="s">
        <v>1398</v>
      </c>
      <c r="AF151" s="79" t="b">
        <v>0</v>
      </c>
      <c r="AG151" s="79" t="s">
        <v>1403</v>
      </c>
      <c r="AH151" s="79"/>
      <c r="AI151" s="85" t="s">
        <v>1392</v>
      </c>
      <c r="AJ151" s="79" t="b">
        <v>0</v>
      </c>
      <c r="AK151" s="79">
        <v>1</v>
      </c>
      <c r="AL151" s="85" t="s">
        <v>1392</v>
      </c>
      <c r="AM151" s="79" t="s">
        <v>1423</v>
      </c>
      <c r="AN151" s="79" t="b">
        <v>0</v>
      </c>
      <c r="AO151" s="85" t="s">
        <v>1386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13</v>
      </c>
      <c r="BC151" s="78" t="str">
        <f>REPLACE(INDEX(GroupVertices[Group],MATCH(Edges[[#This Row],[Vertex 2]],GroupVertices[Vertex],0)),1,1,"")</f>
        <v>13</v>
      </c>
      <c r="BD151" s="48"/>
      <c r="BE151" s="49"/>
      <c r="BF151" s="48"/>
      <c r="BG151" s="49"/>
      <c r="BH151" s="48"/>
      <c r="BI151" s="49"/>
      <c r="BJ151" s="48"/>
      <c r="BK151" s="49"/>
      <c r="BL151" s="48"/>
    </row>
    <row r="152" spans="1:64" ht="15">
      <c r="A152" s="64" t="s">
        <v>297</v>
      </c>
      <c r="B152" s="64" t="s">
        <v>392</v>
      </c>
      <c r="C152" s="65" t="s">
        <v>4234</v>
      </c>
      <c r="D152" s="66">
        <v>3</v>
      </c>
      <c r="E152" s="67" t="s">
        <v>132</v>
      </c>
      <c r="F152" s="68">
        <v>35</v>
      </c>
      <c r="G152" s="65"/>
      <c r="H152" s="69"/>
      <c r="I152" s="70"/>
      <c r="J152" s="70"/>
      <c r="K152" s="34" t="s">
        <v>65</v>
      </c>
      <c r="L152" s="77">
        <v>152</v>
      </c>
      <c r="M152" s="77"/>
      <c r="N152" s="72"/>
      <c r="O152" s="79" t="s">
        <v>416</v>
      </c>
      <c r="P152" s="81">
        <v>43571.14875</v>
      </c>
      <c r="Q152" s="79" t="s">
        <v>489</v>
      </c>
      <c r="R152" s="79"/>
      <c r="S152" s="79"/>
      <c r="T152" s="79" t="s">
        <v>684</v>
      </c>
      <c r="U152" s="79"/>
      <c r="V152" s="82" t="s">
        <v>880</v>
      </c>
      <c r="W152" s="81">
        <v>43571.14875</v>
      </c>
      <c r="X152" s="82" t="s">
        <v>1046</v>
      </c>
      <c r="Y152" s="79"/>
      <c r="Z152" s="79"/>
      <c r="AA152" s="85" t="s">
        <v>1268</v>
      </c>
      <c r="AB152" s="79"/>
      <c r="AC152" s="79" t="b">
        <v>0</v>
      </c>
      <c r="AD152" s="79">
        <v>0</v>
      </c>
      <c r="AE152" s="85" t="s">
        <v>1392</v>
      </c>
      <c r="AF152" s="79" t="b">
        <v>0</v>
      </c>
      <c r="AG152" s="79" t="s">
        <v>1403</v>
      </c>
      <c r="AH152" s="79"/>
      <c r="AI152" s="85" t="s">
        <v>1392</v>
      </c>
      <c r="AJ152" s="79" t="b">
        <v>0</v>
      </c>
      <c r="AK152" s="79">
        <v>1</v>
      </c>
      <c r="AL152" s="85" t="s">
        <v>1267</v>
      </c>
      <c r="AM152" s="79" t="s">
        <v>1428</v>
      </c>
      <c r="AN152" s="79" t="b">
        <v>0</v>
      </c>
      <c r="AO152" s="85" t="s">
        <v>1267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13</v>
      </c>
      <c r="BC152" s="78" t="str">
        <f>REPLACE(INDEX(GroupVertices[Group],MATCH(Edges[[#This Row],[Vertex 2]],GroupVertices[Vertex],0)),1,1,"")</f>
        <v>13</v>
      </c>
      <c r="BD152" s="48"/>
      <c r="BE152" s="49"/>
      <c r="BF152" s="48"/>
      <c r="BG152" s="49"/>
      <c r="BH152" s="48"/>
      <c r="BI152" s="49"/>
      <c r="BJ152" s="48"/>
      <c r="BK152" s="49"/>
      <c r="BL152" s="48"/>
    </row>
    <row r="153" spans="1:64" ht="15">
      <c r="A153" s="64" t="s">
        <v>296</v>
      </c>
      <c r="B153" s="64" t="s">
        <v>393</v>
      </c>
      <c r="C153" s="65" t="s">
        <v>4234</v>
      </c>
      <c r="D153" s="66">
        <v>3</v>
      </c>
      <c r="E153" s="67" t="s">
        <v>132</v>
      </c>
      <c r="F153" s="68">
        <v>35</v>
      </c>
      <c r="G153" s="65"/>
      <c r="H153" s="69"/>
      <c r="I153" s="70"/>
      <c r="J153" s="70"/>
      <c r="K153" s="34" t="s">
        <v>65</v>
      </c>
      <c r="L153" s="77">
        <v>153</v>
      </c>
      <c r="M153" s="77"/>
      <c r="N153" s="72"/>
      <c r="O153" s="79" t="s">
        <v>417</v>
      </c>
      <c r="P153" s="81">
        <v>43571.121041666665</v>
      </c>
      <c r="Q153" s="79" t="s">
        <v>488</v>
      </c>
      <c r="R153" s="79"/>
      <c r="S153" s="79"/>
      <c r="T153" s="79" t="s">
        <v>684</v>
      </c>
      <c r="U153" s="79"/>
      <c r="V153" s="82" t="s">
        <v>879</v>
      </c>
      <c r="W153" s="81">
        <v>43571.121041666665</v>
      </c>
      <c r="X153" s="82" t="s">
        <v>1045</v>
      </c>
      <c r="Y153" s="79"/>
      <c r="Z153" s="79"/>
      <c r="AA153" s="85" t="s">
        <v>1267</v>
      </c>
      <c r="AB153" s="85" t="s">
        <v>1386</v>
      </c>
      <c r="AC153" s="79" t="b">
        <v>0</v>
      </c>
      <c r="AD153" s="79">
        <v>1</v>
      </c>
      <c r="AE153" s="85" t="s">
        <v>1398</v>
      </c>
      <c r="AF153" s="79" t="b">
        <v>0</v>
      </c>
      <c r="AG153" s="79" t="s">
        <v>1403</v>
      </c>
      <c r="AH153" s="79"/>
      <c r="AI153" s="85" t="s">
        <v>1392</v>
      </c>
      <c r="AJ153" s="79" t="b">
        <v>0</v>
      </c>
      <c r="AK153" s="79">
        <v>1</v>
      </c>
      <c r="AL153" s="85" t="s">
        <v>1392</v>
      </c>
      <c r="AM153" s="79" t="s">
        <v>1423</v>
      </c>
      <c r="AN153" s="79" t="b">
        <v>0</v>
      </c>
      <c r="AO153" s="85" t="s">
        <v>1386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13</v>
      </c>
      <c r="BC153" s="78" t="str">
        <f>REPLACE(INDEX(GroupVertices[Group],MATCH(Edges[[#This Row],[Vertex 2]],GroupVertices[Vertex],0)),1,1,"")</f>
        <v>13</v>
      </c>
      <c r="BD153" s="48">
        <v>1</v>
      </c>
      <c r="BE153" s="49">
        <v>3.3333333333333335</v>
      </c>
      <c r="BF153" s="48">
        <v>2</v>
      </c>
      <c r="BG153" s="49">
        <v>6.666666666666667</v>
      </c>
      <c r="BH153" s="48">
        <v>0</v>
      </c>
      <c r="BI153" s="49">
        <v>0</v>
      </c>
      <c r="BJ153" s="48">
        <v>27</v>
      </c>
      <c r="BK153" s="49">
        <v>90</v>
      </c>
      <c r="BL153" s="48">
        <v>30</v>
      </c>
    </row>
    <row r="154" spans="1:64" ht="15">
      <c r="A154" s="64" t="s">
        <v>297</v>
      </c>
      <c r="B154" s="64" t="s">
        <v>393</v>
      </c>
      <c r="C154" s="65" t="s">
        <v>4234</v>
      </c>
      <c r="D154" s="66">
        <v>3</v>
      </c>
      <c r="E154" s="67" t="s">
        <v>132</v>
      </c>
      <c r="F154" s="68">
        <v>35</v>
      </c>
      <c r="G154" s="65"/>
      <c r="H154" s="69"/>
      <c r="I154" s="70"/>
      <c r="J154" s="70"/>
      <c r="K154" s="34" t="s">
        <v>65</v>
      </c>
      <c r="L154" s="77">
        <v>154</v>
      </c>
      <c r="M154" s="77"/>
      <c r="N154" s="72"/>
      <c r="O154" s="79" t="s">
        <v>416</v>
      </c>
      <c r="P154" s="81">
        <v>43571.14875</v>
      </c>
      <c r="Q154" s="79" t="s">
        <v>489</v>
      </c>
      <c r="R154" s="79"/>
      <c r="S154" s="79"/>
      <c r="T154" s="79" t="s">
        <v>684</v>
      </c>
      <c r="U154" s="79"/>
      <c r="V154" s="82" t="s">
        <v>880</v>
      </c>
      <c r="W154" s="81">
        <v>43571.14875</v>
      </c>
      <c r="X154" s="82" t="s">
        <v>1046</v>
      </c>
      <c r="Y154" s="79"/>
      <c r="Z154" s="79"/>
      <c r="AA154" s="85" t="s">
        <v>1268</v>
      </c>
      <c r="AB154" s="79"/>
      <c r="AC154" s="79" t="b">
        <v>0</v>
      </c>
      <c r="AD154" s="79">
        <v>0</v>
      </c>
      <c r="AE154" s="85" t="s">
        <v>1392</v>
      </c>
      <c r="AF154" s="79" t="b">
        <v>0</v>
      </c>
      <c r="AG154" s="79" t="s">
        <v>1403</v>
      </c>
      <c r="AH154" s="79"/>
      <c r="AI154" s="85" t="s">
        <v>1392</v>
      </c>
      <c r="AJ154" s="79" t="b">
        <v>0</v>
      </c>
      <c r="AK154" s="79">
        <v>1</v>
      </c>
      <c r="AL154" s="85" t="s">
        <v>1267</v>
      </c>
      <c r="AM154" s="79" t="s">
        <v>1428</v>
      </c>
      <c r="AN154" s="79" t="b">
        <v>0</v>
      </c>
      <c r="AO154" s="85" t="s">
        <v>1267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13</v>
      </c>
      <c r="BC154" s="78" t="str">
        <f>REPLACE(INDEX(GroupVertices[Group],MATCH(Edges[[#This Row],[Vertex 2]],GroupVertices[Vertex],0)),1,1,"")</f>
        <v>13</v>
      </c>
      <c r="BD154" s="48">
        <v>1</v>
      </c>
      <c r="BE154" s="49">
        <v>4.761904761904762</v>
      </c>
      <c r="BF154" s="48">
        <v>1</v>
      </c>
      <c r="BG154" s="49">
        <v>4.761904761904762</v>
      </c>
      <c r="BH154" s="48">
        <v>0</v>
      </c>
      <c r="BI154" s="49">
        <v>0</v>
      </c>
      <c r="BJ154" s="48">
        <v>19</v>
      </c>
      <c r="BK154" s="49">
        <v>90.47619047619048</v>
      </c>
      <c r="BL154" s="48">
        <v>21</v>
      </c>
    </row>
    <row r="155" spans="1:64" ht="15">
      <c r="A155" s="64" t="s">
        <v>297</v>
      </c>
      <c r="B155" s="64" t="s">
        <v>296</v>
      </c>
      <c r="C155" s="65" t="s">
        <v>4234</v>
      </c>
      <c r="D155" s="66">
        <v>3</v>
      </c>
      <c r="E155" s="67" t="s">
        <v>132</v>
      </c>
      <c r="F155" s="68">
        <v>35</v>
      </c>
      <c r="G155" s="65"/>
      <c r="H155" s="69"/>
      <c r="I155" s="70"/>
      <c r="J155" s="70"/>
      <c r="K155" s="34" t="s">
        <v>65</v>
      </c>
      <c r="L155" s="77">
        <v>155</v>
      </c>
      <c r="M155" s="77"/>
      <c r="N155" s="72"/>
      <c r="O155" s="79" t="s">
        <v>416</v>
      </c>
      <c r="P155" s="81">
        <v>43571.14875</v>
      </c>
      <c r="Q155" s="79" t="s">
        <v>489</v>
      </c>
      <c r="R155" s="79"/>
      <c r="S155" s="79"/>
      <c r="T155" s="79" t="s">
        <v>684</v>
      </c>
      <c r="U155" s="79"/>
      <c r="V155" s="82" t="s">
        <v>880</v>
      </c>
      <c r="W155" s="81">
        <v>43571.14875</v>
      </c>
      <c r="X155" s="82" t="s">
        <v>1046</v>
      </c>
      <c r="Y155" s="79"/>
      <c r="Z155" s="79"/>
      <c r="AA155" s="85" t="s">
        <v>1268</v>
      </c>
      <c r="AB155" s="79"/>
      <c r="AC155" s="79" t="b">
        <v>0</v>
      </c>
      <c r="AD155" s="79">
        <v>0</v>
      </c>
      <c r="AE155" s="85" t="s">
        <v>1392</v>
      </c>
      <c r="AF155" s="79" t="b">
        <v>0</v>
      </c>
      <c r="AG155" s="79" t="s">
        <v>1403</v>
      </c>
      <c r="AH155" s="79"/>
      <c r="AI155" s="85" t="s">
        <v>1392</v>
      </c>
      <c r="AJ155" s="79" t="b">
        <v>0</v>
      </c>
      <c r="AK155" s="79">
        <v>1</v>
      </c>
      <c r="AL155" s="85" t="s">
        <v>1267</v>
      </c>
      <c r="AM155" s="79" t="s">
        <v>1428</v>
      </c>
      <c r="AN155" s="79" t="b">
        <v>0</v>
      </c>
      <c r="AO155" s="85" t="s">
        <v>1267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13</v>
      </c>
      <c r="BC155" s="78" t="str">
        <f>REPLACE(INDEX(GroupVertices[Group],MATCH(Edges[[#This Row],[Vertex 2]],GroupVertices[Vertex],0)),1,1,"")</f>
        <v>13</v>
      </c>
      <c r="BD155" s="48"/>
      <c r="BE155" s="49"/>
      <c r="BF155" s="48"/>
      <c r="BG155" s="49"/>
      <c r="BH155" s="48"/>
      <c r="BI155" s="49"/>
      <c r="BJ155" s="48"/>
      <c r="BK155" s="49"/>
      <c r="BL155" s="48"/>
    </row>
    <row r="156" spans="1:64" ht="15">
      <c r="A156" s="64" t="s">
        <v>298</v>
      </c>
      <c r="B156" s="64" t="s">
        <v>298</v>
      </c>
      <c r="C156" s="65" t="s">
        <v>4234</v>
      </c>
      <c r="D156" s="66">
        <v>3</v>
      </c>
      <c r="E156" s="67" t="s">
        <v>132</v>
      </c>
      <c r="F156" s="68">
        <v>35</v>
      </c>
      <c r="G156" s="65"/>
      <c r="H156" s="69"/>
      <c r="I156" s="70"/>
      <c r="J156" s="70"/>
      <c r="K156" s="34" t="s">
        <v>65</v>
      </c>
      <c r="L156" s="77">
        <v>156</v>
      </c>
      <c r="M156" s="77"/>
      <c r="N156" s="72"/>
      <c r="O156" s="79" t="s">
        <v>176</v>
      </c>
      <c r="P156" s="81">
        <v>43571.55122685185</v>
      </c>
      <c r="Q156" s="79" t="s">
        <v>490</v>
      </c>
      <c r="R156" s="82" t="s">
        <v>607</v>
      </c>
      <c r="S156" s="79" t="s">
        <v>660</v>
      </c>
      <c r="T156" s="79" t="s">
        <v>714</v>
      </c>
      <c r="U156" s="79"/>
      <c r="V156" s="82" t="s">
        <v>881</v>
      </c>
      <c r="W156" s="81">
        <v>43571.55122685185</v>
      </c>
      <c r="X156" s="82" t="s">
        <v>1047</v>
      </c>
      <c r="Y156" s="79"/>
      <c r="Z156" s="79"/>
      <c r="AA156" s="85" t="s">
        <v>1269</v>
      </c>
      <c r="AB156" s="79"/>
      <c r="AC156" s="79" t="b">
        <v>0</v>
      </c>
      <c r="AD156" s="79">
        <v>0</v>
      </c>
      <c r="AE156" s="85" t="s">
        <v>1392</v>
      </c>
      <c r="AF156" s="79" t="b">
        <v>0</v>
      </c>
      <c r="AG156" s="79" t="s">
        <v>1403</v>
      </c>
      <c r="AH156" s="79"/>
      <c r="AI156" s="85" t="s">
        <v>1392</v>
      </c>
      <c r="AJ156" s="79" t="b">
        <v>0</v>
      </c>
      <c r="AK156" s="79">
        <v>0</v>
      </c>
      <c r="AL156" s="85" t="s">
        <v>1392</v>
      </c>
      <c r="AM156" s="79" t="s">
        <v>1429</v>
      </c>
      <c r="AN156" s="79" t="b">
        <v>0</v>
      </c>
      <c r="AO156" s="85" t="s">
        <v>1269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1</v>
      </c>
      <c r="BG156" s="49">
        <v>7.6923076923076925</v>
      </c>
      <c r="BH156" s="48">
        <v>0</v>
      </c>
      <c r="BI156" s="49">
        <v>0</v>
      </c>
      <c r="BJ156" s="48">
        <v>12</v>
      </c>
      <c r="BK156" s="49">
        <v>92.3076923076923</v>
      </c>
      <c r="BL156" s="48">
        <v>13</v>
      </c>
    </row>
    <row r="157" spans="1:64" ht="15">
      <c r="A157" s="64" t="s">
        <v>299</v>
      </c>
      <c r="B157" s="64" t="s">
        <v>299</v>
      </c>
      <c r="C157" s="65" t="s">
        <v>4234</v>
      </c>
      <c r="D157" s="66">
        <v>3</v>
      </c>
      <c r="E157" s="67" t="s">
        <v>132</v>
      </c>
      <c r="F157" s="68">
        <v>35</v>
      </c>
      <c r="G157" s="65"/>
      <c r="H157" s="69"/>
      <c r="I157" s="70"/>
      <c r="J157" s="70"/>
      <c r="K157" s="34" t="s">
        <v>65</v>
      </c>
      <c r="L157" s="77">
        <v>157</v>
      </c>
      <c r="M157" s="77"/>
      <c r="N157" s="72"/>
      <c r="O157" s="79" t="s">
        <v>176</v>
      </c>
      <c r="P157" s="81">
        <v>43571.56730324074</v>
      </c>
      <c r="Q157" s="79" t="s">
        <v>491</v>
      </c>
      <c r="R157" s="82" t="s">
        <v>608</v>
      </c>
      <c r="S157" s="79" t="s">
        <v>648</v>
      </c>
      <c r="T157" s="79" t="s">
        <v>715</v>
      </c>
      <c r="U157" s="79"/>
      <c r="V157" s="82" t="s">
        <v>882</v>
      </c>
      <c r="W157" s="81">
        <v>43571.56730324074</v>
      </c>
      <c r="X157" s="82" t="s">
        <v>1048</v>
      </c>
      <c r="Y157" s="79"/>
      <c r="Z157" s="79"/>
      <c r="AA157" s="85" t="s">
        <v>1270</v>
      </c>
      <c r="AB157" s="79"/>
      <c r="AC157" s="79" t="b">
        <v>0</v>
      </c>
      <c r="AD157" s="79">
        <v>0</v>
      </c>
      <c r="AE157" s="85" t="s">
        <v>1392</v>
      </c>
      <c r="AF157" s="79" t="b">
        <v>1</v>
      </c>
      <c r="AG157" s="79" t="s">
        <v>1403</v>
      </c>
      <c r="AH157" s="79"/>
      <c r="AI157" s="85" t="s">
        <v>1413</v>
      </c>
      <c r="AJ157" s="79" t="b">
        <v>0</v>
      </c>
      <c r="AK157" s="79">
        <v>0</v>
      </c>
      <c r="AL157" s="85" t="s">
        <v>1392</v>
      </c>
      <c r="AM157" s="79" t="s">
        <v>1425</v>
      </c>
      <c r="AN157" s="79" t="b">
        <v>0</v>
      </c>
      <c r="AO157" s="85" t="s">
        <v>1270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2</v>
      </c>
      <c r="BG157" s="49">
        <v>16.666666666666668</v>
      </c>
      <c r="BH157" s="48">
        <v>0</v>
      </c>
      <c r="BI157" s="49">
        <v>0</v>
      </c>
      <c r="BJ157" s="48">
        <v>10</v>
      </c>
      <c r="BK157" s="49">
        <v>83.33333333333333</v>
      </c>
      <c r="BL157" s="48">
        <v>12</v>
      </c>
    </row>
    <row r="158" spans="1:64" ht="15">
      <c r="A158" s="64" t="s">
        <v>300</v>
      </c>
      <c r="B158" s="64" t="s">
        <v>300</v>
      </c>
      <c r="C158" s="65" t="s">
        <v>4234</v>
      </c>
      <c r="D158" s="66">
        <v>3</v>
      </c>
      <c r="E158" s="67" t="s">
        <v>132</v>
      </c>
      <c r="F158" s="68">
        <v>35</v>
      </c>
      <c r="G158" s="65"/>
      <c r="H158" s="69"/>
      <c r="I158" s="70"/>
      <c r="J158" s="70"/>
      <c r="K158" s="34" t="s">
        <v>65</v>
      </c>
      <c r="L158" s="77">
        <v>158</v>
      </c>
      <c r="M158" s="77"/>
      <c r="N158" s="72"/>
      <c r="O158" s="79" t="s">
        <v>176</v>
      </c>
      <c r="P158" s="81">
        <v>43571.66024305556</v>
      </c>
      <c r="Q158" s="79" t="s">
        <v>492</v>
      </c>
      <c r="R158" s="82" t="s">
        <v>609</v>
      </c>
      <c r="S158" s="79" t="s">
        <v>660</v>
      </c>
      <c r="T158" s="79" t="s">
        <v>716</v>
      </c>
      <c r="U158" s="79"/>
      <c r="V158" s="82" t="s">
        <v>883</v>
      </c>
      <c r="W158" s="81">
        <v>43571.66024305556</v>
      </c>
      <c r="X158" s="82" t="s">
        <v>1049</v>
      </c>
      <c r="Y158" s="79"/>
      <c r="Z158" s="79"/>
      <c r="AA158" s="85" t="s">
        <v>1271</v>
      </c>
      <c r="AB158" s="79"/>
      <c r="AC158" s="79" t="b">
        <v>0</v>
      </c>
      <c r="AD158" s="79">
        <v>0</v>
      </c>
      <c r="AE158" s="85" t="s">
        <v>1392</v>
      </c>
      <c r="AF158" s="79" t="b">
        <v>0</v>
      </c>
      <c r="AG158" s="79" t="s">
        <v>1403</v>
      </c>
      <c r="AH158" s="79"/>
      <c r="AI158" s="85" t="s">
        <v>1392</v>
      </c>
      <c r="AJ158" s="79" t="b">
        <v>0</v>
      </c>
      <c r="AK158" s="79">
        <v>0</v>
      </c>
      <c r="AL158" s="85" t="s">
        <v>1392</v>
      </c>
      <c r="AM158" s="79" t="s">
        <v>1429</v>
      </c>
      <c r="AN158" s="79" t="b">
        <v>0</v>
      </c>
      <c r="AO158" s="85" t="s">
        <v>1271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7</v>
      </c>
      <c r="BK158" s="49">
        <v>100</v>
      </c>
      <c r="BL158" s="48">
        <v>7</v>
      </c>
    </row>
    <row r="159" spans="1:64" ht="15">
      <c r="A159" s="64" t="s">
        <v>301</v>
      </c>
      <c r="B159" s="64" t="s">
        <v>212</v>
      </c>
      <c r="C159" s="65" t="s">
        <v>4234</v>
      </c>
      <c r="D159" s="66">
        <v>3</v>
      </c>
      <c r="E159" s="67" t="s">
        <v>132</v>
      </c>
      <c r="F159" s="68">
        <v>35</v>
      </c>
      <c r="G159" s="65"/>
      <c r="H159" s="69"/>
      <c r="I159" s="70"/>
      <c r="J159" s="70"/>
      <c r="K159" s="34" t="s">
        <v>65</v>
      </c>
      <c r="L159" s="77">
        <v>159</v>
      </c>
      <c r="M159" s="77"/>
      <c r="N159" s="72"/>
      <c r="O159" s="79" t="s">
        <v>416</v>
      </c>
      <c r="P159" s="81">
        <v>43571.69737268519</v>
      </c>
      <c r="Q159" s="79" t="s">
        <v>493</v>
      </c>
      <c r="R159" s="79"/>
      <c r="S159" s="79"/>
      <c r="T159" s="79" t="s">
        <v>717</v>
      </c>
      <c r="U159" s="79"/>
      <c r="V159" s="82" t="s">
        <v>884</v>
      </c>
      <c r="W159" s="81">
        <v>43571.69737268519</v>
      </c>
      <c r="X159" s="82" t="s">
        <v>1050</v>
      </c>
      <c r="Y159" s="79"/>
      <c r="Z159" s="79"/>
      <c r="AA159" s="85" t="s">
        <v>1272</v>
      </c>
      <c r="AB159" s="79"/>
      <c r="AC159" s="79" t="b">
        <v>0</v>
      </c>
      <c r="AD159" s="79">
        <v>0</v>
      </c>
      <c r="AE159" s="85" t="s">
        <v>1392</v>
      </c>
      <c r="AF159" s="79" t="b">
        <v>0</v>
      </c>
      <c r="AG159" s="79" t="s">
        <v>1403</v>
      </c>
      <c r="AH159" s="79"/>
      <c r="AI159" s="85" t="s">
        <v>1392</v>
      </c>
      <c r="AJ159" s="79" t="b">
        <v>0</v>
      </c>
      <c r="AK159" s="79">
        <v>2</v>
      </c>
      <c r="AL159" s="85" t="s">
        <v>1158</v>
      </c>
      <c r="AM159" s="79" t="s">
        <v>1423</v>
      </c>
      <c r="AN159" s="79" t="b">
        <v>0</v>
      </c>
      <c r="AO159" s="85" t="s">
        <v>1158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12</v>
      </c>
      <c r="BC159" s="78" t="str">
        <f>REPLACE(INDEX(GroupVertices[Group],MATCH(Edges[[#This Row],[Vertex 2]],GroupVertices[Vertex],0)),1,1,"")</f>
        <v>12</v>
      </c>
      <c r="BD159" s="48">
        <v>1</v>
      </c>
      <c r="BE159" s="49">
        <v>4.761904761904762</v>
      </c>
      <c r="BF159" s="48">
        <v>0</v>
      </c>
      <c r="BG159" s="49">
        <v>0</v>
      </c>
      <c r="BH159" s="48">
        <v>0</v>
      </c>
      <c r="BI159" s="49">
        <v>0</v>
      </c>
      <c r="BJ159" s="48">
        <v>20</v>
      </c>
      <c r="BK159" s="49">
        <v>95.23809523809524</v>
      </c>
      <c r="BL159" s="48">
        <v>21</v>
      </c>
    </row>
    <row r="160" spans="1:64" ht="15">
      <c r="A160" s="64" t="s">
        <v>302</v>
      </c>
      <c r="B160" s="64" t="s">
        <v>302</v>
      </c>
      <c r="C160" s="65" t="s">
        <v>4234</v>
      </c>
      <c r="D160" s="66">
        <v>3</v>
      </c>
      <c r="E160" s="67" t="s">
        <v>132</v>
      </c>
      <c r="F160" s="68">
        <v>35</v>
      </c>
      <c r="G160" s="65"/>
      <c r="H160" s="69"/>
      <c r="I160" s="70"/>
      <c r="J160" s="70"/>
      <c r="K160" s="34" t="s">
        <v>65</v>
      </c>
      <c r="L160" s="77">
        <v>160</v>
      </c>
      <c r="M160" s="77"/>
      <c r="N160" s="72"/>
      <c r="O160" s="79" t="s">
        <v>176</v>
      </c>
      <c r="P160" s="81">
        <v>42959.29856481482</v>
      </c>
      <c r="Q160" s="79" t="s">
        <v>494</v>
      </c>
      <c r="R160" s="82" t="s">
        <v>610</v>
      </c>
      <c r="S160" s="79" t="s">
        <v>661</v>
      </c>
      <c r="T160" s="79" t="s">
        <v>718</v>
      </c>
      <c r="U160" s="82" t="s">
        <v>781</v>
      </c>
      <c r="V160" s="82" t="s">
        <v>781</v>
      </c>
      <c r="W160" s="81">
        <v>42959.29856481482</v>
      </c>
      <c r="X160" s="82" t="s">
        <v>1051</v>
      </c>
      <c r="Y160" s="79"/>
      <c r="Z160" s="79"/>
      <c r="AA160" s="85" t="s">
        <v>1273</v>
      </c>
      <c r="AB160" s="79"/>
      <c r="AC160" s="79" t="b">
        <v>0</v>
      </c>
      <c r="AD160" s="79">
        <v>90</v>
      </c>
      <c r="AE160" s="85" t="s">
        <v>1392</v>
      </c>
      <c r="AF160" s="79" t="b">
        <v>0</v>
      </c>
      <c r="AG160" s="79" t="s">
        <v>1403</v>
      </c>
      <c r="AH160" s="79"/>
      <c r="AI160" s="85" t="s">
        <v>1392</v>
      </c>
      <c r="AJ160" s="79" t="b">
        <v>0</v>
      </c>
      <c r="AK160" s="79">
        <v>106</v>
      </c>
      <c r="AL160" s="85" t="s">
        <v>1392</v>
      </c>
      <c r="AM160" s="79" t="s">
        <v>1423</v>
      </c>
      <c r="AN160" s="79" t="b">
        <v>0</v>
      </c>
      <c r="AO160" s="85" t="s">
        <v>1273</v>
      </c>
      <c r="AP160" s="79" t="s">
        <v>1441</v>
      </c>
      <c r="AQ160" s="79">
        <v>0</v>
      </c>
      <c r="AR160" s="79">
        <v>0</v>
      </c>
      <c r="AS160" s="79"/>
      <c r="AT160" s="79"/>
      <c r="AU160" s="79"/>
      <c r="AV160" s="79"/>
      <c r="AW160" s="79"/>
      <c r="AX160" s="79"/>
      <c r="AY160" s="79"/>
      <c r="AZ160" s="79"/>
      <c r="BA160">
        <v>1</v>
      </c>
      <c r="BB160" s="78" t="str">
        <f>REPLACE(INDEX(GroupVertices[Group],MATCH(Edges[[#This Row],[Vertex 1]],GroupVertices[Vertex],0)),1,1,"")</f>
        <v>34</v>
      </c>
      <c r="BC160" s="78" t="str">
        <f>REPLACE(INDEX(GroupVertices[Group],MATCH(Edges[[#This Row],[Vertex 2]],GroupVertices[Vertex],0)),1,1,"")</f>
        <v>34</v>
      </c>
      <c r="BD160" s="48">
        <v>0</v>
      </c>
      <c r="BE160" s="49">
        <v>0</v>
      </c>
      <c r="BF160" s="48">
        <v>1</v>
      </c>
      <c r="BG160" s="49">
        <v>5.555555555555555</v>
      </c>
      <c r="BH160" s="48">
        <v>0</v>
      </c>
      <c r="BI160" s="49">
        <v>0</v>
      </c>
      <c r="BJ160" s="48">
        <v>17</v>
      </c>
      <c r="BK160" s="49">
        <v>94.44444444444444</v>
      </c>
      <c r="BL160" s="48">
        <v>18</v>
      </c>
    </row>
    <row r="161" spans="1:64" ht="15">
      <c r="A161" s="64" t="s">
        <v>303</v>
      </c>
      <c r="B161" s="64" t="s">
        <v>302</v>
      </c>
      <c r="C161" s="65" t="s">
        <v>4234</v>
      </c>
      <c r="D161" s="66">
        <v>3</v>
      </c>
      <c r="E161" s="67" t="s">
        <v>132</v>
      </c>
      <c r="F161" s="68">
        <v>35</v>
      </c>
      <c r="G161" s="65"/>
      <c r="H161" s="69"/>
      <c r="I161" s="70"/>
      <c r="J161" s="70"/>
      <c r="K161" s="34" t="s">
        <v>65</v>
      </c>
      <c r="L161" s="77">
        <v>161</v>
      </c>
      <c r="M161" s="77"/>
      <c r="N161" s="72"/>
      <c r="O161" s="79" t="s">
        <v>416</v>
      </c>
      <c r="P161" s="81">
        <v>43571.728159722225</v>
      </c>
      <c r="Q161" s="79" t="s">
        <v>495</v>
      </c>
      <c r="R161" s="82" t="s">
        <v>610</v>
      </c>
      <c r="S161" s="79" t="s">
        <v>661</v>
      </c>
      <c r="T161" s="79"/>
      <c r="U161" s="79"/>
      <c r="V161" s="82" t="s">
        <v>885</v>
      </c>
      <c r="W161" s="81">
        <v>43571.728159722225</v>
      </c>
      <c r="X161" s="82" t="s">
        <v>1052</v>
      </c>
      <c r="Y161" s="79"/>
      <c r="Z161" s="79"/>
      <c r="AA161" s="85" t="s">
        <v>1274</v>
      </c>
      <c r="AB161" s="79"/>
      <c r="AC161" s="79" t="b">
        <v>0</v>
      </c>
      <c r="AD161" s="79">
        <v>0</v>
      </c>
      <c r="AE161" s="85" t="s">
        <v>1392</v>
      </c>
      <c r="AF161" s="79" t="b">
        <v>0</v>
      </c>
      <c r="AG161" s="79" t="s">
        <v>1403</v>
      </c>
      <c r="AH161" s="79"/>
      <c r="AI161" s="85" t="s">
        <v>1392</v>
      </c>
      <c r="AJ161" s="79" t="b">
        <v>0</v>
      </c>
      <c r="AK161" s="79">
        <v>106</v>
      </c>
      <c r="AL161" s="85" t="s">
        <v>1273</v>
      </c>
      <c r="AM161" s="79" t="s">
        <v>1426</v>
      </c>
      <c r="AN161" s="79" t="b">
        <v>0</v>
      </c>
      <c r="AO161" s="85" t="s">
        <v>1273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34</v>
      </c>
      <c r="BC161" s="78" t="str">
        <f>REPLACE(INDEX(GroupVertices[Group],MATCH(Edges[[#This Row],[Vertex 2]],GroupVertices[Vertex],0)),1,1,"")</f>
        <v>34</v>
      </c>
      <c r="BD161" s="48">
        <v>0</v>
      </c>
      <c r="BE161" s="49">
        <v>0</v>
      </c>
      <c r="BF161" s="48">
        <v>1</v>
      </c>
      <c r="BG161" s="49">
        <v>5.2631578947368425</v>
      </c>
      <c r="BH161" s="48">
        <v>0</v>
      </c>
      <c r="BI161" s="49">
        <v>0</v>
      </c>
      <c r="BJ161" s="48">
        <v>18</v>
      </c>
      <c r="BK161" s="49">
        <v>94.73684210526316</v>
      </c>
      <c r="BL161" s="48">
        <v>19</v>
      </c>
    </row>
    <row r="162" spans="1:64" ht="15">
      <c r="A162" s="64" t="s">
        <v>304</v>
      </c>
      <c r="B162" s="64" t="s">
        <v>317</v>
      </c>
      <c r="C162" s="65" t="s">
        <v>4234</v>
      </c>
      <c r="D162" s="66">
        <v>3</v>
      </c>
      <c r="E162" s="67" t="s">
        <v>132</v>
      </c>
      <c r="F162" s="68">
        <v>35</v>
      </c>
      <c r="G162" s="65"/>
      <c r="H162" s="69"/>
      <c r="I162" s="70"/>
      <c r="J162" s="70"/>
      <c r="K162" s="34" t="s">
        <v>65</v>
      </c>
      <c r="L162" s="77">
        <v>162</v>
      </c>
      <c r="M162" s="77"/>
      <c r="N162" s="72"/>
      <c r="O162" s="79" t="s">
        <v>416</v>
      </c>
      <c r="P162" s="81">
        <v>43571.826273148145</v>
      </c>
      <c r="Q162" s="79" t="s">
        <v>496</v>
      </c>
      <c r="R162" s="79"/>
      <c r="S162" s="79"/>
      <c r="T162" s="79"/>
      <c r="U162" s="79"/>
      <c r="V162" s="82" t="s">
        <v>886</v>
      </c>
      <c r="W162" s="81">
        <v>43571.826273148145</v>
      </c>
      <c r="X162" s="82" t="s">
        <v>1053</v>
      </c>
      <c r="Y162" s="79"/>
      <c r="Z162" s="79"/>
      <c r="AA162" s="85" t="s">
        <v>1275</v>
      </c>
      <c r="AB162" s="79"/>
      <c r="AC162" s="79" t="b">
        <v>0</v>
      </c>
      <c r="AD162" s="79">
        <v>0</v>
      </c>
      <c r="AE162" s="85" t="s">
        <v>1392</v>
      </c>
      <c r="AF162" s="79" t="b">
        <v>1</v>
      </c>
      <c r="AG162" s="79" t="s">
        <v>1403</v>
      </c>
      <c r="AH162" s="79"/>
      <c r="AI162" s="85" t="s">
        <v>1414</v>
      </c>
      <c r="AJ162" s="79" t="b">
        <v>0</v>
      </c>
      <c r="AK162" s="79">
        <v>2</v>
      </c>
      <c r="AL162" s="85" t="s">
        <v>1296</v>
      </c>
      <c r="AM162" s="79" t="s">
        <v>1425</v>
      </c>
      <c r="AN162" s="79" t="b">
        <v>0</v>
      </c>
      <c r="AO162" s="85" t="s">
        <v>1296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19</v>
      </c>
      <c r="BC162" s="78" t="str">
        <f>REPLACE(INDEX(GroupVertices[Group],MATCH(Edges[[#This Row],[Vertex 2]],GroupVertices[Vertex],0)),1,1,"")</f>
        <v>19</v>
      </c>
      <c r="BD162" s="48">
        <v>1</v>
      </c>
      <c r="BE162" s="49">
        <v>3.8461538461538463</v>
      </c>
      <c r="BF162" s="48">
        <v>0</v>
      </c>
      <c r="BG162" s="49">
        <v>0</v>
      </c>
      <c r="BH162" s="48">
        <v>0</v>
      </c>
      <c r="BI162" s="49">
        <v>0</v>
      </c>
      <c r="BJ162" s="48">
        <v>25</v>
      </c>
      <c r="BK162" s="49">
        <v>96.15384615384616</v>
      </c>
      <c r="BL162" s="48">
        <v>26</v>
      </c>
    </row>
    <row r="163" spans="1:64" ht="15">
      <c r="A163" s="64" t="s">
        <v>305</v>
      </c>
      <c r="B163" s="64" t="s">
        <v>305</v>
      </c>
      <c r="C163" s="65" t="s">
        <v>4234</v>
      </c>
      <c r="D163" s="66">
        <v>3</v>
      </c>
      <c r="E163" s="67" t="s">
        <v>132</v>
      </c>
      <c r="F163" s="68">
        <v>35</v>
      </c>
      <c r="G163" s="65"/>
      <c r="H163" s="69"/>
      <c r="I163" s="70"/>
      <c r="J163" s="70"/>
      <c r="K163" s="34" t="s">
        <v>65</v>
      </c>
      <c r="L163" s="77">
        <v>163</v>
      </c>
      <c r="M163" s="77"/>
      <c r="N163" s="72"/>
      <c r="O163" s="79" t="s">
        <v>176</v>
      </c>
      <c r="P163" s="81">
        <v>43571.88601851852</v>
      </c>
      <c r="Q163" s="79" t="s">
        <v>497</v>
      </c>
      <c r="R163" s="82" t="s">
        <v>611</v>
      </c>
      <c r="S163" s="79" t="s">
        <v>662</v>
      </c>
      <c r="T163" s="79" t="s">
        <v>719</v>
      </c>
      <c r="U163" s="79"/>
      <c r="V163" s="82" t="s">
        <v>887</v>
      </c>
      <c r="W163" s="81">
        <v>43571.88601851852</v>
      </c>
      <c r="X163" s="82" t="s">
        <v>1054</v>
      </c>
      <c r="Y163" s="79"/>
      <c r="Z163" s="79"/>
      <c r="AA163" s="85" t="s">
        <v>1276</v>
      </c>
      <c r="AB163" s="79"/>
      <c r="AC163" s="79" t="b">
        <v>0</v>
      </c>
      <c r="AD163" s="79">
        <v>0</v>
      </c>
      <c r="AE163" s="85" t="s">
        <v>1392</v>
      </c>
      <c r="AF163" s="79" t="b">
        <v>0</v>
      </c>
      <c r="AG163" s="79" t="s">
        <v>1403</v>
      </c>
      <c r="AH163" s="79"/>
      <c r="AI163" s="85" t="s">
        <v>1392</v>
      </c>
      <c r="AJ163" s="79" t="b">
        <v>0</v>
      </c>
      <c r="AK163" s="79">
        <v>0</v>
      </c>
      <c r="AL163" s="85" t="s">
        <v>1392</v>
      </c>
      <c r="AM163" s="79" t="s">
        <v>1430</v>
      </c>
      <c r="AN163" s="79" t="b">
        <v>0</v>
      </c>
      <c r="AO163" s="85" t="s">
        <v>1276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2.9411764705882355</v>
      </c>
      <c r="BH163" s="48">
        <v>0</v>
      </c>
      <c r="BI163" s="49">
        <v>0</v>
      </c>
      <c r="BJ163" s="48">
        <v>33</v>
      </c>
      <c r="BK163" s="49">
        <v>97.05882352941177</v>
      </c>
      <c r="BL163" s="48">
        <v>34</v>
      </c>
    </row>
    <row r="164" spans="1:64" ht="15">
      <c r="A164" s="64" t="s">
        <v>306</v>
      </c>
      <c r="B164" s="64" t="s">
        <v>328</v>
      </c>
      <c r="C164" s="65" t="s">
        <v>4234</v>
      </c>
      <c r="D164" s="66">
        <v>3</v>
      </c>
      <c r="E164" s="67" t="s">
        <v>132</v>
      </c>
      <c r="F164" s="68">
        <v>35</v>
      </c>
      <c r="G164" s="65"/>
      <c r="H164" s="69"/>
      <c r="I164" s="70"/>
      <c r="J164" s="70"/>
      <c r="K164" s="34" t="s">
        <v>65</v>
      </c>
      <c r="L164" s="77">
        <v>164</v>
      </c>
      <c r="M164" s="77"/>
      <c r="N164" s="72"/>
      <c r="O164" s="79" t="s">
        <v>416</v>
      </c>
      <c r="P164" s="81">
        <v>43572.03202546296</v>
      </c>
      <c r="Q164" s="79" t="s">
        <v>498</v>
      </c>
      <c r="R164" s="79"/>
      <c r="S164" s="79"/>
      <c r="T164" s="79" t="s">
        <v>720</v>
      </c>
      <c r="U164" s="79"/>
      <c r="V164" s="82" t="s">
        <v>888</v>
      </c>
      <c r="W164" s="81">
        <v>43572.03202546296</v>
      </c>
      <c r="X164" s="82" t="s">
        <v>1055</v>
      </c>
      <c r="Y164" s="79"/>
      <c r="Z164" s="79"/>
      <c r="AA164" s="85" t="s">
        <v>1277</v>
      </c>
      <c r="AB164" s="79"/>
      <c r="AC164" s="79" t="b">
        <v>0</v>
      </c>
      <c r="AD164" s="79">
        <v>0</v>
      </c>
      <c r="AE164" s="85" t="s">
        <v>1392</v>
      </c>
      <c r="AF164" s="79" t="b">
        <v>0</v>
      </c>
      <c r="AG164" s="79" t="s">
        <v>1407</v>
      </c>
      <c r="AH164" s="79"/>
      <c r="AI164" s="85" t="s">
        <v>1392</v>
      </c>
      <c r="AJ164" s="79" t="b">
        <v>0</v>
      </c>
      <c r="AK164" s="79">
        <v>2</v>
      </c>
      <c r="AL164" s="85" t="s">
        <v>1320</v>
      </c>
      <c r="AM164" s="79" t="s">
        <v>1431</v>
      </c>
      <c r="AN164" s="79" t="b">
        <v>0</v>
      </c>
      <c r="AO164" s="85" t="s">
        <v>1320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10</v>
      </c>
      <c r="BC164" s="78" t="str">
        <f>REPLACE(INDEX(GroupVertices[Group],MATCH(Edges[[#This Row],[Vertex 2]],GroupVertices[Vertex],0)),1,1,"")</f>
        <v>10</v>
      </c>
      <c r="BD164" s="48">
        <v>1</v>
      </c>
      <c r="BE164" s="49">
        <v>4.3478260869565215</v>
      </c>
      <c r="BF164" s="48">
        <v>0</v>
      </c>
      <c r="BG164" s="49">
        <v>0</v>
      </c>
      <c r="BH164" s="48">
        <v>0</v>
      </c>
      <c r="BI164" s="49">
        <v>0</v>
      </c>
      <c r="BJ164" s="48">
        <v>22</v>
      </c>
      <c r="BK164" s="49">
        <v>95.65217391304348</v>
      </c>
      <c r="BL164" s="48">
        <v>23</v>
      </c>
    </row>
    <row r="165" spans="1:64" ht="15">
      <c r="A165" s="64" t="s">
        <v>307</v>
      </c>
      <c r="B165" s="64" t="s">
        <v>328</v>
      </c>
      <c r="C165" s="65" t="s">
        <v>4234</v>
      </c>
      <c r="D165" s="66">
        <v>3</v>
      </c>
      <c r="E165" s="67" t="s">
        <v>132</v>
      </c>
      <c r="F165" s="68">
        <v>35</v>
      </c>
      <c r="G165" s="65"/>
      <c r="H165" s="69"/>
      <c r="I165" s="70"/>
      <c r="J165" s="70"/>
      <c r="K165" s="34" t="s">
        <v>65</v>
      </c>
      <c r="L165" s="77">
        <v>165</v>
      </c>
      <c r="M165" s="77"/>
      <c r="N165" s="72"/>
      <c r="O165" s="79" t="s">
        <v>416</v>
      </c>
      <c r="P165" s="81">
        <v>43572.032430555555</v>
      </c>
      <c r="Q165" s="79" t="s">
        <v>498</v>
      </c>
      <c r="R165" s="79"/>
      <c r="S165" s="79"/>
      <c r="T165" s="79" t="s">
        <v>720</v>
      </c>
      <c r="U165" s="79"/>
      <c r="V165" s="82" t="s">
        <v>889</v>
      </c>
      <c r="W165" s="81">
        <v>43572.032430555555</v>
      </c>
      <c r="X165" s="82" t="s">
        <v>1056</v>
      </c>
      <c r="Y165" s="79"/>
      <c r="Z165" s="79"/>
      <c r="AA165" s="85" t="s">
        <v>1278</v>
      </c>
      <c r="AB165" s="79"/>
      <c r="AC165" s="79" t="b">
        <v>0</v>
      </c>
      <c r="AD165" s="79">
        <v>0</v>
      </c>
      <c r="AE165" s="85" t="s">
        <v>1392</v>
      </c>
      <c r="AF165" s="79" t="b">
        <v>0</v>
      </c>
      <c r="AG165" s="79" t="s">
        <v>1407</v>
      </c>
      <c r="AH165" s="79"/>
      <c r="AI165" s="85" t="s">
        <v>1392</v>
      </c>
      <c r="AJ165" s="79" t="b">
        <v>0</v>
      </c>
      <c r="AK165" s="79">
        <v>2</v>
      </c>
      <c r="AL165" s="85" t="s">
        <v>1320</v>
      </c>
      <c r="AM165" s="79" t="s">
        <v>1432</v>
      </c>
      <c r="AN165" s="79" t="b">
        <v>0</v>
      </c>
      <c r="AO165" s="85" t="s">
        <v>1320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10</v>
      </c>
      <c r="BC165" s="78" t="str">
        <f>REPLACE(INDEX(GroupVertices[Group],MATCH(Edges[[#This Row],[Vertex 2]],GroupVertices[Vertex],0)),1,1,"")</f>
        <v>10</v>
      </c>
      <c r="BD165" s="48">
        <v>1</v>
      </c>
      <c r="BE165" s="49">
        <v>4.3478260869565215</v>
      </c>
      <c r="BF165" s="48">
        <v>0</v>
      </c>
      <c r="BG165" s="49">
        <v>0</v>
      </c>
      <c r="BH165" s="48">
        <v>0</v>
      </c>
      <c r="BI165" s="49">
        <v>0</v>
      </c>
      <c r="BJ165" s="48">
        <v>22</v>
      </c>
      <c r="BK165" s="49">
        <v>95.65217391304348</v>
      </c>
      <c r="BL165" s="48">
        <v>23</v>
      </c>
    </row>
    <row r="166" spans="1:64" ht="15">
      <c r="A166" s="64" t="s">
        <v>308</v>
      </c>
      <c r="B166" s="64" t="s">
        <v>308</v>
      </c>
      <c r="C166" s="65" t="s">
        <v>4234</v>
      </c>
      <c r="D166" s="66">
        <v>3</v>
      </c>
      <c r="E166" s="67" t="s">
        <v>132</v>
      </c>
      <c r="F166" s="68">
        <v>35</v>
      </c>
      <c r="G166" s="65"/>
      <c r="H166" s="69"/>
      <c r="I166" s="70"/>
      <c r="J166" s="70"/>
      <c r="K166" s="34" t="s">
        <v>65</v>
      </c>
      <c r="L166" s="77">
        <v>166</v>
      </c>
      <c r="M166" s="77"/>
      <c r="N166" s="72"/>
      <c r="O166" s="79" t="s">
        <v>176</v>
      </c>
      <c r="P166" s="81">
        <v>43410.00193287037</v>
      </c>
      <c r="Q166" s="79" t="s">
        <v>499</v>
      </c>
      <c r="R166" s="79"/>
      <c r="S166" s="79"/>
      <c r="T166" s="79" t="s">
        <v>721</v>
      </c>
      <c r="U166" s="82" t="s">
        <v>782</v>
      </c>
      <c r="V166" s="82" t="s">
        <v>782</v>
      </c>
      <c r="W166" s="81">
        <v>43410.00193287037</v>
      </c>
      <c r="X166" s="82" t="s">
        <v>1057</v>
      </c>
      <c r="Y166" s="79"/>
      <c r="Z166" s="79"/>
      <c r="AA166" s="85" t="s">
        <v>1279</v>
      </c>
      <c r="AB166" s="79"/>
      <c r="AC166" s="79" t="b">
        <v>0</v>
      </c>
      <c r="AD166" s="79">
        <v>6</v>
      </c>
      <c r="AE166" s="85" t="s">
        <v>1392</v>
      </c>
      <c r="AF166" s="79" t="b">
        <v>0</v>
      </c>
      <c r="AG166" s="79" t="s">
        <v>1403</v>
      </c>
      <c r="AH166" s="79"/>
      <c r="AI166" s="85" t="s">
        <v>1392</v>
      </c>
      <c r="AJ166" s="79" t="b">
        <v>0</v>
      </c>
      <c r="AK166" s="79">
        <v>3</v>
      </c>
      <c r="AL166" s="85" t="s">
        <v>1392</v>
      </c>
      <c r="AM166" s="79" t="s">
        <v>1423</v>
      </c>
      <c r="AN166" s="79" t="b">
        <v>0</v>
      </c>
      <c r="AO166" s="85" t="s">
        <v>1279</v>
      </c>
      <c r="AP166" s="79" t="s">
        <v>1441</v>
      </c>
      <c r="AQ166" s="79">
        <v>0</v>
      </c>
      <c r="AR166" s="79">
        <v>0</v>
      </c>
      <c r="AS166" s="79"/>
      <c r="AT166" s="79"/>
      <c r="AU166" s="79"/>
      <c r="AV166" s="79"/>
      <c r="AW166" s="79"/>
      <c r="AX166" s="79"/>
      <c r="AY166" s="79"/>
      <c r="AZ166" s="79"/>
      <c r="BA166">
        <v>1</v>
      </c>
      <c r="BB166" s="78" t="str">
        <f>REPLACE(INDEX(GroupVertices[Group],MATCH(Edges[[#This Row],[Vertex 1]],GroupVertices[Vertex],0)),1,1,"")</f>
        <v>33</v>
      </c>
      <c r="BC166" s="78" t="str">
        <f>REPLACE(INDEX(GroupVertices[Group],MATCH(Edges[[#This Row],[Vertex 2]],GroupVertices[Vertex],0)),1,1,"")</f>
        <v>33</v>
      </c>
      <c r="BD166" s="48">
        <v>1</v>
      </c>
      <c r="BE166" s="49">
        <v>3.3333333333333335</v>
      </c>
      <c r="BF166" s="48">
        <v>0</v>
      </c>
      <c r="BG166" s="49">
        <v>0</v>
      </c>
      <c r="BH166" s="48">
        <v>0</v>
      </c>
      <c r="BI166" s="49">
        <v>0</v>
      </c>
      <c r="BJ166" s="48">
        <v>29</v>
      </c>
      <c r="BK166" s="49">
        <v>96.66666666666667</v>
      </c>
      <c r="BL166" s="48">
        <v>30</v>
      </c>
    </row>
    <row r="167" spans="1:64" ht="15">
      <c r="A167" s="64" t="s">
        <v>309</v>
      </c>
      <c r="B167" s="64" t="s">
        <v>308</v>
      </c>
      <c r="C167" s="65" t="s">
        <v>4234</v>
      </c>
      <c r="D167" s="66">
        <v>3</v>
      </c>
      <c r="E167" s="67" t="s">
        <v>132</v>
      </c>
      <c r="F167" s="68">
        <v>35</v>
      </c>
      <c r="G167" s="65"/>
      <c r="H167" s="69"/>
      <c r="I167" s="70"/>
      <c r="J167" s="70"/>
      <c r="K167" s="34" t="s">
        <v>65</v>
      </c>
      <c r="L167" s="77">
        <v>167</v>
      </c>
      <c r="M167" s="77"/>
      <c r="N167" s="72"/>
      <c r="O167" s="79" t="s">
        <v>416</v>
      </c>
      <c r="P167" s="81">
        <v>43572.102060185185</v>
      </c>
      <c r="Q167" s="79" t="s">
        <v>500</v>
      </c>
      <c r="R167" s="79"/>
      <c r="S167" s="79"/>
      <c r="T167" s="79"/>
      <c r="U167" s="79"/>
      <c r="V167" s="82" t="s">
        <v>890</v>
      </c>
      <c r="W167" s="81">
        <v>43572.102060185185</v>
      </c>
      <c r="X167" s="82" t="s">
        <v>1058</v>
      </c>
      <c r="Y167" s="79"/>
      <c r="Z167" s="79"/>
      <c r="AA167" s="85" t="s">
        <v>1280</v>
      </c>
      <c r="AB167" s="79"/>
      <c r="AC167" s="79" t="b">
        <v>0</v>
      </c>
      <c r="AD167" s="79">
        <v>0</v>
      </c>
      <c r="AE167" s="85" t="s">
        <v>1392</v>
      </c>
      <c r="AF167" s="79" t="b">
        <v>0</v>
      </c>
      <c r="AG167" s="79" t="s">
        <v>1403</v>
      </c>
      <c r="AH167" s="79"/>
      <c r="AI167" s="85" t="s">
        <v>1392</v>
      </c>
      <c r="AJ167" s="79" t="b">
        <v>0</v>
      </c>
      <c r="AK167" s="79">
        <v>3</v>
      </c>
      <c r="AL167" s="85" t="s">
        <v>1279</v>
      </c>
      <c r="AM167" s="79" t="s">
        <v>1428</v>
      </c>
      <c r="AN167" s="79" t="b">
        <v>0</v>
      </c>
      <c r="AO167" s="85" t="s">
        <v>1279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33</v>
      </c>
      <c r="BC167" s="78" t="str">
        <f>REPLACE(INDEX(GroupVertices[Group],MATCH(Edges[[#This Row],[Vertex 2]],GroupVertices[Vertex],0)),1,1,"")</f>
        <v>33</v>
      </c>
      <c r="BD167" s="48">
        <v>1</v>
      </c>
      <c r="BE167" s="49">
        <v>3.7037037037037037</v>
      </c>
      <c r="BF167" s="48">
        <v>0</v>
      </c>
      <c r="BG167" s="49">
        <v>0</v>
      </c>
      <c r="BH167" s="48">
        <v>0</v>
      </c>
      <c r="BI167" s="49">
        <v>0</v>
      </c>
      <c r="BJ167" s="48">
        <v>26</v>
      </c>
      <c r="BK167" s="49">
        <v>96.29629629629629</v>
      </c>
      <c r="BL167" s="48">
        <v>27</v>
      </c>
    </row>
    <row r="168" spans="1:64" ht="15">
      <c r="A168" s="64" t="s">
        <v>310</v>
      </c>
      <c r="B168" s="64" t="s">
        <v>394</v>
      </c>
      <c r="C168" s="65" t="s">
        <v>4234</v>
      </c>
      <c r="D168" s="66">
        <v>3</v>
      </c>
      <c r="E168" s="67" t="s">
        <v>132</v>
      </c>
      <c r="F168" s="68">
        <v>35</v>
      </c>
      <c r="G168" s="65"/>
      <c r="H168" s="69"/>
      <c r="I168" s="70"/>
      <c r="J168" s="70"/>
      <c r="K168" s="34" t="s">
        <v>65</v>
      </c>
      <c r="L168" s="77">
        <v>168</v>
      </c>
      <c r="M168" s="77"/>
      <c r="N168" s="72"/>
      <c r="O168" s="79" t="s">
        <v>416</v>
      </c>
      <c r="P168" s="81">
        <v>43572.16322916667</v>
      </c>
      <c r="Q168" s="79" t="s">
        <v>501</v>
      </c>
      <c r="R168" s="82" t="s">
        <v>612</v>
      </c>
      <c r="S168" s="79" t="s">
        <v>663</v>
      </c>
      <c r="T168" s="79" t="s">
        <v>722</v>
      </c>
      <c r="U168" s="82" t="s">
        <v>783</v>
      </c>
      <c r="V168" s="82" t="s">
        <v>783</v>
      </c>
      <c r="W168" s="81">
        <v>43572.16322916667</v>
      </c>
      <c r="X168" s="82" t="s">
        <v>1059</v>
      </c>
      <c r="Y168" s="79"/>
      <c r="Z168" s="79"/>
      <c r="AA168" s="85" t="s">
        <v>1281</v>
      </c>
      <c r="AB168" s="79"/>
      <c r="AC168" s="79" t="b">
        <v>0</v>
      </c>
      <c r="AD168" s="79">
        <v>7</v>
      </c>
      <c r="AE168" s="85" t="s">
        <v>1392</v>
      </c>
      <c r="AF168" s="79" t="b">
        <v>0</v>
      </c>
      <c r="AG168" s="79" t="s">
        <v>1403</v>
      </c>
      <c r="AH168" s="79"/>
      <c r="AI168" s="85" t="s">
        <v>1392</v>
      </c>
      <c r="AJ168" s="79" t="b">
        <v>0</v>
      </c>
      <c r="AK168" s="79">
        <v>0</v>
      </c>
      <c r="AL168" s="85" t="s">
        <v>1392</v>
      </c>
      <c r="AM168" s="79" t="s">
        <v>1426</v>
      </c>
      <c r="AN168" s="79" t="b">
        <v>0</v>
      </c>
      <c r="AO168" s="85" t="s">
        <v>1281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32</v>
      </c>
      <c r="BC168" s="78" t="str">
        <f>REPLACE(INDEX(GroupVertices[Group],MATCH(Edges[[#This Row],[Vertex 2]],GroupVertices[Vertex],0)),1,1,"")</f>
        <v>32</v>
      </c>
      <c r="BD168" s="48">
        <v>0</v>
      </c>
      <c r="BE168" s="49">
        <v>0</v>
      </c>
      <c r="BF168" s="48">
        <v>0</v>
      </c>
      <c r="BG168" s="49">
        <v>0</v>
      </c>
      <c r="BH168" s="48">
        <v>0</v>
      </c>
      <c r="BI168" s="49">
        <v>0</v>
      </c>
      <c r="BJ168" s="48">
        <v>20</v>
      </c>
      <c r="BK168" s="49">
        <v>100</v>
      </c>
      <c r="BL168" s="48">
        <v>20</v>
      </c>
    </row>
    <row r="169" spans="1:64" ht="15">
      <c r="A169" s="64" t="s">
        <v>311</v>
      </c>
      <c r="B169" s="64" t="s">
        <v>395</v>
      </c>
      <c r="C169" s="65" t="s">
        <v>4234</v>
      </c>
      <c r="D169" s="66">
        <v>3</v>
      </c>
      <c r="E169" s="67" t="s">
        <v>132</v>
      </c>
      <c r="F169" s="68">
        <v>35</v>
      </c>
      <c r="G169" s="65"/>
      <c r="H169" s="69"/>
      <c r="I169" s="70"/>
      <c r="J169" s="70"/>
      <c r="K169" s="34" t="s">
        <v>65</v>
      </c>
      <c r="L169" s="77">
        <v>169</v>
      </c>
      <c r="M169" s="77"/>
      <c r="N169" s="72"/>
      <c r="O169" s="79" t="s">
        <v>416</v>
      </c>
      <c r="P169" s="81">
        <v>43572.27914351852</v>
      </c>
      <c r="Q169" s="79" t="s">
        <v>502</v>
      </c>
      <c r="R169" s="82" t="s">
        <v>613</v>
      </c>
      <c r="S169" s="79" t="s">
        <v>648</v>
      </c>
      <c r="T169" s="79" t="s">
        <v>704</v>
      </c>
      <c r="U169" s="79"/>
      <c r="V169" s="82" t="s">
        <v>891</v>
      </c>
      <c r="W169" s="81">
        <v>43572.27914351852</v>
      </c>
      <c r="X169" s="82" t="s">
        <v>1060</v>
      </c>
      <c r="Y169" s="79"/>
      <c r="Z169" s="79"/>
      <c r="AA169" s="85" t="s">
        <v>1282</v>
      </c>
      <c r="AB169" s="79"/>
      <c r="AC169" s="79" t="b">
        <v>0</v>
      </c>
      <c r="AD169" s="79">
        <v>1</v>
      </c>
      <c r="AE169" s="85" t="s">
        <v>1392</v>
      </c>
      <c r="AF169" s="79" t="b">
        <v>1</v>
      </c>
      <c r="AG169" s="79" t="s">
        <v>1406</v>
      </c>
      <c r="AH169" s="79"/>
      <c r="AI169" s="85" t="s">
        <v>1415</v>
      </c>
      <c r="AJ169" s="79" t="b">
        <v>0</v>
      </c>
      <c r="AK169" s="79">
        <v>0</v>
      </c>
      <c r="AL169" s="85" t="s">
        <v>1392</v>
      </c>
      <c r="AM169" s="79" t="s">
        <v>1428</v>
      </c>
      <c r="AN169" s="79" t="b">
        <v>0</v>
      </c>
      <c r="AO169" s="85" t="s">
        <v>1282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31</v>
      </c>
      <c r="BC169" s="78" t="str">
        <f>REPLACE(INDEX(GroupVertices[Group],MATCH(Edges[[#This Row],[Vertex 2]],GroupVertices[Vertex],0)),1,1,"")</f>
        <v>31</v>
      </c>
      <c r="BD169" s="48">
        <v>0</v>
      </c>
      <c r="BE169" s="49">
        <v>0</v>
      </c>
      <c r="BF169" s="48">
        <v>0</v>
      </c>
      <c r="BG169" s="49">
        <v>0</v>
      </c>
      <c r="BH169" s="48">
        <v>0</v>
      </c>
      <c r="BI169" s="49">
        <v>0</v>
      </c>
      <c r="BJ169" s="48">
        <v>7</v>
      </c>
      <c r="BK169" s="49">
        <v>100</v>
      </c>
      <c r="BL169" s="48">
        <v>7</v>
      </c>
    </row>
    <row r="170" spans="1:64" ht="15">
      <c r="A170" s="64" t="s">
        <v>311</v>
      </c>
      <c r="B170" s="64" t="s">
        <v>311</v>
      </c>
      <c r="C170" s="65" t="s">
        <v>4234</v>
      </c>
      <c r="D170" s="66">
        <v>3</v>
      </c>
      <c r="E170" s="67" t="s">
        <v>132</v>
      </c>
      <c r="F170" s="68">
        <v>35</v>
      </c>
      <c r="G170" s="65"/>
      <c r="H170" s="69"/>
      <c r="I170" s="70"/>
      <c r="J170" s="70"/>
      <c r="K170" s="34" t="s">
        <v>65</v>
      </c>
      <c r="L170" s="77">
        <v>170</v>
      </c>
      <c r="M170" s="77"/>
      <c r="N170" s="72"/>
      <c r="O170" s="79" t="s">
        <v>176</v>
      </c>
      <c r="P170" s="81">
        <v>43567.56947916667</v>
      </c>
      <c r="Q170" s="79" t="s">
        <v>503</v>
      </c>
      <c r="R170" s="82" t="s">
        <v>614</v>
      </c>
      <c r="S170" s="79" t="s">
        <v>660</v>
      </c>
      <c r="T170" s="79" t="s">
        <v>723</v>
      </c>
      <c r="U170" s="79"/>
      <c r="V170" s="82" t="s">
        <v>891</v>
      </c>
      <c r="W170" s="81">
        <v>43567.56947916667</v>
      </c>
      <c r="X170" s="82" t="s">
        <v>1061</v>
      </c>
      <c r="Y170" s="79"/>
      <c r="Z170" s="79"/>
      <c r="AA170" s="85" t="s">
        <v>1283</v>
      </c>
      <c r="AB170" s="79"/>
      <c r="AC170" s="79" t="b">
        <v>0</v>
      </c>
      <c r="AD170" s="79">
        <v>0</v>
      </c>
      <c r="AE170" s="85" t="s">
        <v>1392</v>
      </c>
      <c r="AF170" s="79" t="b">
        <v>0</v>
      </c>
      <c r="AG170" s="79" t="s">
        <v>1403</v>
      </c>
      <c r="AH170" s="79"/>
      <c r="AI170" s="85" t="s">
        <v>1392</v>
      </c>
      <c r="AJ170" s="79" t="b">
        <v>0</v>
      </c>
      <c r="AK170" s="79">
        <v>0</v>
      </c>
      <c r="AL170" s="85" t="s">
        <v>1392</v>
      </c>
      <c r="AM170" s="79" t="s">
        <v>1429</v>
      </c>
      <c r="AN170" s="79" t="b">
        <v>0</v>
      </c>
      <c r="AO170" s="85" t="s">
        <v>1283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31</v>
      </c>
      <c r="BC170" s="78" t="str">
        <f>REPLACE(INDEX(GroupVertices[Group],MATCH(Edges[[#This Row],[Vertex 2]],GroupVertices[Vertex],0)),1,1,"")</f>
        <v>31</v>
      </c>
      <c r="BD170" s="48">
        <v>0</v>
      </c>
      <c r="BE170" s="49">
        <v>0</v>
      </c>
      <c r="BF170" s="48">
        <v>0</v>
      </c>
      <c r="BG170" s="49">
        <v>0</v>
      </c>
      <c r="BH170" s="48">
        <v>0</v>
      </c>
      <c r="BI170" s="49">
        <v>0</v>
      </c>
      <c r="BJ170" s="48">
        <v>9</v>
      </c>
      <c r="BK170" s="49">
        <v>100</v>
      </c>
      <c r="BL170" s="48">
        <v>9</v>
      </c>
    </row>
    <row r="171" spans="1:64" ht="15">
      <c r="A171" s="64" t="s">
        <v>312</v>
      </c>
      <c r="B171" s="64" t="s">
        <v>312</v>
      </c>
      <c r="C171" s="65" t="s">
        <v>4234</v>
      </c>
      <c r="D171" s="66">
        <v>3</v>
      </c>
      <c r="E171" s="67" t="s">
        <v>132</v>
      </c>
      <c r="F171" s="68">
        <v>35</v>
      </c>
      <c r="G171" s="65"/>
      <c r="H171" s="69"/>
      <c r="I171" s="70"/>
      <c r="J171" s="70"/>
      <c r="K171" s="34" t="s">
        <v>65</v>
      </c>
      <c r="L171" s="77">
        <v>171</v>
      </c>
      <c r="M171" s="77"/>
      <c r="N171" s="72"/>
      <c r="O171" s="79" t="s">
        <v>176</v>
      </c>
      <c r="P171" s="81">
        <v>43572.175092592595</v>
      </c>
      <c r="Q171" s="79" t="s">
        <v>504</v>
      </c>
      <c r="R171" s="79"/>
      <c r="S171" s="79"/>
      <c r="T171" s="79" t="s">
        <v>707</v>
      </c>
      <c r="U171" s="82" t="s">
        <v>784</v>
      </c>
      <c r="V171" s="82" t="s">
        <v>784</v>
      </c>
      <c r="W171" s="81">
        <v>43572.175092592595</v>
      </c>
      <c r="X171" s="82" t="s">
        <v>1062</v>
      </c>
      <c r="Y171" s="79"/>
      <c r="Z171" s="79"/>
      <c r="AA171" s="85" t="s">
        <v>1284</v>
      </c>
      <c r="AB171" s="79"/>
      <c r="AC171" s="79" t="b">
        <v>0</v>
      </c>
      <c r="AD171" s="79">
        <v>3</v>
      </c>
      <c r="AE171" s="85" t="s">
        <v>1392</v>
      </c>
      <c r="AF171" s="79" t="b">
        <v>0</v>
      </c>
      <c r="AG171" s="79" t="s">
        <v>1403</v>
      </c>
      <c r="AH171" s="79"/>
      <c r="AI171" s="85" t="s">
        <v>1392</v>
      </c>
      <c r="AJ171" s="79" t="b">
        <v>0</v>
      </c>
      <c r="AK171" s="79">
        <v>1</v>
      </c>
      <c r="AL171" s="85" t="s">
        <v>1392</v>
      </c>
      <c r="AM171" s="79" t="s">
        <v>1426</v>
      </c>
      <c r="AN171" s="79" t="b">
        <v>0</v>
      </c>
      <c r="AO171" s="85" t="s">
        <v>1284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30</v>
      </c>
      <c r="BC171" s="78" t="str">
        <f>REPLACE(INDEX(GroupVertices[Group],MATCH(Edges[[#This Row],[Vertex 2]],GroupVertices[Vertex],0)),1,1,"")</f>
        <v>30</v>
      </c>
      <c r="BD171" s="48">
        <v>1</v>
      </c>
      <c r="BE171" s="49">
        <v>3.225806451612903</v>
      </c>
      <c r="BF171" s="48">
        <v>0</v>
      </c>
      <c r="BG171" s="49">
        <v>0</v>
      </c>
      <c r="BH171" s="48">
        <v>0</v>
      </c>
      <c r="BI171" s="49">
        <v>0</v>
      </c>
      <c r="BJ171" s="48">
        <v>30</v>
      </c>
      <c r="BK171" s="49">
        <v>96.7741935483871</v>
      </c>
      <c r="BL171" s="48">
        <v>31</v>
      </c>
    </row>
    <row r="172" spans="1:64" ht="15">
      <c r="A172" s="64" t="s">
        <v>313</v>
      </c>
      <c r="B172" s="64" t="s">
        <v>312</v>
      </c>
      <c r="C172" s="65" t="s">
        <v>4234</v>
      </c>
      <c r="D172" s="66">
        <v>3</v>
      </c>
      <c r="E172" s="67" t="s">
        <v>132</v>
      </c>
      <c r="F172" s="68">
        <v>35</v>
      </c>
      <c r="G172" s="65"/>
      <c r="H172" s="69"/>
      <c r="I172" s="70"/>
      <c r="J172" s="70"/>
      <c r="K172" s="34" t="s">
        <v>65</v>
      </c>
      <c r="L172" s="77">
        <v>172</v>
      </c>
      <c r="M172" s="77"/>
      <c r="N172" s="72"/>
      <c r="O172" s="79" t="s">
        <v>416</v>
      </c>
      <c r="P172" s="81">
        <v>43572.29006944445</v>
      </c>
      <c r="Q172" s="79" t="s">
        <v>505</v>
      </c>
      <c r="R172" s="79"/>
      <c r="S172" s="79"/>
      <c r="T172" s="79" t="s">
        <v>707</v>
      </c>
      <c r="U172" s="79"/>
      <c r="V172" s="82" t="s">
        <v>892</v>
      </c>
      <c r="W172" s="81">
        <v>43572.29006944445</v>
      </c>
      <c r="X172" s="82" t="s">
        <v>1063</v>
      </c>
      <c r="Y172" s="79"/>
      <c r="Z172" s="79"/>
      <c r="AA172" s="85" t="s">
        <v>1285</v>
      </c>
      <c r="AB172" s="79"/>
      <c r="AC172" s="79" t="b">
        <v>0</v>
      </c>
      <c r="AD172" s="79">
        <v>0</v>
      </c>
      <c r="AE172" s="85" t="s">
        <v>1392</v>
      </c>
      <c r="AF172" s="79" t="b">
        <v>0</v>
      </c>
      <c r="AG172" s="79" t="s">
        <v>1403</v>
      </c>
      <c r="AH172" s="79"/>
      <c r="AI172" s="85" t="s">
        <v>1392</v>
      </c>
      <c r="AJ172" s="79" t="b">
        <v>0</v>
      </c>
      <c r="AK172" s="79">
        <v>1</v>
      </c>
      <c r="AL172" s="85" t="s">
        <v>1284</v>
      </c>
      <c r="AM172" s="79" t="s">
        <v>1426</v>
      </c>
      <c r="AN172" s="79" t="b">
        <v>0</v>
      </c>
      <c r="AO172" s="85" t="s">
        <v>1284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30</v>
      </c>
      <c r="BC172" s="78" t="str">
        <f>REPLACE(INDEX(GroupVertices[Group],MATCH(Edges[[#This Row],[Vertex 2]],GroupVertices[Vertex],0)),1,1,"")</f>
        <v>30</v>
      </c>
      <c r="BD172" s="48">
        <v>1</v>
      </c>
      <c r="BE172" s="49">
        <v>4</v>
      </c>
      <c r="BF172" s="48">
        <v>0</v>
      </c>
      <c r="BG172" s="49">
        <v>0</v>
      </c>
      <c r="BH172" s="48">
        <v>0</v>
      </c>
      <c r="BI172" s="49">
        <v>0</v>
      </c>
      <c r="BJ172" s="48">
        <v>24</v>
      </c>
      <c r="BK172" s="49">
        <v>96</v>
      </c>
      <c r="BL172" s="48">
        <v>25</v>
      </c>
    </row>
    <row r="173" spans="1:64" ht="15">
      <c r="A173" s="64" t="s">
        <v>314</v>
      </c>
      <c r="B173" s="64" t="s">
        <v>380</v>
      </c>
      <c r="C173" s="65" t="s">
        <v>4235</v>
      </c>
      <c r="D173" s="66">
        <v>5.333333333333334</v>
      </c>
      <c r="E173" s="67" t="s">
        <v>136</v>
      </c>
      <c r="F173" s="68">
        <v>27.333333333333332</v>
      </c>
      <c r="G173" s="65"/>
      <c r="H173" s="69"/>
      <c r="I173" s="70"/>
      <c r="J173" s="70"/>
      <c r="K173" s="34" t="s">
        <v>65</v>
      </c>
      <c r="L173" s="77">
        <v>173</v>
      </c>
      <c r="M173" s="77"/>
      <c r="N173" s="72"/>
      <c r="O173" s="79" t="s">
        <v>416</v>
      </c>
      <c r="P173" s="81">
        <v>43568.13171296296</v>
      </c>
      <c r="Q173" s="79" t="s">
        <v>506</v>
      </c>
      <c r="R173" s="82" t="s">
        <v>615</v>
      </c>
      <c r="S173" s="79" t="s">
        <v>664</v>
      </c>
      <c r="T173" s="79" t="s">
        <v>684</v>
      </c>
      <c r="U173" s="79"/>
      <c r="V173" s="82" t="s">
        <v>893</v>
      </c>
      <c r="W173" s="81">
        <v>43568.13171296296</v>
      </c>
      <c r="X173" s="82" t="s">
        <v>1064</v>
      </c>
      <c r="Y173" s="79"/>
      <c r="Z173" s="79"/>
      <c r="AA173" s="85" t="s">
        <v>1286</v>
      </c>
      <c r="AB173" s="79"/>
      <c r="AC173" s="79" t="b">
        <v>0</v>
      </c>
      <c r="AD173" s="79">
        <v>10</v>
      </c>
      <c r="AE173" s="85" t="s">
        <v>1392</v>
      </c>
      <c r="AF173" s="79" t="b">
        <v>0</v>
      </c>
      <c r="AG173" s="79" t="s">
        <v>1403</v>
      </c>
      <c r="AH173" s="79"/>
      <c r="AI173" s="85" t="s">
        <v>1392</v>
      </c>
      <c r="AJ173" s="79" t="b">
        <v>0</v>
      </c>
      <c r="AK173" s="79">
        <v>6</v>
      </c>
      <c r="AL173" s="85" t="s">
        <v>1392</v>
      </c>
      <c r="AM173" s="79" t="s">
        <v>1426</v>
      </c>
      <c r="AN173" s="79" t="b">
        <v>0</v>
      </c>
      <c r="AO173" s="85" t="s">
        <v>1286</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v>2</v>
      </c>
      <c r="BE173" s="49">
        <v>6.25</v>
      </c>
      <c r="BF173" s="48">
        <v>1</v>
      </c>
      <c r="BG173" s="49">
        <v>3.125</v>
      </c>
      <c r="BH173" s="48">
        <v>0</v>
      </c>
      <c r="BI173" s="49">
        <v>0</v>
      </c>
      <c r="BJ173" s="48">
        <v>29</v>
      </c>
      <c r="BK173" s="49">
        <v>90.625</v>
      </c>
      <c r="BL173" s="48">
        <v>32</v>
      </c>
    </row>
    <row r="174" spans="1:64" ht="15">
      <c r="A174" s="64" t="s">
        <v>314</v>
      </c>
      <c r="B174" s="64" t="s">
        <v>380</v>
      </c>
      <c r="C174" s="65" t="s">
        <v>4235</v>
      </c>
      <c r="D174" s="66">
        <v>5.333333333333334</v>
      </c>
      <c r="E174" s="67" t="s">
        <v>136</v>
      </c>
      <c r="F174" s="68">
        <v>27.333333333333332</v>
      </c>
      <c r="G174" s="65"/>
      <c r="H174" s="69"/>
      <c r="I174" s="70"/>
      <c r="J174" s="70"/>
      <c r="K174" s="34" t="s">
        <v>65</v>
      </c>
      <c r="L174" s="77">
        <v>174</v>
      </c>
      <c r="M174" s="77"/>
      <c r="N174" s="72"/>
      <c r="O174" s="79" t="s">
        <v>416</v>
      </c>
      <c r="P174" s="81">
        <v>43568.55127314815</v>
      </c>
      <c r="Q174" s="79" t="s">
        <v>474</v>
      </c>
      <c r="R174" s="79"/>
      <c r="S174" s="79"/>
      <c r="T174" s="79"/>
      <c r="U174" s="79"/>
      <c r="V174" s="82" t="s">
        <v>893</v>
      </c>
      <c r="W174" s="81">
        <v>43568.55127314815</v>
      </c>
      <c r="X174" s="82" t="s">
        <v>1065</v>
      </c>
      <c r="Y174" s="79"/>
      <c r="Z174" s="79"/>
      <c r="AA174" s="85" t="s">
        <v>1287</v>
      </c>
      <c r="AB174" s="79"/>
      <c r="AC174" s="79" t="b">
        <v>0</v>
      </c>
      <c r="AD174" s="79">
        <v>0</v>
      </c>
      <c r="AE174" s="85" t="s">
        <v>1392</v>
      </c>
      <c r="AF174" s="79" t="b">
        <v>0</v>
      </c>
      <c r="AG174" s="79" t="s">
        <v>1403</v>
      </c>
      <c r="AH174" s="79"/>
      <c r="AI174" s="85" t="s">
        <v>1392</v>
      </c>
      <c r="AJ174" s="79" t="b">
        <v>0</v>
      </c>
      <c r="AK174" s="79">
        <v>6</v>
      </c>
      <c r="AL174" s="85" t="s">
        <v>1286</v>
      </c>
      <c r="AM174" s="79" t="s">
        <v>1426</v>
      </c>
      <c r="AN174" s="79" t="b">
        <v>0</v>
      </c>
      <c r="AO174" s="85" t="s">
        <v>1286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3</v>
      </c>
      <c r="BD174" s="48">
        <v>1</v>
      </c>
      <c r="BE174" s="49">
        <v>4.166666666666667</v>
      </c>
      <c r="BF174" s="48">
        <v>0</v>
      </c>
      <c r="BG174" s="49">
        <v>0</v>
      </c>
      <c r="BH174" s="48">
        <v>0</v>
      </c>
      <c r="BI174" s="49">
        <v>0</v>
      </c>
      <c r="BJ174" s="48">
        <v>23</v>
      </c>
      <c r="BK174" s="49">
        <v>95.83333333333333</v>
      </c>
      <c r="BL174" s="48">
        <v>24</v>
      </c>
    </row>
    <row r="175" spans="1:64" ht="15">
      <c r="A175" s="64" t="s">
        <v>315</v>
      </c>
      <c r="B175" s="64" t="s">
        <v>380</v>
      </c>
      <c r="C175" s="65" t="s">
        <v>4234</v>
      </c>
      <c r="D175" s="66">
        <v>3</v>
      </c>
      <c r="E175" s="67" t="s">
        <v>132</v>
      </c>
      <c r="F175" s="68">
        <v>35</v>
      </c>
      <c r="G175" s="65"/>
      <c r="H175" s="69"/>
      <c r="I175" s="70"/>
      <c r="J175" s="70"/>
      <c r="K175" s="34" t="s">
        <v>65</v>
      </c>
      <c r="L175" s="77">
        <v>175</v>
      </c>
      <c r="M175" s="77"/>
      <c r="N175" s="72"/>
      <c r="O175" s="79" t="s">
        <v>416</v>
      </c>
      <c r="P175" s="81">
        <v>43568.133935185186</v>
      </c>
      <c r="Q175" s="79" t="s">
        <v>474</v>
      </c>
      <c r="R175" s="79"/>
      <c r="S175" s="79"/>
      <c r="T175" s="79"/>
      <c r="U175" s="79"/>
      <c r="V175" s="82" t="s">
        <v>894</v>
      </c>
      <c r="W175" s="81">
        <v>43568.133935185186</v>
      </c>
      <c r="X175" s="82" t="s">
        <v>1066</v>
      </c>
      <c r="Y175" s="79"/>
      <c r="Z175" s="79"/>
      <c r="AA175" s="85" t="s">
        <v>1288</v>
      </c>
      <c r="AB175" s="79"/>
      <c r="AC175" s="79" t="b">
        <v>0</v>
      </c>
      <c r="AD175" s="79">
        <v>0</v>
      </c>
      <c r="AE175" s="85" t="s">
        <v>1392</v>
      </c>
      <c r="AF175" s="79" t="b">
        <v>0</v>
      </c>
      <c r="AG175" s="79" t="s">
        <v>1403</v>
      </c>
      <c r="AH175" s="79"/>
      <c r="AI175" s="85" t="s">
        <v>1392</v>
      </c>
      <c r="AJ175" s="79" t="b">
        <v>0</v>
      </c>
      <c r="AK175" s="79">
        <v>6</v>
      </c>
      <c r="AL175" s="85" t="s">
        <v>1286</v>
      </c>
      <c r="AM175" s="79" t="s">
        <v>1426</v>
      </c>
      <c r="AN175" s="79" t="b">
        <v>0</v>
      </c>
      <c r="AO175" s="85" t="s">
        <v>1286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314</v>
      </c>
      <c r="B176" s="64" t="s">
        <v>314</v>
      </c>
      <c r="C176" s="65" t="s">
        <v>4236</v>
      </c>
      <c r="D176" s="66">
        <v>10</v>
      </c>
      <c r="E176" s="67" t="s">
        <v>136</v>
      </c>
      <c r="F176" s="68">
        <v>12</v>
      </c>
      <c r="G176" s="65"/>
      <c r="H176" s="69"/>
      <c r="I176" s="70"/>
      <c r="J176" s="70"/>
      <c r="K176" s="34" t="s">
        <v>65</v>
      </c>
      <c r="L176" s="77">
        <v>176</v>
      </c>
      <c r="M176" s="77"/>
      <c r="N176" s="72"/>
      <c r="O176" s="79" t="s">
        <v>176</v>
      </c>
      <c r="P176" s="81">
        <v>43565.603796296295</v>
      </c>
      <c r="Q176" s="79" t="s">
        <v>507</v>
      </c>
      <c r="R176" s="79"/>
      <c r="S176" s="79"/>
      <c r="T176" s="79" t="s">
        <v>684</v>
      </c>
      <c r="U176" s="79"/>
      <c r="V176" s="82" t="s">
        <v>893</v>
      </c>
      <c r="W176" s="81">
        <v>43565.603796296295</v>
      </c>
      <c r="X176" s="82" t="s">
        <v>1067</v>
      </c>
      <c r="Y176" s="79"/>
      <c r="Z176" s="79"/>
      <c r="AA176" s="85" t="s">
        <v>1289</v>
      </c>
      <c r="AB176" s="79"/>
      <c r="AC176" s="79" t="b">
        <v>0</v>
      </c>
      <c r="AD176" s="79">
        <v>7</v>
      </c>
      <c r="AE176" s="85" t="s">
        <v>1392</v>
      </c>
      <c r="AF176" s="79" t="b">
        <v>0</v>
      </c>
      <c r="AG176" s="79" t="s">
        <v>1403</v>
      </c>
      <c r="AH176" s="79"/>
      <c r="AI176" s="85" t="s">
        <v>1392</v>
      </c>
      <c r="AJ176" s="79" t="b">
        <v>0</v>
      </c>
      <c r="AK176" s="79">
        <v>1</v>
      </c>
      <c r="AL176" s="85" t="s">
        <v>1392</v>
      </c>
      <c r="AM176" s="79" t="s">
        <v>1426</v>
      </c>
      <c r="AN176" s="79" t="b">
        <v>0</v>
      </c>
      <c r="AO176" s="85" t="s">
        <v>1289</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3</v>
      </c>
      <c r="BC176" s="78" t="str">
        <f>REPLACE(INDEX(GroupVertices[Group],MATCH(Edges[[#This Row],[Vertex 2]],GroupVertices[Vertex],0)),1,1,"")</f>
        <v>3</v>
      </c>
      <c r="BD176" s="48">
        <v>1</v>
      </c>
      <c r="BE176" s="49">
        <v>6.25</v>
      </c>
      <c r="BF176" s="48">
        <v>0</v>
      </c>
      <c r="BG176" s="49">
        <v>0</v>
      </c>
      <c r="BH176" s="48">
        <v>0</v>
      </c>
      <c r="BI176" s="49">
        <v>0</v>
      </c>
      <c r="BJ176" s="48">
        <v>15</v>
      </c>
      <c r="BK176" s="49">
        <v>93.75</v>
      </c>
      <c r="BL176" s="48">
        <v>16</v>
      </c>
    </row>
    <row r="177" spans="1:64" ht="15">
      <c r="A177" s="64" t="s">
        <v>314</v>
      </c>
      <c r="B177" s="64" t="s">
        <v>314</v>
      </c>
      <c r="C177" s="65" t="s">
        <v>4236</v>
      </c>
      <c r="D177" s="66">
        <v>10</v>
      </c>
      <c r="E177" s="67" t="s">
        <v>136</v>
      </c>
      <c r="F177" s="68">
        <v>12</v>
      </c>
      <c r="G177" s="65"/>
      <c r="H177" s="69"/>
      <c r="I177" s="70"/>
      <c r="J177" s="70"/>
      <c r="K177" s="34" t="s">
        <v>65</v>
      </c>
      <c r="L177" s="77">
        <v>177</v>
      </c>
      <c r="M177" s="77"/>
      <c r="N177" s="72"/>
      <c r="O177" s="79" t="s">
        <v>176</v>
      </c>
      <c r="P177" s="81">
        <v>43568.093819444446</v>
      </c>
      <c r="Q177" s="79" t="s">
        <v>508</v>
      </c>
      <c r="R177" s="79"/>
      <c r="S177" s="79"/>
      <c r="T177" s="79" t="s">
        <v>684</v>
      </c>
      <c r="U177" s="79"/>
      <c r="V177" s="82" t="s">
        <v>893</v>
      </c>
      <c r="W177" s="81">
        <v>43568.093819444446</v>
      </c>
      <c r="X177" s="82" t="s">
        <v>1068</v>
      </c>
      <c r="Y177" s="79"/>
      <c r="Z177" s="79"/>
      <c r="AA177" s="85" t="s">
        <v>1290</v>
      </c>
      <c r="AB177" s="79"/>
      <c r="AC177" s="79" t="b">
        <v>0</v>
      </c>
      <c r="AD177" s="79">
        <v>18</v>
      </c>
      <c r="AE177" s="85" t="s">
        <v>1392</v>
      </c>
      <c r="AF177" s="79" t="b">
        <v>0</v>
      </c>
      <c r="AG177" s="79" t="s">
        <v>1403</v>
      </c>
      <c r="AH177" s="79"/>
      <c r="AI177" s="85" t="s">
        <v>1392</v>
      </c>
      <c r="AJ177" s="79" t="b">
        <v>0</v>
      </c>
      <c r="AK177" s="79">
        <v>5</v>
      </c>
      <c r="AL177" s="85" t="s">
        <v>1392</v>
      </c>
      <c r="AM177" s="79" t="s">
        <v>1426</v>
      </c>
      <c r="AN177" s="79" t="b">
        <v>0</v>
      </c>
      <c r="AO177" s="85" t="s">
        <v>1290</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3</v>
      </c>
      <c r="BC177" s="78" t="str">
        <f>REPLACE(INDEX(GroupVertices[Group],MATCH(Edges[[#This Row],[Vertex 2]],GroupVertices[Vertex],0)),1,1,"")</f>
        <v>3</v>
      </c>
      <c r="BD177" s="48">
        <v>1</v>
      </c>
      <c r="BE177" s="49">
        <v>1.7857142857142858</v>
      </c>
      <c r="BF177" s="48">
        <v>0</v>
      </c>
      <c r="BG177" s="49">
        <v>0</v>
      </c>
      <c r="BH177" s="48">
        <v>0</v>
      </c>
      <c r="BI177" s="49">
        <v>0</v>
      </c>
      <c r="BJ177" s="48">
        <v>55</v>
      </c>
      <c r="BK177" s="49">
        <v>98.21428571428571</v>
      </c>
      <c r="BL177" s="48">
        <v>56</v>
      </c>
    </row>
    <row r="178" spans="1:64" ht="15">
      <c r="A178" s="64" t="s">
        <v>314</v>
      </c>
      <c r="B178" s="64" t="s">
        <v>314</v>
      </c>
      <c r="C178" s="65" t="s">
        <v>4236</v>
      </c>
      <c r="D178" s="66">
        <v>10</v>
      </c>
      <c r="E178" s="67" t="s">
        <v>136</v>
      </c>
      <c r="F178" s="68">
        <v>12</v>
      </c>
      <c r="G178" s="65"/>
      <c r="H178" s="69"/>
      <c r="I178" s="70"/>
      <c r="J178" s="70"/>
      <c r="K178" s="34" t="s">
        <v>65</v>
      </c>
      <c r="L178" s="77">
        <v>178</v>
      </c>
      <c r="M178" s="77"/>
      <c r="N178" s="72"/>
      <c r="O178" s="79" t="s">
        <v>176</v>
      </c>
      <c r="P178" s="81">
        <v>43568.11215277778</v>
      </c>
      <c r="Q178" s="79" t="s">
        <v>509</v>
      </c>
      <c r="R178" s="79"/>
      <c r="S178" s="79"/>
      <c r="T178" s="79" t="s">
        <v>684</v>
      </c>
      <c r="U178" s="79"/>
      <c r="V178" s="82" t="s">
        <v>893</v>
      </c>
      <c r="W178" s="81">
        <v>43568.11215277778</v>
      </c>
      <c r="X178" s="82" t="s">
        <v>1069</v>
      </c>
      <c r="Y178" s="79"/>
      <c r="Z178" s="79"/>
      <c r="AA178" s="85" t="s">
        <v>1291</v>
      </c>
      <c r="AB178" s="79"/>
      <c r="AC178" s="79" t="b">
        <v>0</v>
      </c>
      <c r="AD178" s="79">
        <v>22</v>
      </c>
      <c r="AE178" s="85" t="s">
        <v>1392</v>
      </c>
      <c r="AF178" s="79" t="b">
        <v>0</v>
      </c>
      <c r="AG178" s="79" t="s">
        <v>1403</v>
      </c>
      <c r="AH178" s="79"/>
      <c r="AI178" s="85" t="s">
        <v>1392</v>
      </c>
      <c r="AJ178" s="79" t="b">
        <v>0</v>
      </c>
      <c r="AK178" s="79">
        <v>6</v>
      </c>
      <c r="AL178" s="85" t="s">
        <v>1392</v>
      </c>
      <c r="AM178" s="79" t="s">
        <v>1426</v>
      </c>
      <c r="AN178" s="79" t="b">
        <v>0</v>
      </c>
      <c r="AO178" s="85" t="s">
        <v>1291</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3</v>
      </c>
      <c r="BC178" s="78" t="str">
        <f>REPLACE(INDEX(GroupVertices[Group],MATCH(Edges[[#This Row],[Vertex 2]],GroupVertices[Vertex],0)),1,1,"")</f>
        <v>3</v>
      </c>
      <c r="BD178" s="48">
        <v>2</v>
      </c>
      <c r="BE178" s="49">
        <v>3.225806451612903</v>
      </c>
      <c r="BF178" s="48">
        <v>1</v>
      </c>
      <c r="BG178" s="49">
        <v>1.6129032258064515</v>
      </c>
      <c r="BH178" s="48">
        <v>0</v>
      </c>
      <c r="BI178" s="49">
        <v>0</v>
      </c>
      <c r="BJ178" s="48">
        <v>59</v>
      </c>
      <c r="BK178" s="49">
        <v>95.16129032258064</v>
      </c>
      <c r="BL178" s="48">
        <v>62</v>
      </c>
    </row>
    <row r="179" spans="1:64" ht="15">
      <c r="A179" s="64" t="s">
        <v>314</v>
      </c>
      <c r="B179" s="64" t="s">
        <v>314</v>
      </c>
      <c r="C179" s="65" t="s">
        <v>4236</v>
      </c>
      <c r="D179" s="66">
        <v>10</v>
      </c>
      <c r="E179" s="67" t="s">
        <v>136</v>
      </c>
      <c r="F179" s="68">
        <v>12</v>
      </c>
      <c r="G179" s="65"/>
      <c r="H179" s="69"/>
      <c r="I179" s="70"/>
      <c r="J179" s="70"/>
      <c r="K179" s="34" t="s">
        <v>65</v>
      </c>
      <c r="L179" s="77">
        <v>179</v>
      </c>
      <c r="M179" s="77"/>
      <c r="N179" s="72"/>
      <c r="O179" s="79" t="s">
        <v>176</v>
      </c>
      <c r="P179" s="81">
        <v>43569.153032407405</v>
      </c>
      <c r="Q179" s="79" t="s">
        <v>468</v>
      </c>
      <c r="R179" s="79"/>
      <c r="S179" s="79"/>
      <c r="T179" s="79"/>
      <c r="U179" s="79"/>
      <c r="V179" s="82" t="s">
        <v>893</v>
      </c>
      <c r="W179" s="81">
        <v>43569.153032407405</v>
      </c>
      <c r="X179" s="82" t="s">
        <v>1070</v>
      </c>
      <c r="Y179" s="79"/>
      <c r="Z179" s="79"/>
      <c r="AA179" s="85" t="s">
        <v>1292</v>
      </c>
      <c r="AB179" s="79"/>
      <c r="AC179" s="79" t="b">
        <v>0</v>
      </c>
      <c r="AD179" s="79">
        <v>0</v>
      </c>
      <c r="AE179" s="85" t="s">
        <v>1392</v>
      </c>
      <c r="AF179" s="79" t="b">
        <v>0</v>
      </c>
      <c r="AG179" s="79" t="s">
        <v>1403</v>
      </c>
      <c r="AH179" s="79"/>
      <c r="AI179" s="85" t="s">
        <v>1392</v>
      </c>
      <c r="AJ179" s="79" t="b">
        <v>0</v>
      </c>
      <c r="AK179" s="79">
        <v>6</v>
      </c>
      <c r="AL179" s="85" t="s">
        <v>1291</v>
      </c>
      <c r="AM179" s="79" t="s">
        <v>1426</v>
      </c>
      <c r="AN179" s="79" t="b">
        <v>0</v>
      </c>
      <c r="AO179" s="85" t="s">
        <v>1291</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3</v>
      </c>
      <c r="BC179" s="78" t="str">
        <f>REPLACE(INDEX(GroupVertices[Group],MATCH(Edges[[#This Row],[Vertex 2]],GroupVertices[Vertex],0)),1,1,"")</f>
        <v>3</v>
      </c>
      <c r="BD179" s="48">
        <v>2</v>
      </c>
      <c r="BE179" s="49">
        <v>7.142857142857143</v>
      </c>
      <c r="BF179" s="48">
        <v>0</v>
      </c>
      <c r="BG179" s="49">
        <v>0</v>
      </c>
      <c r="BH179" s="48">
        <v>0</v>
      </c>
      <c r="BI179" s="49">
        <v>0</v>
      </c>
      <c r="BJ179" s="48">
        <v>26</v>
      </c>
      <c r="BK179" s="49">
        <v>92.85714285714286</v>
      </c>
      <c r="BL179" s="48">
        <v>28</v>
      </c>
    </row>
    <row r="180" spans="1:64" ht="15">
      <c r="A180" s="64" t="s">
        <v>314</v>
      </c>
      <c r="B180" s="64" t="s">
        <v>314</v>
      </c>
      <c r="C180" s="65" t="s">
        <v>4236</v>
      </c>
      <c r="D180" s="66">
        <v>10</v>
      </c>
      <c r="E180" s="67" t="s">
        <v>136</v>
      </c>
      <c r="F180" s="68">
        <v>12</v>
      </c>
      <c r="G180" s="65"/>
      <c r="H180" s="69"/>
      <c r="I180" s="70"/>
      <c r="J180" s="70"/>
      <c r="K180" s="34" t="s">
        <v>65</v>
      </c>
      <c r="L180" s="77">
        <v>180</v>
      </c>
      <c r="M180" s="77"/>
      <c r="N180" s="72"/>
      <c r="O180" s="79" t="s">
        <v>176</v>
      </c>
      <c r="P180" s="81">
        <v>43572.49292824074</v>
      </c>
      <c r="Q180" s="79" t="s">
        <v>510</v>
      </c>
      <c r="R180" s="82" t="s">
        <v>616</v>
      </c>
      <c r="S180" s="79" t="s">
        <v>648</v>
      </c>
      <c r="T180" s="79" t="s">
        <v>684</v>
      </c>
      <c r="U180" s="79"/>
      <c r="V180" s="82" t="s">
        <v>893</v>
      </c>
      <c r="W180" s="81">
        <v>43572.49292824074</v>
      </c>
      <c r="X180" s="82" t="s">
        <v>1071</v>
      </c>
      <c r="Y180" s="79"/>
      <c r="Z180" s="79"/>
      <c r="AA180" s="85" t="s">
        <v>1293</v>
      </c>
      <c r="AB180" s="79"/>
      <c r="AC180" s="79" t="b">
        <v>0</v>
      </c>
      <c r="AD180" s="79">
        <v>8</v>
      </c>
      <c r="AE180" s="85" t="s">
        <v>1392</v>
      </c>
      <c r="AF180" s="79" t="b">
        <v>1</v>
      </c>
      <c r="AG180" s="79" t="s">
        <v>1403</v>
      </c>
      <c r="AH180" s="79"/>
      <c r="AI180" s="85" t="s">
        <v>1416</v>
      </c>
      <c r="AJ180" s="79" t="b">
        <v>0</v>
      </c>
      <c r="AK180" s="79">
        <v>2</v>
      </c>
      <c r="AL180" s="85" t="s">
        <v>1392</v>
      </c>
      <c r="AM180" s="79" t="s">
        <v>1426</v>
      </c>
      <c r="AN180" s="79" t="b">
        <v>0</v>
      </c>
      <c r="AO180" s="85" t="s">
        <v>1293</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3</v>
      </c>
      <c r="BC180" s="78" t="str">
        <f>REPLACE(INDEX(GroupVertices[Group],MATCH(Edges[[#This Row],[Vertex 2]],GroupVertices[Vertex],0)),1,1,"")</f>
        <v>3</v>
      </c>
      <c r="BD180" s="48">
        <v>3</v>
      </c>
      <c r="BE180" s="49">
        <v>5.769230769230769</v>
      </c>
      <c r="BF180" s="48">
        <v>4</v>
      </c>
      <c r="BG180" s="49">
        <v>7.6923076923076925</v>
      </c>
      <c r="BH180" s="48">
        <v>0</v>
      </c>
      <c r="BI180" s="49">
        <v>0</v>
      </c>
      <c r="BJ180" s="48">
        <v>45</v>
      </c>
      <c r="BK180" s="49">
        <v>86.53846153846153</v>
      </c>
      <c r="BL180" s="48">
        <v>52</v>
      </c>
    </row>
    <row r="181" spans="1:64" ht="15">
      <c r="A181" s="64" t="s">
        <v>315</v>
      </c>
      <c r="B181" s="64" t="s">
        <v>314</v>
      </c>
      <c r="C181" s="65" t="s">
        <v>4235</v>
      </c>
      <c r="D181" s="66">
        <v>5.333333333333334</v>
      </c>
      <c r="E181" s="67" t="s">
        <v>136</v>
      </c>
      <c r="F181" s="68">
        <v>27.333333333333332</v>
      </c>
      <c r="G181" s="65"/>
      <c r="H181" s="69"/>
      <c r="I181" s="70"/>
      <c r="J181" s="70"/>
      <c r="K181" s="34" t="s">
        <v>65</v>
      </c>
      <c r="L181" s="77">
        <v>181</v>
      </c>
      <c r="M181" s="77"/>
      <c r="N181" s="72"/>
      <c r="O181" s="79" t="s">
        <v>416</v>
      </c>
      <c r="P181" s="81">
        <v>43568.133935185186</v>
      </c>
      <c r="Q181" s="79" t="s">
        <v>474</v>
      </c>
      <c r="R181" s="79"/>
      <c r="S181" s="79"/>
      <c r="T181" s="79"/>
      <c r="U181" s="79"/>
      <c r="V181" s="82" t="s">
        <v>894</v>
      </c>
      <c r="W181" s="81">
        <v>43568.133935185186</v>
      </c>
      <c r="X181" s="82" t="s">
        <v>1066</v>
      </c>
      <c r="Y181" s="79"/>
      <c r="Z181" s="79"/>
      <c r="AA181" s="85" t="s">
        <v>1288</v>
      </c>
      <c r="AB181" s="79"/>
      <c r="AC181" s="79" t="b">
        <v>0</v>
      </c>
      <c r="AD181" s="79">
        <v>0</v>
      </c>
      <c r="AE181" s="85" t="s">
        <v>1392</v>
      </c>
      <c r="AF181" s="79" t="b">
        <v>0</v>
      </c>
      <c r="AG181" s="79" t="s">
        <v>1403</v>
      </c>
      <c r="AH181" s="79"/>
      <c r="AI181" s="85" t="s">
        <v>1392</v>
      </c>
      <c r="AJ181" s="79" t="b">
        <v>0</v>
      </c>
      <c r="AK181" s="79">
        <v>6</v>
      </c>
      <c r="AL181" s="85" t="s">
        <v>1286</v>
      </c>
      <c r="AM181" s="79" t="s">
        <v>1426</v>
      </c>
      <c r="AN181" s="79" t="b">
        <v>0</v>
      </c>
      <c r="AO181" s="85" t="s">
        <v>1286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1</v>
      </c>
      <c r="BE181" s="49">
        <v>4.166666666666667</v>
      </c>
      <c r="BF181" s="48">
        <v>0</v>
      </c>
      <c r="BG181" s="49">
        <v>0</v>
      </c>
      <c r="BH181" s="48">
        <v>0</v>
      </c>
      <c r="BI181" s="49">
        <v>0</v>
      </c>
      <c r="BJ181" s="48">
        <v>23</v>
      </c>
      <c r="BK181" s="49">
        <v>95.83333333333333</v>
      </c>
      <c r="BL181" s="48">
        <v>24</v>
      </c>
    </row>
    <row r="182" spans="1:64" ht="15">
      <c r="A182" s="64" t="s">
        <v>315</v>
      </c>
      <c r="B182" s="64" t="s">
        <v>314</v>
      </c>
      <c r="C182" s="65" t="s">
        <v>4235</v>
      </c>
      <c r="D182" s="66">
        <v>5.333333333333334</v>
      </c>
      <c r="E182" s="67" t="s">
        <v>136</v>
      </c>
      <c r="F182" s="68">
        <v>27.333333333333332</v>
      </c>
      <c r="G182" s="65"/>
      <c r="H182" s="69"/>
      <c r="I182" s="70"/>
      <c r="J182" s="70"/>
      <c r="K182" s="34" t="s">
        <v>65</v>
      </c>
      <c r="L182" s="77">
        <v>182</v>
      </c>
      <c r="M182" s="77"/>
      <c r="N182" s="72"/>
      <c r="O182" s="79" t="s">
        <v>416</v>
      </c>
      <c r="P182" s="81">
        <v>43572.49385416666</v>
      </c>
      <c r="Q182" s="79" t="s">
        <v>511</v>
      </c>
      <c r="R182" s="79"/>
      <c r="S182" s="79"/>
      <c r="T182" s="79"/>
      <c r="U182" s="79"/>
      <c r="V182" s="82" t="s">
        <v>894</v>
      </c>
      <c r="W182" s="81">
        <v>43572.49385416666</v>
      </c>
      <c r="X182" s="82" t="s">
        <v>1072</v>
      </c>
      <c r="Y182" s="79"/>
      <c r="Z182" s="79"/>
      <c r="AA182" s="85" t="s">
        <v>1294</v>
      </c>
      <c r="AB182" s="79"/>
      <c r="AC182" s="79" t="b">
        <v>0</v>
      </c>
      <c r="AD182" s="79">
        <v>0</v>
      </c>
      <c r="AE182" s="85" t="s">
        <v>1392</v>
      </c>
      <c r="AF182" s="79" t="b">
        <v>1</v>
      </c>
      <c r="AG182" s="79" t="s">
        <v>1403</v>
      </c>
      <c r="AH182" s="79"/>
      <c r="AI182" s="85" t="s">
        <v>1416</v>
      </c>
      <c r="AJ182" s="79" t="b">
        <v>0</v>
      </c>
      <c r="AK182" s="79">
        <v>2</v>
      </c>
      <c r="AL182" s="85" t="s">
        <v>1293</v>
      </c>
      <c r="AM182" s="79" t="s">
        <v>1426</v>
      </c>
      <c r="AN182" s="79" t="b">
        <v>0</v>
      </c>
      <c r="AO182" s="85" t="s">
        <v>1293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v>2</v>
      </c>
      <c r="BE182" s="49">
        <v>8.695652173913043</v>
      </c>
      <c r="BF182" s="48">
        <v>3</v>
      </c>
      <c r="BG182" s="49">
        <v>13.043478260869565</v>
      </c>
      <c r="BH182" s="48">
        <v>0</v>
      </c>
      <c r="BI182" s="49">
        <v>0</v>
      </c>
      <c r="BJ182" s="48">
        <v>18</v>
      </c>
      <c r="BK182" s="49">
        <v>78.26086956521739</v>
      </c>
      <c r="BL182" s="48">
        <v>23</v>
      </c>
    </row>
    <row r="183" spans="1:64" ht="15">
      <c r="A183" s="64" t="s">
        <v>316</v>
      </c>
      <c r="B183" s="64" t="s">
        <v>316</v>
      </c>
      <c r="C183" s="65" t="s">
        <v>4234</v>
      </c>
      <c r="D183" s="66">
        <v>3</v>
      </c>
      <c r="E183" s="67" t="s">
        <v>132</v>
      </c>
      <c r="F183" s="68">
        <v>35</v>
      </c>
      <c r="G183" s="65"/>
      <c r="H183" s="69"/>
      <c r="I183" s="70"/>
      <c r="J183" s="70"/>
      <c r="K183" s="34" t="s">
        <v>65</v>
      </c>
      <c r="L183" s="77">
        <v>183</v>
      </c>
      <c r="M183" s="77"/>
      <c r="N183" s="72"/>
      <c r="O183" s="79" t="s">
        <v>176</v>
      </c>
      <c r="P183" s="81">
        <v>43572.59989583334</v>
      </c>
      <c r="Q183" s="79" t="s">
        <v>512</v>
      </c>
      <c r="R183" s="82" t="s">
        <v>617</v>
      </c>
      <c r="S183" s="79" t="s">
        <v>665</v>
      </c>
      <c r="T183" s="79" t="s">
        <v>724</v>
      </c>
      <c r="U183" s="79"/>
      <c r="V183" s="82" t="s">
        <v>895</v>
      </c>
      <c r="W183" s="81">
        <v>43572.59989583334</v>
      </c>
      <c r="X183" s="82" t="s">
        <v>1073</v>
      </c>
      <c r="Y183" s="79"/>
      <c r="Z183" s="79"/>
      <c r="AA183" s="85" t="s">
        <v>1295</v>
      </c>
      <c r="AB183" s="79"/>
      <c r="AC183" s="79" t="b">
        <v>0</v>
      </c>
      <c r="AD183" s="79">
        <v>0</v>
      </c>
      <c r="AE183" s="85" t="s">
        <v>1392</v>
      </c>
      <c r="AF183" s="79" t="b">
        <v>0</v>
      </c>
      <c r="AG183" s="79" t="s">
        <v>1403</v>
      </c>
      <c r="AH183" s="79"/>
      <c r="AI183" s="85" t="s">
        <v>1392</v>
      </c>
      <c r="AJ183" s="79" t="b">
        <v>0</v>
      </c>
      <c r="AK183" s="79">
        <v>0</v>
      </c>
      <c r="AL183" s="85" t="s">
        <v>1392</v>
      </c>
      <c r="AM183" s="79" t="s">
        <v>1423</v>
      </c>
      <c r="AN183" s="79" t="b">
        <v>0</v>
      </c>
      <c r="AO183" s="85" t="s">
        <v>1295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5.2631578947368425</v>
      </c>
      <c r="BF183" s="48">
        <v>0</v>
      </c>
      <c r="BG183" s="49">
        <v>0</v>
      </c>
      <c r="BH183" s="48">
        <v>0</v>
      </c>
      <c r="BI183" s="49">
        <v>0</v>
      </c>
      <c r="BJ183" s="48">
        <v>18</v>
      </c>
      <c r="BK183" s="49">
        <v>94.73684210526316</v>
      </c>
      <c r="BL183" s="48">
        <v>19</v>
      </c>
    </row>
    <row r="184" spans="1:64" ht="15">
      <c r="A184" s="64" t="s">
        <v>317</v>
      </c>
      <c r="B184" s="64" t="s">
        <v>317</v>
      </c>
      <c r="C184" s="65" t="s">
        <v>4234</v>
      </c>
      <c r="D184" s="66">
        <v>3</v>
      </c>
      <c r="E184" s="67" t="s">
        <v>132</v>
      </c>
      <c r="F184" s="68">
        <v>35</v>
      </c>
      <c r="G184" s="65"/>
      <c r="H184" s="69"/>
      <c r="I184" s="70"/>
      <c r="J184" s="70"/>
      <c r="K184" s="34" t="s">
        <v>65</v>
      </c>
      <c r="L184" s="77">
        <v>184</v>
      </c>
      <c r="M184" s="77"/>
      <c r="N184" s="72"/>
      <c r="O184" s="79" t="s">
        <v>176</v>
      </c>
      <c r="P184" s="81">
        <v>43571.73056712963</v>
      </c>
      <c r="Q184" s="79" t="s">
        <v>513</v>
      </c>
      <c r="R184" s="82" t="s">
        <v>618</v>
      </c>
      <c r="S184" s="79" t="s">
        <v>648</v>
      </c>
      <c r="T184" s="79" t="s">
        <v>725</v>
      </c>
      <c r="U184" s="79"/>
      <c r="V184" s="82" t="s">
        <v>896</v>
      </c>
      <c r="W184" s="81">
        <v>43571.73056712963</v>
      </c>
      <c r="X184" s="82" t="s">
        <v>1074</v>
      </c>
      <c r="Y184" s="79"/>
      <c r="Z184" s="79"/>
      <c r="AA184" s="85" t="s">
        <v>1296</v>
      </c>
      <c r="AB184" s="79"/>
      <c r="AC184" s="79" t="b">
        <v>0</v>
      </c>
      <c r="AD184" s="79">
        <v>6</v>
      </c>
      <c r="AE184" s="85" t="s">
        <v>1392</v>
      </c>
      <c r="AF184" s="79" t="b">
        <v>1</v>
      </c>
      <c r="AG184" s="79" t="s">
        <v>1403</v>
      </c>
      <c r="AH184" s="79"/>
      <c r="AI184" s="85" t="s">
        <v>1414</v>
      </c>
      <c r="AJ184" s="79" t="b">
        <v>0</v>
      </c>
      <c r="AK184" s="79">
        <v>2</v>
      </c>
      <c r="AL184" s="85" t="s">
        <v>1392</v>
      </c>
      <c r="AM184" s="79" t="s">
        <v>1423</v>
      </c>
      <c r="AN184" s="79" t="b">
        <v>0</v>
      </c>
      <c r="AO184" s="85" t="s">
        <v>1296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19</v>
      </c>
      <c r="BC184" s="78" t="str">
        <f>REPLACE(INDEX(GroupVertices[Group],MATCH(Edges[[#This Row],[Vertex 2]],GroupVertices[Vertex],0)),1,1,"")</f>
        <v>19</v>
      </c>
      <c r="BD184" s="48">
        <v>1</v>
      </c>
      <c r="BE184" s="49">
        <v>2.0408163265306123</v>
      </c>
      <c r="BF184" s="48">
        <v>0</v>
      </c>
      <c r="BG184" s="49">
        <v>0</v>
      </c>
      <c r="BH184" s="48">
        <v>0</v>
      </c>
      <c r="BI184" s="49">
        <v>0</v>
      </c>
      <c r="BJ184" s="48">
        <v>48</v>
      </c>
      <c r="BK184" s="49">
        <v>97.95918367346938</v>
      </c>
      <c r="BL184" s="48">
        <v>49</v>
      </c>
    </row>
    <row r="185" spans="1:64" ht="15">
      <c r="A185" s="64" t="s">
        <v>318</v>
      </c>
      <c r="B185" s="64" t="s">
        <v>317</v>
      </c>
      <c r="C185" s="65" t="s">
        <v>4234</v>
      </c>
      <c r="D185" s="66">
        <v>3</v>
      </c>
      <c r="E185" s="67" t="s">
        <v>132</v>
      </c>
      <c r="F185" s="68">
        <v>35</v>
      </c>
      <c r="G185" s="65"/>
      <c r="H185" s="69"/>
      <c r="I185" s="70"/>
      <c r="J185" s="70"/>
      <c r="K185" s="34" t="s">
        <v>65</v>
      </c>
      <c r="L185" s="77">
        <v>185</v>
      </c>
      <c r="M185" s="77"/>
      <c r="N185" s="72"/>
      <c r="O185" s="79" t="s">
        <v>416</v>
      </c>
      <c r="P185" s="81">
        <v>43572.60072916667</v>
      </c>
      <c r="Q185" s="79" t="s">
        <v>496</v>
      </c>
      <c r="R185" s="79"/>
      <c r="S185" s="79"/>
      <c r="T185" s="79"/>
      <c r="U185" s="79"/>
      <c r="V185" s="82" t="s">
        <v>897</v>
      </c>
      <c r="W185" s="81">
        <v>43572.60072916667</v>
      </c>
      <c r="X185" s="82" t="s">
        <v>1075</v>
      </c>
      <c r="Y185" s="79"/>
      <c r="Z185" s="79"/>
      <c r="AA185" s="85" t="s">
        <v>1297</v>
      </c>
      <c r="AB185" s="79"/>
      <c r="AC185" s="79" t="b">
        <v>0</v>
      </c>
      <c r="AD185" s="79">
        <v>0</v>
      </c>
      <c r="AE185" s="85" t="s">
        <v>1392</v>
      </c>
      <c r="AF185" s="79" t="b">
        <v>1</v>
      </c>
      <c r="AG185" s="79" t="s">
        <v>1403</v>
      </c>
      <c r="AH185" s="79"/>
      <c r="AI185" s="85" t="s">
        <v>1414</v>
      </c>
      <c r="AJ185" s="79" t="b">
        <v>0</v>
      </c>
      <c r="AK185" s="79">
        <v>2</v>
      </c>
      <c r="AL185" s="85" t="s">
        <v>1296</v>
      </c>
      <c r="AM185" s="79" t="s">
        <v>1425</v>
      </c>
      <c r="AN185" s="79" t="b">
        <v>0</v>
      </c>
      <c r="AO185" s="85" t="s">
        <v>1296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19</v>
      </c>
      <c r="BC185" s="78" t="str">
        <f>REPLACE(INDEX(GroupVertices[Group],MATCH(Edges[[#This Row],[Vertex 2]],GroupVertices[Vertex],0)),1,1,"")</f>
        <v>19</v>
      </c>
      <c r="BD185" s="48">
        <v>1</v>
      </c>
      <c r="BE185" s="49">
        <v>3.8461538461538463</v>
      </c>
      <c r="BF185" s="48">
        <v>0</v>
      </c>
      <c r="BG185" s="49">
        <v>0</v>
      </c>
      <c r="BH185" s="48">
        <v>0</v>
      </c>
      <c r="BI185" s="49">
        <v>0</v>
      </c>
      <c r="BJ185" s="48">
        <v>25</v>
      </c>
      <c r="BK185" s="49">
        <v>96.15384615384616</v>
      </c>
      <c r="BL185" s="48">
        <v>26</v>
      </c>
    </row>
    <row r="186" spans="1:64" ht="15">
      <c r="A186" s="64" t="s">
        <v>319</v>
      </c>
      <c r="B186" s="64" t="s">
        <v>396</v>
      </c>
      <c r="C186" s="65" t="s">
        <v>4234</v>
      </c>
      <c r="D186" s="66">
        <v>3</v>
      </c>
      <c r="E186" s="67" t="s">
        <v>132</v>
      </c>
      <c r="F186" s="68">
        <v>35</v>
      </c>
      <c r="G186" s="65"/>
      <c r="H186" s="69"/>
      <c r="I186" s="70"/>
      <c r="J186" s="70"/>
      <c r="K186" s="34" t="s">
        <v>65</v>
      </c>
      <c r="L186" s="77">
        <v>186</v>
      </c>
      <c r="M186" s="77"/>
      <c r="N186" s="72"/>
      <c r="O186" s="79" t="s">
        <v>416</v>
      </c>
      <c r="P186" s="81">
        <v>43572.861921296295</v>
      </c>
      <c r="Q186" s="79" t="s">
        <v>514</v>
      </c>
      <c r="R186" s="82" t="s">
        <v>619</v>
      </c>
      <c r="S186" s="79" t="s">
        <v>648</v>
      </c>
      <c r="T186" s="79" t="s">
        <v>684</v>
      </c>
      <c r="U186" s="79"/>
      <c r="V186" s="82" t="s">
        <v>898</v>
      </c>
      <c r="W186" s="81">
        <v>43572.861921296295</v>
      </c>
      <c r="X186" s="82" t="s">
        <v>1076</v>
      </c>
      <c r="Y186" s="79"/>
      <c r="Z186" s="79"/>
      <c r="AA186" s="85" t="s">
        <v>1298</v>
      </c>
      <c r="AB186" s="79"/>
      <c r="AC186" s="79" t="b">
        <v>0</v>
      </c>
      <c r="AD186" s="79">
        <v>0</v>
      </c>
      <c r="AE186" s="85" t="s">
        <v>1392</v>
      </c>
      <c r="AF186" s="79" t="b">
        <v>1</v>
      </c>
      <c r="AG186" s="79" t="s">
        <v>1403</v>
      </c>
      <c r="AH186" s="79"/>
      <c r="AI186" s="85" t="s">
        <v>1417</v>
      </c>
      <c r="AJ186" s="79" t="b">
        <v>0</v>
      </c>
      <c r="AK186" s="79">
        <v>0</v>
      </c>
      <c r="AL186" s="85" t="s">
        <v>1392</v>
      </c>
      <c r="AM186" s="79" t="s">
        <v>1426</v>
      </c>
      <c r="AN186" s="79" t="b">
        <v>0</v>
      </c>
      <c r="AO186" s="85" t="s">
        <v>1298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29</v>
      </c>
      <c r="BC186" s="78" t="str">
        <f>REPLACE(INDEX(GroupVertices[Group],MATCH(Edges[[#This Row],[Vertex 2]],GroupVertices[Vertex],0)),1,1,"")</f>
        <v>29</v>
      </c>
      <c r="BD186" s="48">
        <v>1</v>
      </c>
      <c r="BE186" s="49">
        <v>6.666666666666667</v>
      </c>
      <c r="BF186" s="48">
        <v>0</v>
      </c>
      <c r="BG186" s="49">
        <v>0</v>
      </c>
      <c r="BH186" s="48">
        <v>0</v>
      </c>
      <c r="BI186" s="49">
        <v>0</v>
      </c>
      <c r="BJ186" s="48">
        <v>14</v>
      </c>
      <c r="BK186" s="49">
        <v>93.33333333333333</v>
      </c>
      <c r="BL186" s="48">
        <v>15</v>
      </c>
    </row>
    <row r="187" spans="1:64" ht="15">
      <c r="A187" s="64" t="s">
        <v>320</v>
      </c>
      <c r="B187" s="64" t="s">
        <v>320</v>
      </c>
      <c r="C187" s="65" t="s">
        <v>4235</v>
      </c>
      <c r="D187" s="66">
        <v>5.333333333333334</v>
      </c>
      <c r="E187" s="67" t="s">
        <v>136</v>
      </c>
      <c r="F187" s="68">
        <v>27.333333333333332</v>
      </c>
      <c r="G187" s="65"/>
      <c r="H187" s="69"/>
      <c r="I187" s="70"/>
      <c r="J187" s="70"/>
      <c r="K187" s="34" t="s">
        <v>65</v>
      </c>
      <c r="L187" s="77">
        <v>187</v>
      </c>
      <c r="M187" s="77"/>
      <c r="N187" s="72"/>
      <c r="O187" s="79" t="s">
        <v>176</v>
      </c>
      <c r="P187" s="81">
        <v>43565.66960648148</v>
      </c>
      <c r="Q187" s="79" t="s">
        <v>515</v>
      </c>
      <c r="R187" s="79"/>
      <c r="S187" s="79"/>
      <c r="T187" s="79" t="s">
        <v>726</v>
      </c>
      <c r="U187" s="82" t="s">
        <v>785</v>
      </c>
      <c r="V187" s="82" t="s">
        <v>785</v>
      </c>
      <c r="W187" s="81">
        <v>43565.66960648148</v>
      </c>
      <c r="X187" s="82" t="s">
        <v>1077</v>
      </c>
      <c r="Y187" s="79"/>
      <c r="Z187" s="79"/>
      <c r="AA187" s="85" t="s">
        <v>1299</v>
      </c>
      <c r="AB187" s="79"/>
      <c r="AC187" s="79" t="b">
        <v>0</v>
      </c>
      <c r="AD187" s="79">
        <v>0</v>
      </c>
      <c r="AE187" s="85" t="s">
        <v>1392</v>
      </c>
      <c r="AF187" s="79" t="b">
        <v>0</v>
      </c>
      <c r="AG187" s="79" t="s">
        <v>1403</v>
      </c>
      <c r="AH187" s="79"/>
      <c r="AI187" s="85" t="s">
        <v>1392</v>
      </c>
      <c r="AJ187" s="79" t="b">
        <v>0</v>
      </c>
      <c r="AK187" s="79">
        <v>0</v>
      </c>
      <c r="AL187" s="85" t="s">
        <v>1392</v>
      </c>
      <c r="AM187" s="79" t="s">
        <v>1433</v>
      </c>
      <c r="AN187" s="79" t="b">
        <v>0</v>
      </c>
      <c r="AO187" s="85" t="s">
        <v>1299</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33</v>
      </c>
      <c r="BK187" s="49">
        <v>100</v>
      </c>
      <c r="BL187" s="48">
        <v>33</v>
      </c>
    </row>
    <row r="188" spans="1:64" ht="15">
      <c r="A188" s="64" t="s">
        <v>320</v>
      </c>
      <c r="B188" s="64" t="s">
        <v>320</v>
      </c>
      <c r="C188" s="65" t="s">
        <v>4235</v>
      </c>
      <c r="D188" s="66">
        <v>5.333333333333334</v>
      </c>
      <c r="E188" s="67" t="s">
        <v>136</v>
      </c>
      <c r="F188" s="68">
        <v>27.333333333333332</v>
      </c>
      <c r="G188" s="65"/>
      <c r="H188" s="69"/>
      <c r="I188" s="70"/>
      <c r="J188" s="70"/>
      <c r="K188" s="34" t="s">
        <v>65</v>
      </c>
      <c r="L188" s="77">
        <v>188</v>
      </c>
      <c r="M188" s="77"/>
      <c r="N188" s="72"/>
      <c r="O188" s="79" t="s">
        <v>176</v>
      </c>
      <c r="P188" s="81">
        <v>43572.98596064815</v>
      </c>
      <c r="Q188" s="79" t="s">
        <v>516</v>
      </c>
      <c r="R188" s="79"/>
      <c r="S188" s="79"/>
      <c r="T188" s="79" t="s">
        <v>727</v>
      </c>
      <c r="U188" s="82" t="s">
        <v>786</v>
      </c>
      <c r="V188" s="82" t="s">
        <v>786</v>
      </c>
      <c r="W188" s="81">
        <v>43572.98596064815</v>
      </c>
      <c r="X188" s="82" t="s">
        <v>1078</v>
      </c>
      <c r="Y188" s="79"/>
      <c r="Z188" s="79"/>
      <c r="AA188" s="85" t="s">
        <v>1300</v>
      </c>
      <c r="AB188" s="79"/>
      <c r="AC188" s="79" t="b">
        <v>0</v>
      </c>
      <c r="AD188" s="79">
        <v>0</v>
      </c>
      <c r="AE188" s="85" t="s">
        <v>1392</v>
      </c>
      <c r="AF188" s="79" t="b">
        <v>0</v>
      </c>
      <c r="AG188" s="79" t="s">
        <v>1406</v>
      </c>
      <c r="AH188" s="79"/>
      <c r="AI188" s="85" t="s">
        <v>1392</v>
      </c>
      <c r="AJ188" s="79" t="b">
        <v>0</v>
      </c>
      <c r="AK188" s="79">
        <v>0</v>
      </c>
      <c r="AL188" s="85" t="s">
        <v>1392</v>
      </c>
      <c r="AM188" s="79" t="s">
        <v>1433</v>
      </c>
      <c r="AN188" s="79" t="b">
        <v>0</v>
      </c>
      <c r="AO188" s="85" t="s">
        <v>1300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33</v>
      </c>
      <c r="BK188" s="49">
        <v>100</v>
      </c>
      <c r="BL188" s="48">
        <v>33</v>
      </c>
    </row>
    <row r="189" spans="1:64" ht="15">
      <c r="A189" s="64" t="s">
        <v>321</v>
      </c>
      <c r="B189" s="64" t="s">
        <v>321</v>
      </c>
      <c r="C189" s="65" t="s">
        <v>4234</v>
      </c>
      <c r="D189" s="66">
        <v>3</v>
      </c>
      <c r="E189" s="67" t="s">
        <v>132</v>
      </c>
      <c r="F189" s="68">
        <v>35</v>
      </c>
      <c r="G189" s="65"/>
      <c r="H189" s="69"/>
      <c r="I189" s="70"/>
      <c r="J189" s="70"/>
      <c r="K189" s="34" t="s">
        <v>65</v>
      </c>
      <c r="L189" s="77">
        <v>189</v>
      </c>
      <c r="M189" s="77"/>
      <c r="N189" s="72"/>
      <c r="O189" s="79" t="s">
        <v>176</v>
      </c>
      <c r="P189" s="81">
        <v>43573.05761574074</v>
      </c>
      <c r="Q189" s="79" t="s">
        <v>517</v>
      </c>
      <c r="R189" s="82" t="s">
        <v>620</v>
      </c>
      <c r="S189" s="79" t="s">
        <v>648</v>
      </c>
      <c r="T189" s="79" t="s">
        <v>684</v>
      </c>
      <c r="U189" s="79"/>
      <c r="V189" s="82" t="s">
        <v>899</v>
      </c>
      <c r="W189" s="81">
        <v>43573.05761574074</v>
      </c>
      <c r="X189" s="82" t="s">
        <v>1079</v>
      </c>
      <c r="Y189" s="79"/>
      <c r="Z189" s="79"/>
      <c r="AA189" s="85" t="s">
        <v>1301</v>
      </c>
      <c r="AB189" s="79"/>
      <c r="AC189" s="79" t="b">
        <v>0</v>
      </c>
      <c r="AD189" s="79">
        <v>0</v>
      </c>
      <c r="AE189" s="85" t="s">
        <v>1392</v>
      </c>
      <c r="AF189" s="79" t="b">
        <v>1</v>
      </c>
      <c r="AG189" s="79" t="s">
        <v>1403</v>
      </c>
      <c r="AH189" s="79"/>
      <c r="AI189" s="85" t="s">
        <v>1418</v>
      </c>
      <c r="AJ189" s="79" t="b">
        <v>0</v>
      </c>
      <c r="AK189" s="79">
        <v>0</v>
      </c>
      <c r="AL189" s="85" t="s">
        <v>1392</v>
      </c>
      <c r="AM189" s="79" t="s">
        <v>1425</v>
      </c>
      <c r="AN189" s="79" t="b">
        <v>0</v>
      </c>
      <c r="AO189" s="85" t="s">
        <v>1301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3</v>
      </c>
      <c r="BK189" s="49">
        <v>100</v>
      </c>
      <c r="BL189" s="48">
        <v>3</v>
      </c>
    </row>
    <row r="190" spans="1:64" ht="15">
      <c r="A190" s="64" t="s">
        <v>322</v>
      </c>
      <c r="B190" s="64" t="s">
        <v>322</v>
      </c>
      <c r="C190" s="65" t="s">
        <v>4235</v>
      </c>
      <c r="D190" s="66">
        <v>5.333333333333334</v>
      </c>
      <c r="E190" s="67" t="s">
        <v>136</v>
      </c>
      <c r="F190" s="68">
        <v>27.333333333333332</v>
      </c>
      <c r="G190" s="65"/>
      <c r="H190" s="69"/>
      <c r="I190" s="70"/>
      <c r="J190" s="70"/>
      <c r="K190" s="34" t="s">
        <v>65</v>
      </c>
      <c r="L190" s="77">
        <v>190</v>
      </c>
      <c r="M190" s="77"/>
      <c r="N190" s="72"/>
      <c r="O190" s="79" t="s">
        <v>176</v>
      </c>
      <c r="P190" s="81">
        <v>43571.34378472222</v>
      </c>
      <c r="Q190" s="79" t="s">
        <v>518</v>
      </c>
      <c r="R190" s="82" t="s">
        <v>621</v>
      </c>
      <c r="S190" s="79" t="s">
        <v>666</v>
      </c>
      <c r="T190" s="79" t="s">
        <v>728</v>
      </c>
      <c r="U190" s="79"/>
      <c r="V190" s="82" t="s">
        <v>900</v>
      </c>
      <c r="W190" s="81">
        <v>43571.34378472222</v>
      </c>
      <c r="X190" s="82" t="s">
        <v>1080</v>
      </c>
      <c r="Y190" s="79"/>
      <c r="Z190" s="79"/>
      <c r="AA190" s="85" t="s">
        <v>1302</v>
      </c>
      <c r="AB190" s="79"/>
      <c r="AC190" s="79" t="b">
        <v>0</v>
      </c>
      <c r="AD190" s="79">
        <v>0</v>
      </c>
      <c r="AE190" s="85" t="s">
        <v>1392</v>
      </c>
      <c r="AF190" s="79" t="b">
        <v>0</v>
      </c>
      <c r="AG190" s="79" t="s">
        <v>1403</v>
      </c>
      <c r="AH190" s="79"/>
      <c r="AI190" s="85" t="s">
        <v>1392</v>
      </c>
      <c r="AJ190" s="79" t="b">
        <v>0</v>
      </c>
      <c r="AK190" s="79">
        <v>0</v>
      </c>
      <c r="AL190" s="85" t="s">
        <v>1392</v>
      </c>
      <c r="AM190" s="79" t="s">
        <v>1430</v>
      </c>
      <c r="AN190" s="79" t="b">
        <v>0</v>
      </c>
      <c r="AO190" s="85" t="s">
        <v>1302</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28</v>
      </c>
      <c r="BC190" s="78" t="str">
        <f>REPLACE(INDEX(GroupVertices[Group],MATCH(Edges[[#This Row],[Vertex 2]],GroupVertices[Vertex],0)),1,1,"")</f>
        <v>28</v>
      </c>
      <c r="BD190" s="48">
        <v>0</v>
      </c>
      <c r="BE190" s="49">
        <v>0</v>
      </c>
      <c r="BF190" s="48">
        <v>0</v>
      </c>
      <c r="BG190" s="49">
        <v>0</v>
      </c>
      <c r="BH190" s="48">
        <v>0</v>
      </c>
      <c r="BI190" s="49">
        <v>0</v>
      </c>
      <c r="BJ190" s="48">
        <v>32</v>
      </c>
      <c r="BK190" s="49">
        <v>100</v>
      </c>
      <c r="BL190" s="48">
        <v>32</v>
      </c>
    </row>
    <row r="191" spans="1:64" ht="15">
      <c r="A191" s="64" t="s">
        <v>322</v>
      </c>
      <c r="B191" s="64" t="s">
        <v>322</v>
      </c>
      <c r="C191" s="65" t="s">
        <v>4235</v>
      </c>
      <c r="D191" s="66">
        <v>5.333333333333334</v>
      </c>
      <c r="E191" s="67" t="s">
        <v>136</v>
      </c>
      <c r="F191" s="68">
        <v>27.333333333333332</v>
      </c>
      <c r="G191" s="65"/>
      <c r="H191" s="69"/>
      <c r="I191" s="70"/>
      <c r="J191" s="70"/>
      <c r="K191" s="34" t="s">
        <v>65</v>
      </c>
      <c r="L191" s="77">
        <v>191</v>
      </c>
      <c r="M191" s="77"/>
      <c r="N191" s="72"/>
      <c r="O191" s="79" t="s">
        <v>176</v>
      </c>
      <c r="P191" s="81">
        <v>43572.59034722222</v>
      </c>
      <c r="Q191" s="79" t="s">
        <v>519</v>
      </c>
      <c r="R191" s="82" t="s">
        <v>622</v>
      </c>
      <c r="S191" s="79" t="s">
        <v>667</v>
      </c>
      <c r="T191" s="79" t="s">
        <v>729</v>
      </c>
      <c r="U191" s="79"/>
      <c r="V191" s="82" t="s">
        <v>900</v>
      </c>
      <c r="W191" s="81">
        <v>43572.59034722222</v>
      </c>
      <c r="X191" s="82" t="s">
        <v>1081</v>
      </c>
      <c r="Y191" s="79"/>
      <c r="Z191" s="79"/>
      <c r="AA191" s="85" t="s">
        <v>1303</v>
      </c>
      <c r="AB191" s="79"/>
      <c r="AC191" s="79" t="b">
        <v>0</v>
      </c>
      <c r="AD191" s="79">
        <v>0</v>
      </c>
      <c r="AE191" s="85" t="s">
        <v>1392</v>
      </c>
      <c r="AF191" s="79" t="b">
        <v>0</v>
      </c>
      <c r="AG191" s="79" t="s">
        <v>1403</v>
      </c>
      <c r="AH191" s="79"/>
      <c r="AI191" s="85" t="s">
        <v>1392</v>
      </c>
      <c r="AJ191" s="79" t="b">
        <v>0</v>
      </c>
      <c r="AK191" s="79">
        <v>0</v>
      </c>
      <c r="AL191" s="85" t="s">
        <v>1392</v>
      </c>
      <c r="AM191" s="79" t="s">
        <v>1430</v>
      </c>
      <c r="AN191" s="79" t="b">
        <v>0</v>
      </c>
      <c r="AO191" s="85" t="s">
        <v>1303</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28</v>
      </c>
      <c r="BC191" s="78" t="str">
        <f>REPLACE(INDEX(GroupVertices[Group],MATCH(Edges[[#This Row],[Vertex 2]],GroupVertices[Vertex],0)),1,1,"")</f>
        <v>28</v>
      </c>
      <c r="BD191" s="48">
        <v>1</v>
      </c>
      <c r="BE191" s="49">
        <v>7.142857142857143</v>
      </c>
      <c r="BF191" s="48">
        <v>1</v>
      </c>
      <c r="BG191" s="49">
        <v>7.142857142857143</v>
      </c>
      <c r="BH191" s="48">
        <v>0</v>
      </c>
      <c r="BI191" s="49">
        <v>0</v>
      </c>
      <c r="BJ191" s="48">
        <v>12</v>
      </c>
      <c r="BK191" s="49">
        <v>85.71428571428571</v>
      </c>
      <c r="BL191" s="48">
        <v>14</v>
      </c>
    </row>
    <row r="192" spans="1:64" ht="15">
      <c r="A192" s="64" t="s">
        <v>323</v>
      </c>
      <c r="B192" s="64" t="s">
        <v>322</v>
      </c>
      <c r="C192" s="65" t="s">
        <v>4234</v>
      </c>
      <c r="D192" s="66">
        <v>3</v>
      </c>
      <c r="E192" s="67" t="s">
        <v>132</v>
      </c>
      <c r="F192" s="68">
        <v>35</v>
      </c>
      <c r="G192" s="65"/>
      <c r="H192" s="69"/>
      <c r="I192" s="70"/>
      <c r="J192" s="70"/>
      <c r="K192" s="34" t="s">
        <v>65</v>
      </c>
      <c r="L192" s="77">
        <v>192</v>
      </c>
      <c r="M192" s="77"/>
      <c r="N192" s="72"/>
      <c r="O192" s="79" t="s">
        <v>416</v>
      </c>
      <c r="P192" s="81">
        <v>43573.33304398148</v>
      </c>
      <c r="Q192" s="79" t="s">
        <v>520</v>
      </c>
      <c r="R192" s="82" t="s">
        <v>622</v>
      </c>
      <c r="S192" s="79" t="s">
        <v>667</v>
      </c>
      <c r="T192" s="79" t="s">
        <v>729</v>
      </c>
      <c r="U192" s="79"/>
      <c r="V192" s="82" t="s">
        <v>901</v>
      </c>
      <c r="W192" s="81">
        <v>43573.33304398148</v>
      </c>
      <c r="X192" s="82" t="s">
        <v>1082</v>
      </c>
      <c r="Y192" s="79"/>
      <c r="Z192" s="79"/>
      <c r="AA192" s="85" t="s">
        <v>1304</v>
      </c>
      <c r="AB192" s="79"/>
      <c r="AC192" s="79" t="b">
        <v>0</v>
      </c>
      <c r="AD192" s="79">
        <v>0</v>
      </c>
      <c r="AE192" s="85" t="s">
        <v>1392</v>
      </c>
      <c r="AF192" s="79" t="b">
        <v>0</v>
      </c>
      <c r="AG192" s="79" t="s">
        <v>1403</v>
      </c>
      <c r="AH192" s="79"/>
      <c r="AI192" s="85" t="s">
        <v>1392</v>
      </c>
      <c r="AJ192" s="79" t="b">
        <v>0</v>
      </c>
      <c r="AK192" s="79">
        <v>1</v>
      </c>
      <c r="AL192" s="85" t="s">
        <v>1303</v>
      </c>
      <c r="AM192" s="79" t="s">
        <v>1426</v>
      </c>
      <c r="AN192" s="79" t="b">
        <v>0</v>
      </c>
      <c r="AO192" s="85" t="s">
        <v>1303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28</v>
      </c>
      <c r="BC192" s="78" t="str">
        <f>REPLACE(INDEX(GroupVertices[Group],MATCH(Edges[[#This Row],[Vertex 2]],GroupVertices[Vertex],0)),1,1,"")</f>
        <v>28</v>
      </c>
      <c r="BD192" s="48">
        <v>1</v>
      </c>
      <c r="BE192" s="49">
        <v>6.25</v>
      </c>
      <c r="BF192" s="48">
        <v>1</v>
      </c>
      <c r="BG192" s="49">
        <v>6.25</v>
      </c>
      <c r="BH192" s="48">
        <v>0</v>
      </c>
      <c r="BI192" s="49">
        <v>0</v>
      </c>
      <c r="BJ192" s="48">
        <v>14</v>
      </c>
      <c r="BK192" s="49">
        <v>87.5</v>
      </c>
      <c r="BL192" s="48">
        <v>16</v>
      </c>
    </row>
    <row r="193" spans="1:64" ht="15">
      <c r="A193" s="64" t="s">
        <v>324</v>
      </c>
      <c r="B193" s="64" t="s">
        <v>397</v>
      </c>
      <c r="C193" s="65" t="s">
        <v>4234</v>
      </c>
      <c r="D193" s="66">
        <v>3</v>
      </c>
      <c r="E193" s="67" t="s">
        <v>132</v>
      </c>
      <c r="F193" s="68">
        <v>35</v>
      </c>
      <c r="G193" s="65"/>
      <c r="H193" s="69"/>
      <c r="I193" s="70"/>
      <c r="J193" s="70"/>
      <c r="K193" s="34" t="s">
        <v>65</v>
      </c>
      <c r="L193" s="77">
        <v>193</v>
      </c>
      <c r="M193" s="77"/>
      <c r="N193" s="72"/>
      <c r="O193" s="79" t="s">
        <v>416</v>
      </c>
      <c r="P193" s="81">
        <v>43573.566296296296</v>
      </c>
      <c r="Q193" s="79" t="s">
        <v>521</v>
      </c>
      <c r="R193" s="79"/>
      <c r="S193" s="79"/>
      <c r="T193" s="79" t="s">
        <v>730</v>
      </c>
      <c r="U193" s="79"/>
      <c r="V193" s="82" t="s">
        <v>902</v>
      </c>
      <c r="W193" s="81">
        <v>43573.566296296296</v>
      </c>
      <c r="X193" s="82" t="s">
        <v>1083</v>
      </c>
      <c r="Y193" s="79"/>
      <c r="Z193" s="79"/>
      <c r="AA193" s="85" t="s">
        <v>1305</v>
      </c>
      <c r="AB193" s="79"/>
      <c r="AC193" s="79" t="b">
        <v>0</v>
      </c>
      <c r="AD193" s="79">
        <v>0</v>
      </c>
      <c r="AE193" s="85" t="s">
        <v>1392</v>
      </c>
      <c r="AF193" s="79" t="b">
        <v>0</v>
      </c>
      <c r="AG193" s="79" t="s">
        <v>1403</v>
      </c>
      <c r="AH193" s="79"/>
      <c r="AI193" s="85" t="s">
        <v>1392</v>
      </c>
      <c r="AJ193" s="79" t="b">
        <v>0</v>
      </c>
      <c r="AK193" s="79">
        <v>2</v>
      </c>
      <c r="AL193" s="85" t="s">
        <v>1359</v>
      </c>
      <c r="AM193" s="79" t="s">
        <v>1423</v>
      </c>
      <c r="AN193" s="79" t="b">
        <v>0</v>
      </c>
      <c r="AO193" s="85" t="s">
        <v>1359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324</v>
      </c>
      <c r="B194" s="64" t="s">
        <v>347</v>
      </c>
      <c r="C194" s="65" t="s">
        <v>4234</v>
      </c>
      <c r="D194" s="66">
        <v>3</v>
      </c>
      <c r="E194" s="67" t="s">
        <v>132</v>
      </c>
      <c r="F194" s="68">
        <v>35</v>
      </c>
      <c r="G194" s="65"/>
      <c r="H194" s="69"/>
      <c r="I194" s="70"/>
      <c r="J194" s="70"/>
      <c r="K194" s="34" t="s">
        <v>65</v>
      </c>
      <c r="L194" s="77">
        <v>194</v>
      </c>
      <c r="M194" s="77"/>
      <c r="N194" s="72"/>
      <c r="O194" s="79" t="s">
        <v>416</v>
      </c>
      <c r="P194" s="81">
        <v>43573.566296296296</v>
      </c>
      <c r="Q194" s="79" t="s">
        <v>521</v>
      </c>
      <c r="R194" s="79"/>
      <c r="S194" s="79"/>
      <c r="T194" s="79" t="s">
        <v>730</v>
      </c>
      <c r="U194" s="79"/>
      <c r="V194" s="82" t="s">
        <v>902</v>
      </c>
      <c r="W194" s="81">
        <v>43573.566296296296</v>
      </c>
      <c r="X194" s="82" t="s">
        <v>1083</v>
      </c>
      <c r="Y194" s="79"/>
      <c r="Z194" s="79"/>
      <c r="AA194" s="85" t="s">
        <v>1305</v>
      </c>
      <c r="AB194" s="79"/>
      <c r="AC194" s="79" t="b">
        <v>0</v>
      </c>
      <c r="AD194" s="79">
        <v>0</v>
      </c>
      <c r="AE194" s="85" t="s">
        <v>1392</v>
      </c>
      <c r="AF194" s="79" t="b">
        <v>0</v>
      </c>
      <c r="AG194" s="79" t="s">
        <v>1403</v>
      </c>
      <c r="AH194" s="79"/>
      <c r="AI194" s="85" t="s">
        <v>1392</v>
      </c>
      <c r="AJ194" s="79" t="b">
        <v>0</v>
      </c>
      <c r="AK194" s="79">
        <v>2</v>
      </c>
      <c r="AL194" s="85" t="s">
        <v>1359</v>
      </c>
      <c r="AM194" s="79" t="s">
        <v>1423</v>
      </c>
      <c r="AN194" s="79" t="b">
        <v>0</v>
      </c>
      <c r="AO194" s="85" t="s">
        <v>1359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1</v>
      </c>
      <c r="BE194" s="49">
        <v>4.166666666666667</v>
      </c>
      <c r="BF194" s="48">
        <v>0</v>
      </c>
      <c r="BG194" s="49">
        <v>0</v>
      </c>
      <c r="BH194" s="48">
        <v>0</v>
      </c>
      <c r="BI194" s="49">
        <v>0</v>
      </c>
      <c r="BJ194" s="48">
        <v>23</v>
      </c>
      <c r="BK194" s="49">
        <v>95.83333333333333</v>
      </c>
      <c r="BL194" s="48">
        <v>24</v>
      </c>
    </row>
    <row r="195" spans="1:64" ht="15">
      <c r="A195" s="64" t="s">
        <v>325</v>
      </c>
      <c r="B195" s="64" t="s">
        <v>397</v>
      </c>
      <c r="C195" s="65" t="s">
        <v>4234</v>
      </c>
      <c r="D195" s="66">
        <v>3</v>
      </c>
      <c r="E195" s="67" t="s">
        <v>132</v>
      </c>
      <c r="F195" s="68">
        <v>35</v>
      </c>
      <c r="G195" s="65"/>
      <c r="H195" s="69"/>
      <c r="I195" s="70"/>
      <c r="J195" s="70"/>
      <c r="K195" s="34" t="s">
        <v>65</v>
      </c>
      <c r="L195" s="77">
        <v>195</v>
      </c>
      <c r="M195" s="77"/>
      <c r="N195" s="72"/>
      <c r="O195" s="79" t="s">
        <v>416</v>
      </c>
      <c r="P195" s="81">
        <v>43573.58174768519</v>
      </c>
      <c r="Q195" s="79" t="s">
        <v>521</v>
      </c>
      <c r="R195" s="79"/>
      <c r="S195" s="79"/>
      <c r="T195" s="79" t="s">
        <v>730</v>
      </c>
      <c r="U195" s="79"/>
      <c r="V195" s="82" t="s">
        <v>903</v>
      </c>
      <c r="W195" s="81">
        <v>43573.58174768519</v>
      </c>
      <c r="X195" s="82" t="s">
        <v>1084</v>
      </c>
      <c r="Y195" s="79"/>
      <c r="Z195" s="79"/>
      <c r="AA195" s="85" t="s">
        <v>1306</v>
      </c>
      <c r="AB195" s="79"/>
      <c r="AC195" s="79" t="b">
        <v>0</v>
      </c>
      <c r="AD195" s="79">
        <v>0</v>
      </c>
      <c r="AE195" s="85" t="s">
        <v>1392</v>
      </c>
      <c r="AF195" s="79" t="b">
        <v>0</v>
      </c>
      <c r="AG195" s="79" t="s">
        <v>1403</v>
      </c>
      <c r="AH195" s="79"/>
      <c r="AI195" s="85" t="s">
        <v>1392</v>
      </c>
      <c r="AJ195" s="79" t="b">
        <v>0</v>
      </c>
      <c r="AK195" s="79">
        <v>2</v>
      </c>
      <c r="AL195" s="85" t="s">
        <v>1359</v>
      </c>
      <c r="AM195" s="79" t="s">
        <v>1423</v>
      </c>
      <c r="AN195" s="79" t="b">
        <v>0</v>
      </c>
      <c r="AO195" s="85" t="s">
        <v>1359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325</v>
      </c>
      <c r="B196" s="64" t="s">
        <v>347</v>
      </c>
      <c r="C196" s="65" t="s">
        <v>4234</v>
      </c>
      <c r="D196" s="66">
        <v>3</v>
      </c>
      <c r="E196" s="67" t="s">
        <v>132</v>
      </c>
      <c r="F196" s="68">
        <v>35</v>
      </c>
      <c r="G196" s="65"/>
      <c r="H196" s="69"/>
      <c r="I196" s="70"/>
      <c r="J196" s="70"/>
      <c r="K196" s="34" t="s">
        <v>65</v>
      </c>
      <c r="L196" s="77">
        <v>196</v>
      </c>
      <c r="M196" s="77"/>
      <c r="N196" s="72"/>
      <c r="O196" s="79" t="s">
        <v>416</v>
      </c>
      <c r="P196" s="81">
        <v>43573.58174768519</v>
      </c>
      <c r="Q196" s="79" t="s">
        <v>521</v>
      </c>
      <c r="R196" s="79"/>
      <c r="S196" s="79"/>
      <c r="T196" s="79" t="s">
        <v>730</v>
      </c>
      <c r="U196" s="79"/>
      <c r="V196" s="82" t="s">
        <v>903</v>
      </c>
      <c r="W196" s="81">
        <v>43573.58174768519</v>
      </c>
      <c r="X196" s="82" t="s">
        <v>1084</v>
      </c>
      <c r="Y196" s="79"/>
      <c r="Z196" s="79"/>
      <c r="AA196" s="85" t="s">
        <v>1306</v>
      </c>
      <c r="AB196" s="79"/>
      <c r="AC196" s="79" t="b">
        <v>0</v>
      </c>
      <c r="AD196" s="79">
        <v>0</v>
      </c>
      <c r="AE196" s="85" t="s">
        <v>1392</v>
      </c>
      <c r="AF196" s="79" t="b">
        <v>0</v>
      </c>
      <c r="AG196" s="79" t="s">
        <v>1403</v>
      </c>
      <c r="AH196" s="79"/>
      <c r="AI196" s="85" t="s">
        <v>1392</v>
      </c>
      <c r="AJ196" s="79" t="b">
        <v>0</v>
      </c>
      <c r="AK196" s="79">
        <v>2</v>
      </c>
      <c r="AL196" s="85" t="s">
        <v>1359</v>
      </c>
      <c r="AM196" s="79" t="s">
        <v>1423</v>
      </c>
      <c r="AN196" s="79" t="b">
        <v>0</v>
      </c>
      <c r="AO196" s="85" t="s">
        <v>1359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1</v>
      </c>
      <c r="BE196" s="49">
        <v>4.166666666666667</v>
      </c>
      <c r="BF196" s="48">
        <v>0</v>
      </c>
      <c r="BG196" s="49">
        <v>0</v>
      </c>
      <c r="BH196" s="48">
        <v>0</v>
      </c>
      <c r="BI196" s="49">
        <v>0</v>
      </c>
      <c r="BJ196" s="48">
        <v>23</v>
      </c>
      <c r="BK196" s="49">
        <v>95.83333333333333</v>
      </c>
      <c r="BL196" s="48">
        <v>24</v>
      </c>
    </row>
    <row r="197" spans="1:64" ht="15">
      <c r="A197" s="64" t="s">
        <v>270</v>
      </c>
      <c r="B197" s="64" t="s">
        <v>398</v>
      </c>
      <c r="C197" s="65" t="s">
        <v>4234</v>
      </c>
      <c r="D197" s="66">
        <v>3</v>
      </c>
      <c r="E197" s="67" t="s">
        <v>132</v>
      </c>
      <c r="F197" s="68">
        <v>35</v>
      </c>
      <c r="G197" s="65"/>
      <c r="H197" s="69"/>
      <c r="I197" s="70"/>
      <c r="J197" s="70"/>
      <c r="K197" s="34" t="s">
        <v>65</v>
      </c>
      <c r="L197" s="77">
        <v>197</v>
      </c>
      <c r="M197" s="77"/>
      <c r="N197" s="72"/>
      <c r="O197" s="79" t="s">
        <v>416</v>
      </c>
      <c r="P197" s="81">
        <v>43568.1403587963</v>
      </c>
      <c r="Q197" s="79" t="s">
        <v>522</v>
      </c>
      <c r="R197" s="82" t="s">
        <v>623</v>
      </c>
      <c r="S197" s="79" t="s">
        <v>648</v>
      </c>
      <c r="T197" s="79" t="s">
        <v>731</v>
      </c>
      <c r="U197" s="79"/>
      <c r="V197" s="82" t="s">
        <v>857</v>
      </c>
      <c r="W197" s="81">
        <v>43568.1403587963</v>
      </c>
      <c r="X197" s="82" t="s">
        <v>1085</v>
      </c>
      <c r="Y197" s="79"/>
      <c r="Z197" s="79"/>
      <c r="AA197" s="85" t="s">
        <v>1307</v>
      </c>
      <c r="AB197" s="79"/>
      <c r="AC197" s="79" t="b">
        <v>0</v>
      </c>
      <c r="AD197" s="79">
        <v>3</v>
      </c>
      <c r="AE197" s="85" t="s">
        <v>1392</v>
      </c>
      <c r="AF197" s="79" t="b">
        <v>1</v>
      </c>
      <c r="AG197" s="79" t="s">
        <v>1403</v>
      </c>
      <c r="AH197" s="79"/>
      <c r="AI197" s="85" t="s">
        <v>1419</v>
      </c>
      <c r="AJ197" s="79" t="b">
        <v>0</v>
      </c>
      <c r="AK197" s="79">
        <v>1</v>
      </c>
      <c r="AL197" s="85" t="s">
        <v>1392</v>
      </c>
      <c r="AM197" s="79" t="s">
        <v>1426</v>
      </c>
      <c r="AN197" s="79" t="b">
        <v>0</v>
      </c>
      <c r="AO197" s="85" t="s">
        <v>1307</v>
      </c>
      <c r="AP197" s="79" t="s">
        <v>176</v>
      </c>
      <c r="AQ197" s="79">
        <v>0</v>
      </c>
      <c r="AR197" s="79">
        <v>0</v>
      </c>
      <c r="AS197" s="79" t="s">
        <v>1443</v>
      </c>
      <c r="AT197" s="79" t="s">
        <v>1448</v>
      </c>
      <c r="AU197" s="79" t="s">
        <v>1451</v>
      </c>
      <c r="AV197" s="79" t="s">
        <v>1454</v>
      </c>
      <c r="AW197" s="79" t="s">
        <v>1459</v>
      </c>
      <c r="AX197" s="79" t="s">
        <v>1464</v>
      </c>
      <c r="AY197" s="79" t="s">
        <v>1468</v>
      </c>
      <c r="AZ197" s="82" t="s">
        <v>1470</v>
      </c>
      <c r="BA197">
        <v>1</v>
      </c>
      <c r="BB197" s="78" t="str">
        <f>REPLACE(INDEX(GroupVertices[Group],MATCH(Edges[[#This Row],[Vertex 1]],GroupVertices[Vertex],0)),1,1,"")</f>
        <v>5</v>
      </c>
      <c r="BC197" s="78" t="str">
        <f>REPLACE(INDEX(GroupVertices[Group],MATCH(Edges[[#This Row],[Vertex 2]],GroupVertices[Vertex],0)),1,1,"")</f>
        <v>5</v>
      </c>
      <c r="BD197" s="48">
        <v>1</v>
      </c>
      <c r="BE197" s="49">
        <v>4.545454545454546</v>
      </c>
      <c r="BF197" s="48">
        <v>1</v>
      </c>
      <c r="BG197" s="49">
        <v>4.545454545454546</v>
      </c>
      <c r="BH197" s="48">
        <v>0</v>
      </c>
      <c r="BI197" s="49">
        <v>0</v>
      </c>
      <c r="BJ197" s="48">
        <v>20</v>
      </c>
      <c r="BK197" s="49">
        <v>90.9090909090909</v>
      </c>
      <c r="BL197" s="48">
        <v>22</v>
      </c>
    </row>
    <row r="198" spans="1:64" ht="15">
      <c r="A198" s="64" t="s">
        <v>326</v>
      </c>
      <c r="B198" s="64" t="s">
        <v>398</v>
      </c>
      <c r="C198" s="65" t="s">
        <v>4234</v>
      </c>
      <c r="D198" s="66">
        <v>3</v>
      </c>
      <c r="E198" s="67" t="s">
        <v>132</v>
      </c>
      <c r="F198" s="68">
        <v>35</v>
      </c>
      <c r="G198" s="65"/>
      <c r="H198" s="69"/>
      <c r="I198" s="70"/>
      <c r="J198" s="70"/>
      <c r="K198" s="34" t="s">
        <v>65</v>
      </c>
      <c r="L198" s="77">
        <v>198</v>
      </c>
      <c r="M198" s="77"/>
      <c r="N198" s="72"/>
      <c r="O198" s="79" t="s">
        <v>416</v>
      </c>
      <c r="P198" s="81">
        <v>43568.15284722222</v>
      </c>
      <c r="Q198" s="79" t="s">
        <v>523</v>
      </c>
      <c r="R198" s="79"/>
      <c r="S198" s="79"/>
      <c r="T198" s="79" t="s">
        <v>732</v>
      </c>
      <c r="U198" s="79"/>
      <c r="V198" s="82" t="s">
        <v>904</v>
      </c>
      <c r="W198" s="81">
        <v>43568.15284722222</v>
      </c>
      <c r="X198" s="82" t="s">
        <v>1086</v>
      </c>
      <c r="Y198" s="79"/>
      <c r="Z198" s="79"/>
      <c r="AA198" s="85" t="s">
        <v>1308</v>
      </c>
      <c r="AB198" s="79"/>
      <c r="AC198" s="79" t="b">
        <v>0</v>
      </c>
      <c r="AD198" s="79">
        <v>0</v>
      </c>
      <c r="AE198" s="85" t="s">
        <v>1392</v>
      </c>
      <c r="AF198" s="79" t="b">
        <v>1</v>
      </c>
      <c r="AG198" s="79" t="s">
        <v>1403</v>
      </c>
      <c r="AH198" s="79"/>
      <c r="AI198" s="85" t="s">
        <v>1419</v>
      </c>
      <c r="AJ198" s="79" t="b">
        <v>0</v>
      </c>
      <c r="AK198" s="79">
        <v>1</v>
      </c>
      <c r="AL198" s="85" t="s">
        <v>1307</v>
      </c>
      <c r="AM198" s="79" t="s">
        <v>1434</v>
      </c>
      <c r="AN198" s="79" t="b">
        <v>0</v>
      </c>
      <c r="AO198" s="85" t="s">
        <v>1307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c r="BE198" s="49"/>
      <c r="BF198" s="48"/>
      <c r="BG198" s="49"/>
      <c r="BH198" s="48"/>
      <c r="BI198" s="49"/>
      <c r="BJ198" s="48"/>
      <c r="BK198" s="49"/>
      <c r="BL198" s="48"/>
    </row>
    <row r="199" spans="1:64" ht="15">
      <c r="A199" s="64" t="s">
        <v>270</v>
      </c>
      <c r="B199" s="64" t="s">
        <v>330</v>
      </c>
      <c r="C199" s="65" t="s">
        <v>4234</v>
      </c>
      <c r="D199" s="66">
        <v>3</v>
      </c>
      <c r="E199" s="67" t="s">
        <v>132</v>
      </c>
      <c r="F199" s="68">
        <v>35</v>
      </c>
      <c r="G199" s="65"/>
      <c r="H199" s="69"/>
      <c r="I199" s="70"/>
      <c r="J199" s="70"/>
      <c r="K199" s="34" t="s">
        <v>65</v>
      </c>
      <c r="L199" s="77">
        <v>199</v>
      </c>
      <c r="M199" s="77"/>
      <c r="N199" s="72"/>
      <c r="O199" s="79" t="s">
        <v>416</v>
      </c>
      <c r="P199" s="81">
        <v>43568.1403587963</v>
      </c>
      <c r="Q199" s="79" t="s">
        <v>522</v>
      </c>
      <c r="R199" s="82" t="s">
        <v>623</v>
      </c>
      <c r="S199" s="79" t="s">
        <v>648</v>
      </c>
      <c r="T199" s="79" t="s">
        <v>731</v>
      </c>
      <c r="U199" s="79"/>
      <c r="V199" s="82" t="s">
        <v>857</v>
      </c>
      <c r="W199" s="81">
        <v>43568.1403587963</v>
      </c>
      <c r="X199" s="82" t="s">
        <v>1085</v>
      </c>
      <c r="Y199" s="79"/>
      <c r="Z199" s="79"/>
      <c r="AA199" s="85" t="s">
        <v>1307</v>
      </c>
      <c r="AB199" s="79"/>
      <c r="AC199" s="79" t="b">
        <v>0</v>
      </c>
      <c r="AD199" s="79">
        <v>3</v>
      </c>
      <c r="AE199" s="85" t="s">
        <v>1392</v>
      </c>
      <c r="AF199" s="79" t="b">
        <v>1</v>
      </c>
      <c r="AG199" s="79" t="s">
        <v>1403</v>
      </c>
      <c r="AH199" s="79"/>
      <c r="AI199" s="85" t="s">
        <v>1419</v>
      </c>
      <c r="AJ199" s="79" t="b">
        <v>0</v>
      </c>
      <c r="AK199" s="79">
        <v>1</v>
      </c>
      <c r="AL199" s="85" t="s">
        <v>1392</v>
      </c>
      <c r="AM199" s="79" t="s">
        <v>1426</v>
      </c>
      <c r="AN199" s="79" t="b">
        <v>0</v>
      </c>
      <c r="AO199" s="85" t="s">
        <v>1307</v>
      </c>
      <c r="AP199" s="79" t="s">
        <v>176</v>
      </c>
      <c r="AQ199" s="79">
        <v>0</v>
      </c>
      <c r="AR199" s="79">
        <v>0</v>
      </c>
      <c r="AS199" s="79" t="s">
        <v>1443</v>
      </c>
      <c r="AT199" s="79" t="s">
        <v>1448</v>
      </c>
      <c r="AU199" s="79" t="s">
        <v>1451</v>
      </c>
      <c r="AV199" s="79" t="s">
        <v>1454</v>
      </c>
      <c r="AW199" s="79" t="s">
        <v>1459</v>
      </c>
      <c r="AX199" s="79" t="s">
        <v>1464</v>
      </c>
      <c r="AY199" s="79" t="s">
        <v>1468</v>
      </c>
      <c r="AZ199" s="82" t="s">
        <v>1470</v>
      </c>
      <c r="BA199">
        <v>1</v>
      </c>
      <c r="BB199" s="78" t="str">
        <f>REPLACE(INDEX(GroupVertices[Group],MATCH(Edges[[#This Row],[Vertex 1]],GroupVertices[Vertex],0)),1,1,"")</f>
        <v>5</v>
      </c>
      <c r="BC199" s="78" t="str">
        <f>REPLACE(INDEX(GroupVertices[Group],MATCH(Edges[[#This Row],[Vertex 2]],GroupVertices[Vertex],0)),1,1,"")</f>
        <v>2</v>
      </c>
      <c r="BD199" s="48"/>
      <c r="BE199" s="49"/>
      <c r="BF199" s="48"/>
      <c r="BG199" s="49"/>
      <c r="BH199" s="48"/>
      <c r="BI199" s="49"/>
      <c r="BJ199" s="48"/>
      <c r="BK199" s="49"/>
      <c r="BL199" s="48"/>
    </row>
    <row r="200" spans="1:64" ht="15">
      <c r="A200" s="64" t="s">
        <v>270</v>
      </c>
      <c r="B200" s="64" t="s">
        <v>397</v>
      </c>
      <c r="C200" s="65" t="s">
        <v>4234</v>
      </c>
      <c r="D200" s="66">
        <v>3</v>
      </c>
      <c r="E200" s="67" t="s">
        <v>132</v>
      </c>
      <c r="F200" s="68">
        <v>35</v>
      </c>
      <c r="G200" s="65"/>
      <c r="H200" s="69"/>
      <c r="I200" s="70"/>
      <c r="J200" s="70"/>
      <c r="K200" s="34" t="s">
        <v>65</v>
      </c>
      <c r="L200" s="77">
        <v>200</v>
      </c>
      <c r="M200" s="77"/>
      <c r="N200" s="72"/>
      <c r="O200" s="79" t="s">
        <v>416</v>
      </c>
      <c r="P200" s="81">
        <v>43568.1403587963</v>
      </c>
      <c r="Q200" s="79" t="s">
        <v>522</v>
      </c>
      <c r="R200" s="82" t="s">
        <v>623</v>
      </c>
      <c r="S200" s="79" t="s">
        <v>648</v>
      </c>
      <c r="T200" s="79" t="s">
        <v>731</v>
      </c>
      <c r="U200" s="79"/>
      <c r="V200" s="82" t="s">
        <v>857</v>
      </c>
      <c r="W200" s="81">
        <v>43568.1403587963</v>
      </c>
      <c r="X200" s="82" t="s">
        <v>1085</v>
      </c>
      <c r="Y200" s="79"/>
      <c r="Z200" s="79"/>
      <c r="AA200" s="85" t="s">
        <v>1307</v>
      </c>
      <c r="AB200" s="79"/>
      <c r="AC200" s="79" t="b">
        <v>0</v>
      </c>
      <c r="AD200" s="79">
        <v>3</v>
      </c>
      <c r="AE200" s="85" t="s">
        <v>1392</v>
      </c>
      <c r="AF200" s="79" t="b">
        <v>1</v>
      </c>
      <c r="AG200" s="79" t="s">
        <v>1403</v>
      </c>
      <c r="AH200" s="79"/>
      <c r="AI200" s="85" t="s">
        <v>1419</v>
      </c>
      <c r="AJ200" s="79" t="b">
        <v>0</v>
      </c>
      <c r="AK200" s="79">
        <v>1</v>
      </c>
      <c r="AL200" s="85" t="s">
        <v>1392</v>
      </c>
      <c r="AM200" s="79" t="s">
        <v>1426</v>
      </c>
      <c r="AN200" s="79" t="b">
        <v>0</v>
      </c>
      <c r="AO200" s="85" t="s">
        <v>1307</v>
      </c>
      <c r="AP200" s="79" t="s">
        <v>176</v>
      </c>
      <c r="AQ200" s="79">
        <v>0</v>
      </c>
      <c r="AR200" s="79">
        <v>0</v>
      </c>
      <c r="AS200" s="79" t="s">
        <v>1443</v>
      </c>
      <c r="AT200" s="79" t="s">
        <v>1448</v>
      </c>
      <c r="AU200" s="79" t="s">
        <v>1451</v>
      </c>
      <c r="AV200" s="79" t="s">
        <v>1454</v>
      </c>
      <c r="AW200" s="79" t="s">
        <v>1459</v>
      </c>
      <c r="AX200" s="79" t="s">
        <v>1464</v>
      </c>
      <c r="AY200" s="79" t="s">
        <v>1468</v>
      </c>
      <c r="AZ200" s="82" t="s">
        <v>1470</v>
      </c>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326</v>
      </c>
      <c r="B201" s="64" t="s">
        <v>270</v>
      </c>
      <c r="C201" s="65" t="s">
        <v>4234</v>
      </c>
      <c r="D201" s="66">
        <v>3</v>
      </c>
      <c r="E201" s="67" t="s">
        <v>132</v>
      </c>
      <c r="F201" s="68">
        <v>35</v>
      </c>
      <c r="G201" s="65"/>
      <c r="H201" s="69"/>
      <c r="I201" s="70"/>
      <c r="J201" s="70"/>
      <c r="K201" s="34" t="s">
        <v>65</v>
      </c>
      <c r="L201" s="77">
        <v>201</v>
      </c>
      <c r="M201" s="77"/>
      <c r="N201" s="72"/>
      <c r="O201" s="79" t="s">
        <v>416</v>
      </c>
      <c r="P201" s="81">
        <v>43568.15284722222</v>
      </c>
      <c r="Q201" s="79" t="s">
        <v>523</v>
      </c>
      <c r="R201" s="79"/>
      <c r="S201" s="79"/>
      <c r="T201" s="79" t="s">
        <v>732</v>
      </c>
      <c r="U201" s="79"/>
      <c r="V201" s="82" t="s">
        <v>904</v>
      </c>
      <c r="W201" s="81">
        <v>43568.15284722222</v>
      </c>
      <c r="X201" s="82" t="s">
        <v>1086</v>
      </c>
      <c r="Y201" s="79"/>
      <c r="Z201" s="79"/>
      <c r="AA201" s="85" t="s">
        <v>1308</v>
      </c>
      <c r="AB201" s="79"/>
      <c r="AC201" s="79" t="b">
        <v>0</v>
      </c>
      <c r="AD201" s="79">
        <v>0</v>
      </c>
      <c r="AE201" s="85" t="s">
        <v>1392</v>
      </c>
      <c r="AF201" s="79" t="b">
        <v>1</v>
      </c>
      <c r="AG201" s="79" t="s">
        <v>1403</v>
      </c>
      <c r="AH201" s="79"/>
      <c r="AI201" s="85" t="s">
        <v>1419</v>
      </c>
      <c r="AJ201" s="79" t="b">
        <v>0</v>
      </c>
      <c r="AK201" s="79">
        <v>1</v>
      </c>
      <c r="AL201" s="85" t="s">
        <v>1307</v>
      </c>
      <c r="AM201" s="79" t="s">
        <v>1434</v>
      </c>
      <c r="AN201" s="79" t="b">
        <v>0</v>
      </c>
      <c r="AO201" s="85" t="s">
        <v>1307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327</v>
      </c>
      <c r="B202" s="64" t="s">
        <v>397</v>
      </c>
      <c r="C202" s="65" t="s">
        <v>4234</v>
      </c>
      <c r="D202" s="66">
        <v>3</v>
      </c>
      <c r="E202" s="67" t="s">
        <v>132</v>
      </c>
      <c r="F202" s="68">
        <v>35</v>
      </c>
      <c r="G202" s="65"/>
      <c r="H202" s="69"/>
      <c r="I202" s="70"/>
      <c r="J202" s="70"/>
      <c r="K202" s="34" t="s">
        <v>65</v>
      </c>
      <c r="L202" s="77">
        <v>202</v>
      </c>
      <c r="M202" s="77"/>
      <c r="N202" s="72"/>
      <c r="O202" s="79" t="s">
        <v>416</v>
      </c>
      <c r="P202" s="81">
        <v>43573.660104166665</v>
      </c>
      <c r="Q202" s="79" t="s">
        <v>524</v>
      </c>
      <c r="R202" s="79" t="s">
        <v>624</v>
      </c>
      <c r="S202" s="79" t="s">
        <v>668</v>
      </c>
      <c r="T202" s="79" t="s">
        <v>730</v>
      </c>
      <c r="U202" s="79"/>
      <c r="V202" s="82" t="s">
        <v>905</v>
      </c>
      <c r="W202" s="81">
        <v>43573.660104166665</v>
      </c>
      <c r="X202" s="82" t="s">
        <v>1087</v>
      </c>
      <c r="Y202" s="79"/>
      <c r="Z202" s="79"/>
      <c r="AA202" s="85" t="s">
        <v>1309</v>
      </c>
      <c r="AB202" s="79"/>
      <c r="AC202" s="79" t="b">
        <v>0</v>
      </c>
      <c r="AD202" s="79">
        <v>0</v>
      </c>
      <c r="AE202" s="85" t="s">
        <v>1392</v>
      </c>
      <c r="AF202" s="79" t="b">
        <v>0</v>
      </c>
      <c r="AG202" s="79" t="s">
        <v>1403</v>
      </c>
      <c r="AH202" s="79"/>
      <c r="AI202" s="85" t="s">
        <v>1392</v>
      </c>
      <c r="AJ202" s="79" t="b">
        <v>0</v>
      </c>
      <c r="AK202" s="79">
        <v>1</v>
      </c>
      <c r="AL202" s="85" t="s">
        <v>1392</v>
      </c>
      <c r="AM202" s="79" t="s">
        <v>1435</v>
      </c>
      <c r="AN202" s="79" t="b">
        <v>0</v>
      </c>
      <c r="AO202" s="85" t="s">
        <v>1309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1</v>
      </c>
      <c r="BE202" s="49">
        <v>3.7037037037037037</v>
      </c>
      <c r="BF202" s="48">
        <v>1</v>
      </c>
      <c r="BG202" s="49">
        <v>3.7037037037037037</v>
      </c>
      <c r="BH202" s="48">
        <v>0</v>
      </c>
      <c r="BI202" s="49">
        <v>0</v>
      </c>
      <c r="BJ202" s="48">
        <v>25</v>
      </c>
      <c r="BK202" s="49">
        <v>92.5925925925926</v>
      </c>
      <c r="BL202" s="48">
        <v>27</v>
      </c>
    </row>
    <row r="203" spans="1:64" ht="15">
      <c r="A203" s="64" t="s">
        <v>326</v>
      </c>
      <c r="B203" s="64" t="s">
        <v>327</v>
      </c>
      <c r="C203" s="65" t="s">
        <v>4234</v>
      </c>
      <c r="D203" s="66">
        <v>3</v>
      </c>
      <c r="E203" s="67" t="s">
        <v>132</v>
      </c>
      <c r="F203" s="68">
        <v>35</v>
      </c>
      <c r="G203" s="65"/>
      <c r="H203" s="69"/>
      <c r="I203" s="70"/>
      <c r="J203" s="70"/>
      <c r="K203" s="34" t="s">
        <v>65</v>
      </c>
      <c r="L203" s="77">
        <v>203</v>
      </c>
      <c r="M203" s="77"/>
      <c r="N203" s="72"/>
      <c r="O203" s="79" t="s">
        <v>416</v>
      </c>
      <c r="P203" s="81">
        <v>43573.66175925926</v>
      </c>
      <c r="Q203" s="79" t="s">
        <v>525</v>
      </c>
      <c r="R203" s="79"/>
      <c r="S203" s="79"/>
      <c r="T203" s="79" t="s">
        <v>730</v>
      </c>
      <c r="U203" s="79"/>
      <c r="V203" s="82" t="s">
        <v>904</v>
      </c>
      <c r="W203" s="81">
        <v>43573.66175925926</v>
      </c>
      <c r="X203" s="82" t="s">
        <v>1088</v>
      </c>
      <c r="Y203" s="79"/>
      <c r="Z203" s="79"/>
      <c r="AA203" s="85" t="s">
        <v>1310</v>
      </c>
      <c r="AB203" s="79"/>
      <c r="AC203" s="79" t="b">
        <v>0</v>
      </c>
      <c r="AD203" s="79">
        <v>0</v>
      </c>
      <c r="AE203" s="85" t="s">
        <v>1392</v>
      </c>
      <c r="AF203" s="79" t="b">
        <v>0</v>
      </c>
      <c r="AG203" s="79" t="s">
        <v>1403</v>
      </c>
      <c r="AH203" s="79"/>
      <c r="AI203" s="85" t="s">
        <v>1392</v>
      </c>
      <c r="AJ203" s="79" t="b">
        <v>0</v>
      </c>
      <c r="AK203" s="79">
        <v>1</v>
      </c>
      <c r="AL203" s="85" t="s">
        <v>1309</v>
      </c>
      <c r="AM203" s="79" t="s">
        <v>1434</v>
      </c>
      <c r="AN203" s="79" t="b">
        <v>0</v>
      </c>
      <c r="AO203" s="85" t="s">
        <v>1309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1</v>
      </c>
      <c r="BE203" s="49">
        <v>4.166666666666667</v>
      </c>
      <c r="BF203" s="48">
        <v>0</v>
      </c>
      <c r="BG203" s="49">
        <v>0</v>
      </c>
      <c r="BH203" s="48">
        <v>0</v>
      </c>
      <c r="BI203" s="49">
        <v>0</v>
      </c>
      <c r="BJ203" s="48">
        <v>23</v>
      </c>
      <c r="BK203" s="49">
        <v>95.83333333333333</v>
      </c>
      <c r="BL203" s="48">
        <v>24</v>
      </c>
    </row>
    <row r="204" spans="1:64" ht="15">
      <c r="A204" s="64" t="s">
        <v>326</v>
      </c>
      <c r="B204" s="64" t="s">
        <v>397</v>
      </c>
      <c r="C204" s="65" t="s">
        <v>4235</v>
      </c>
      <c r="D204" s="66">
        <v>5.333333333333334</v>
      </c>
      <c r="E204" s="67" t="s">
        <v>136</v>
      </c>
      <c r="F204" s="68">
        <v>27.333333333333332</v>
      </c>
      <c r="G204" s="65"/>
      <c r="H204" s="69"/>
      <c r="I204" s="70"/>
      <c r="J204" s="70"/>
      <c r="K204" s="34" t="s">
        <v>65</v>
      </c>
      <c r="L204" s="77">
        <v>204</v>
      </c>
      <c r="M204" s="77"/>
      <c r="N204" s="72"/>
      <c r="O204" s="79" t="s">
        <v>416</v>
      </c>
      <c r="P204" s="81">
        <v>43568.15284722222</v>
      </c>
      <c r="Q204" s="79" t="s">
        <v>523</v>
      </c>
      <c r="R204" s="79"/>
      <c r="S204" s="79"/>
      <c r="T204" s="79" t="s">
        <v>732</v>
      </c>
      <c r="U204" s="79"/>
      <c r="V204" s="82" t="s">
        <v>904</v>
      </c>
      <c r="W204" s="81">
        <v>43568.15284722222</v>
      </c>
      <c r="X204" s="82" t="s">
        <v>1086</v>
      </c>
      <c r="Y204" s="79"/>
      <c r="Z204" s="79"/>
      <c r="AA204" s="85" t="s">
        <v>1308</v>
      </c>
      <c r="AB204" s="79"/>
      <c r="AC204" s="79" t="b">
        <v>0</v>
      </c>
      <c r="AD204" s="79">
        <v>0</v>
      </c>
      <c r="AE204" s="85" t="s">
        <v>1392</v>
      </c>
      <c r="AF204" s="79" t="b">
        <v>1</v>
      </c>
      <c r="AG204" s="79" t="s">
        <v>1403</v>
      </c>
      <c r="AH204" s="79"/>
      <c r="AI204" s="85" t="s">
        <v>1419</v>
      </c>
      <c r="AJ204" s="79" t="b">
        <v>0</v>
      </c>
      <c r="AK204" s="79">
        <v>1</v>
      </c>
      <c r="AL204" s="85" t="s">
        <v>1307</v>
      </c>
      <c r="AM204" s="79" t="s">
        <v>1434</v>
      </c>
      <c r="AN204" s="79" t="b">
        <v>0</v>
      </c>
      <c r="AO204" s="85" t="s">
        <v>1307</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5</v>
      </c>
      <c r="BC204" s="78" t="str">
        <f>REPLACE(INDEX(GroupVertices[Group],MATCH(Edges[[#This Row],[Vertex 2]],GroupVertices[Vertex],0)),1,1,"")</f>
        <v>5</v>
      </c>
      <c r="BD204" s="48">
        <v>1</v>
      </c>
      <c r="BE204" s="49">
        <v>5.2631578947368425</v>
      </c>
      <c r="BF204" s="48">
        <v>1</v>
      </c>
      <c r="BG204" s="49">
        <v>5.2631578947368425</v>
      </c>
      <c r="BH204" s="48">
        <v>0</v>
      </c>
      <c r="BI204" s="49">
        <v>0</v>
      </c>
      <c r="BJ204" s="48">
        <v>17</v>
      </c>
      <c r="BK204" s="49">
        <v>89.47368421052632</v>
      </c>
      <c r="BL204" s="48">
        <v>19</v>
      </c>
    </row>
    <row r="205" spans="1:64" ht="15">
      <c r="A205" s="64" t="s">
        <v>326</v>
      </c>
      <c r="B205" s="64" t="s">
        <v>397</v>
      </c>
      <c r="C205" s="65" t="s">
        <v>4235</v>
      </c>
      <c r="D205" s="66">
        <v>5.333333333333334</v>
      </c>
      <c r="E205" s="67" t="s">
        <v>136</v>
      </c>
      <c r="F205" s="68">
        <v>27.333333333333332</v>
      </c>
      <c r="G205" s="65"/>
      <c r="H205" s="69"/>
      <c r="I205" s="70"/>
      <c r="J205" s="70"/>
      <c r="K205" s="34" t="s">
        <v>65</v>
      </c>
      <c r="L205" s="77">
        <v>205</v>
      </c>
      <c r="M205" s="77"/>
      <c r="N205" s="72"/>
      <c r="O205" s="79" t="s">
        <v>416</v>
      </c>
      <c r="P205" s="81">
        <v>43573.66175925926</v>
      </c>
      <c r="Q205" s="79" t="s">
        <v>525</v>
      </c>
      <c r="R205" s="79"/>
      <c r="S205" s="79"/>
      <c r="T205" s="79" t="s">
        <v>730</v>
      </c>
      <c r="U205" s="79"/>
      <c r="V205" s="82" t="s">
        <v>904</v>
      </c>
      <c r="W205" s="81">
        <v>43573.66175925926</v>
      </c>
      <c r="X205" s="82" t="s">
        <v>1088</v>
      </c>
      <c r="Y205" s="79"/>
      <c r="Z205" s="79"/>
      <c r="AA205" s="85" t="s">
        <v>1310</v>
      </c>
      <c r="AB205" s="79"/>
      <c r="AC205" s="79" t="b">
        <v>0</v>
      </c>
      <c r="AD205" s="79">
        <v>0</v>
      </c>
      <c r="AE205" s="85" t="s">
        <v>1392</v>
      </c>
      <c r="AF205" s="79" t="b">
        <v>0</v>
      </c>
      <c r="AG205" s="79" t="s">
        <v>1403</v>
      </c>
      <c r="AH205" s="79"/>
      <c r="AI205" s="85" t="s">
        <v>1392</v>
      </c>
      <c r="AJ205" s="79" t="b">
        <v>0</v>
      </c>
      <c r="AK205" s="79">
        <v>1</v>
      </c>
      <c r="AL205" s="85" t="s">
        <v>1309</v>
      </c>
      <c r="AM205" s="79" t="s">
        <v>1434</v>
      </c>
      <c r="AN205" s="79" t="b">
        <v>0</v>
      </c>
      <c r="AO205" s="85" t="s">
        <v>1309</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328</v>
      </c>
      <c r="B206" s="64" t="s">
        <v>399</v>
      </c>
      <c r="C206" s="65" t="s">
        <v>4234</v>
      </c>
      <c r="D206" s="66">
        <v>3</v>
      </c>
      <c r="E206" s="67" t="s">
        <v>132</v>
      </c>
      <c r="F206" s="68">
        <v>35</v>
      </c>
      <c r="G206" s="65"/>
      <c r="H206" s="69"/>
      <c r="I206" s="70"/>
      <c r="J206" s="70"/>
      <c r="K206" s="34" t="s">
        <v>65</v>
      </c>
      <c r="L206" s="77">
        <v>206</v>
      </c>
      <c r="M206" s="77"/>
      <c r="N206" s="72"/>
      <c r="O206" s="79" t="s">
        <v>416</v>
      </c>
      <c r="P206" s="81">
        <v>43572.25166666666</v>
      </c>
      <c r="Q206" s="79" t="s">
        <v>526</v>
      </c>
      <c r="R206" s="79"/>
      <c r="S206" s="79"/>
      <c r="T206" s="79" t="s">
        <v>733</v>
      </c>
      <c r="U206" s="82" t="s">
        <v>787</v>
      </c>
      <c r="V206" s="82" t="s">
        <v>787</v>
      </c>
      <c r="W206" s="81">
        <v>43572.25166666666</v>
      </c>
      <c r="X206" s="82" t="s">
        <v>1089</v>
      </c>
      <c r="Y206" s="79"/>
      <c r="Z206" s="79"/>
      <c r="AA206" s="85" t="s">
        <v>1311</v>
      </c>
      <c r="AB206" s="79"/>
      <c r="AC206" s="79" t="b">
        <v>0</v>
      </c>
      <c r="AD206" s="79">
        <v>1</v>
      </c>
      <c r="AE206" s="85" t="s">
        <v>1392</v>
      </c>
      <c r="AF206" s="79" t="b">
        <v>0</v>
      </c>
      <c r="AG206" s="79" t="s">
        <v>1407</v>
      </c>
      <c r="AH206" s="79"/>
      <c r="AI206" s="85" t="s">
        <v>1392</v>
      </c>
      <c r="AJ206" s="79" t="b">
        <v>0</v>
      </c>
      <c r="AK206" s="79">
        <v>0</v>
      </c>
      <c r="AL206" s="85" t="s">
        <v>1392</v>
      </c>
      <c r="AM206" s="79" t="s">
        <v>1425</v>
      </c>
      <c r="AN206" s="79" t="b">
        <v>0</v>
      </c>
      <c r="AO206" s="85" t="s">
        <v>1311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10</v>
      </c>
      <c r="BC206" s="78" t="str">
        <f>REPLACE(INDEX(GroupVertices[Group],MATCH(Edges[[#This Row],[Vertex 2]],GroupVertices[Vertex],0)),1,1,"")</f>
        <v>10</v>
      </c>
      <c r="BD206" s="48">
        <v>0</v>
      </c>
      <c r="BE206" s="49">
        <v>0</v>
      </c>
      <c r="BF206" s="48">
        <v>0</v>
      </c>
      <c r="BG206" s="49">
        <v>0</v>
      </c>
      <c r="BH206" s="48">
        <v>0</v>
      </c>
      <c r="BI206" s="49">
        <v>0</v>
      </c>
      <c r="BJ206" s="48">
        <v>37</v>
      </c>
      <c r="BK206" s="49">
        <v>100</v>
      </c>
      <c r="BL206" s="48">
        <v>37</v>
      </c>
    </row>
    <row r="207" spans="1:64" ht="15">
      <c r="A207" s="64" t="s">
        <v>328</v>
      </c>
      <c r="B207" s="64" t="s">
        <v>400</v>
      </c>
      <c r="C207" s="65" t="s">
        <v>4235</v>
      </c>
      <c r="D207" s="66">
        <v>5.333333333333334</v>
      </c>
      <c r="E207" s="67" t="s">
        <v>136</v>
      </c>
      <c r="F207" s="68">
        <v>27.333333333333332</v>
      </c>
      <c r="G207" s="65"/>
      <c r="H207" s="69"/>
      <c r="I207" s="70"/>
      <c r="J207" s="70"/>
      <c r="K207" s="34" t="s">
        <v>65</v>
      </c>
      <c r="L207" s="77">
        <v>207</v>
      </c>
      <c r="M207" s="77"/>
      <c r="N207" s="72"/>
      <c r="O207" s="79" t="s">
        <v>416</v>
      </c>
      <c r="P207" s="81">
        <v>43565.49414351852</v>
      </c>
      <c r="Q207" s="79" t="s">
        <v>527</v>
      </c>
      <c r="R207" s="79"/>
      <c r="S207" s="79"/>
      <c r="T207" s="79" t="s">
        <v>734</v>
      </c>
      <c r="U207" s="79"/>
      <c r="V207" s="82" t="s">
        <v>906</v>
      </c>
      <c r="W207" s="81">
        <v>43565.49414351852</v>
      </c>
      <c r="X207" s="82" t="s">
        <v>1090</v>
      </c>
      <c r="Y207" s="79"/>
      <c r="Z207" s="79"/>
      <c r="AA207" s="85" t="s">
        <v>1312</v>
      </c>
      <c r="AB207" s="79"/>
      <c r="AC207" s="79" t="b">
        <v>0</v>
      </c>
      <c r="AD207" s="79">
        <v>1</v>
      </c>
      <c r="AE207" s="85" t="s">
        <v>1392</v>
      </c>
      <c r="AF207" s="79" t="b">
        <v>0</v>
      </c>
      <c r="AG207" s="79" t="s">
        <v>1407</v>
      </c>
      <c r="AH207" s="79"/>
      <c r="AI207" s="85" t="s">
        <v>1392</v>
      </c>
      <c r="AJ207" s="79" t="b">
        <v>0</v>
      </c>
      <c r="AK207" s="79">
        <v>0</v>
      </c>
      <c r="AL207" s="85" t="s">
        <v>1392</v>
      </c>
      <c r="AM207" s="79" t="s">
        <v>1425</v>
      </c>
      <c r="AN207" s="79" t="b">
        <v>0</v>
      </c>
      <c r="AO207" s="85" t="s">
        <v>1312</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10</v>
      </c>
      <c r="BC207" s="78" t="str">
        <f>REPLACE(INDEX(GroupVertices[Group],MATCH(Edges[[#This Row],[Vertex 2]],GroupVertices[Vertex],0)),1,1,"")</f>
        <v>10</v>
      </c>
      <c r="BD207" s="48">
        <v>0</v>
      </c>
      <c r="BE207" s="49">
        <v>0</v>
      </c>
      <c r="BF207" s="48">
        <v>1</v>
      </c>
      <c r="BG207" s="49">
        <v>2.380952380952381</v>
      </c>
      <c r="BH207" s="48">
        <v>0</v>
      </c>
      <c r="BI207" s="49">
        <v>0</v>
      </c>
      <c r="BJ207" s="48">
        <v>41</v>
      </c>
      <c r="BK207" s="49">
        <v>97.61904761904762</v>
      </c>
      <c r="BL207" s="48">
        <v>42</v>
      </c>
    </row>
    <row r="208" spans="1:64" ht="15">
      <c r="A208" s="64" t="s">
        <v>328</v>
      </c>
      <c r="B208" s="64" t="s">
        <v>400</v>
      </c>
      <c r="C208" s="65" t="s">
        <v>4235</v>
      </c>
      <c r="D208" s="66">
        <v>5.333333333333334</v>
      </c>
      <c r="E208" s="67" t="s">
        <v>136</v>
      </c>
      <c r="F208" s="68">
        <v>27.333333333333332</v>
      </c>
      <c r="G208" s="65"/>
      <c r="H208" s="69"/>
      <c r="I208" s="70"/>
      <c r="J208" s="70"/>
      <c r="K208" s="34" t="s">
        <v>65</v>
      </c>
      <c r="L208" s="77">
        <v>208</v>
      </c>
      <c r="M208" s="77"/>
      <c r="N208" s="72"/>
      <c r="O208" s="79" t="s">
        <v>416</v>
      </c>
      <c r="P208" s="81">
        <v>43572.263819444444</v>
      </c>
      <c r="Q208" s="79" t="s">
        <v>528</v>
      </c>
      <c r="R208" s="79"/>
      <c r="S208" s="79"/>
      <c r="T208" s="79" t="s">
        <v>734</v>
      </c>
      <c r="U208" s="82" t="s">
        <v>788</v>
      </c>
      <c r="V208" s="82" t="s">
        <v>788</v>
      </c>
      <c r="W208" s="81">
        <v>43572.263819444444</v>
      </c>
      <c r="X208" s="82" t="s">
        <v>1091</v>
      </c>
      <c r="Y208" s="79"/>
      <c r="Z208" s="79"/>
      <c r="AA208" s="85" t="s">
        <v>1313</v>
      </c>
      <c r="AB208" s="79"/>
      <c r="AC208" s="79" t="b">
        <v>0</v>
      </c>
      <c r="AD208" s="79">
        <v>1</v>
      </c>
      <c r="AE208" s="85" t="s">
        <v>1392</v>
      </c>
      <c r="AF208" s="79" t="b">
        <v>0</v>
      </c>
      <c r="AG208" s="79" t="s">
        <v>1407</v>
      </c>
      <c r="AH208" s="79"/>
      <c r="AI208" s="85" t="s">
        <v>1392</v>
      </c>
      <c r="AJ208" s="79" t="b">
        <v>0</v>
      </c>
      <c r="AK208" s="79">
        <v>0</v>
      </c>
      <c r="AL208" s="85" t="s">
        <v>1392</v>
      </c>
      <c r="AM208" s="79" t="s">
        <v>1425</v>
      </c>
      <c r="AN208" s="79" t="b">
        <v>0</v>
      </c>
      <c r="AO208" s="85" t="s">
        <v>1313</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10</v>
      </c>
      <c r="BC208" s="78" t="str">
        <f>REPLACE(INDEX(GroupVertices[Group],MATCH(Edges[[#This Row],[Vertex 2]],GroupVertices[Vertex],0)),1,1,"")</f>
        <v>10</v>
      </c>
      <c r="BD208" s="48">
        <v>0</v>
      </c>
      <c r="BE208" s="49">
        <v>0</v>
      </c>
      <c r="BF208" s="48">
        <v>1</v>
      </c>
      <c r="BG208" s="49">
        <v>2.380952380952381</v>
      </c>
      <c r="BH208" s="48">
        <v>0</v>
      </c>
      <c r="BI208" s="49">
        <v>0</v>
      </c>
      <c r="BJ208" s="48">
        <v>41</v>
      </c>
      <c r="BK208" s="49">
        <v>97.61904761904762</v>
      </c>
      <c r="BL208" s="48">
        <v>42</v>
      </c>
    </row>
    <row r="209" spans="1:64" ht="15">
      <c r="A209" s="64" t="s">
        <v>328</v>
      </c>
      <c r="B209" s="64" t="s">
        <v>328</v>
      </c>
      <c r="C209" s="65" t="s">
        <v>4236</v>
      </c>
      <c r="D209" s="66">
        <v>10</v>
      </c>
      <c r="E209" s="67" t="s">
        <v>136</v>
      </c>
      <c r="F209" s="68">
        <v>12</v>
      </c>
      <c r="G209" s="65"/>
      <c r="H209" s="69"/>
      <c r="I209" s="70"/>
      <c r="J209" s="70"/>
      <c r="K209" s="34" t="s">
        <v>65</v>
      </c>
      <c r="L209" s="77">
        <v>209</v>
      </c>
      <c r="M209" s="77"/>
      <c r="N209" s="72"/>
      <c r="O209" s="79" t="s">
        <v>176</v>
      </c>
      <c r="P209" s="81">
        <v>43564.29704861111</v>
      </c>
      <c r="Q209" s="79" t="s">
        <v>529</v>
      </c>
      <c r="R209" s="82" t="s">
        <v>625</v>
      </c>
      <c r="S209" s="79" t="s">
        <v>669</v>
      </c>
      <c r="T209" s="79" t="s">
        <v>735</v>
      </c>
      <c r="U209" s="82" t="s">
        <v>789</v>
      </c>
      <c r="V209" s="82" t="s">
        <v>789</v>
      </c>
      <c r="W209" s="81">
        <v>43564.29704861111</v>
      </c>
      <c r="X209" s="82" t="s">
        <v>1092</v>
      </c>
      <c r="Y209" s="79"/>
      <c r="Z209" s="79"/>
      <c r="AA209" s="85" t="s">
        <v>1314</v>
      </c>
      <c r="AB209" s="79"/>
      <c r="AC209" s="79" t="b">
        <v>0</v>
      </c>
      <c r="AD209" s="79">
        <v>1</v>
      </c>
      <c r="AE209" s="85" t="s">
        <v>1392</v>
      </c>
      <c r="AF209" s="79" t="b">
        <v>0</v>
      </c>
      <c r="AG209" s="79" t="s">
        <v>1407</v>
      </c>
      <c r="AH209" s="79"/>
      <c r="AI209" s="85" t="s">
        <v>1392</v>
      </c>
      <c r="AJ209" s="79" t="b">
        <v>0</v>
      </c>
      <c r="AK209" s="79">
        <v>0</v>
      </c>
      <c r="AL209" s="85" t="s">
        <v>1392</v>
      </c>
      <c r="AM209" s="79" t="s">
        <v>1425</v>
      </c>
      <c r="AN209" s="79" t="b">
        <v>0</v>
      </c>
      <c r="AO209" s="85" t="s">
        <v>1314</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10</v>
      </c>
      <c r="BC209" s="78" t="str">
        <f>REPLACE(INDEX(GroupVertices[Group],MATCH(Edges[[#This Row],[Vertex 2]],GroupVertices[Vertex],0)),1,1,"")</f>
        <v>10</v>
      </c>
      <c r="BD209" s="48">
        <v>0</v>
      </c>
      <c r="BE209" s="49">
        <v>0</v>
      </c>
      <c r="BF209" s="48">
        <v>0</v>
      </c>
      <c r="BG209" s="49">
        <v>0</v>
      </c>
      <c r="BH209" s="48">
        <v>0</v>
      </c>
      <c r="BI209" s="49">
        <v>0</v>
      </c>
      <c r="BJ209" s="48">
        <v>37</v>
      </c>
      <c r="BK209" s="49">
        <v>100</v>
      </c>
      <c r="BL209" s="48">
        <v>37</v>
      </c>
    </row>
    <row r="210" spans="1:64" ht="15">
      <c r="A210" s="64" t="s">
        <v>328</v>
      </c>
      <c r="B210" s="64" t="s">
        <v>328</v>
      </c>
      <c r="C210" s="65" t="s">
        <v>4236</v>
      </c>
      <c r="D210" s="66">
        <v>10</v>
      </c>
      <c r="E210" s="67" t="s">
        <v>136</v>
      </c>
      <c r="F210" s="68">
        <v>12</v>
      </c>
      <c r="G210" s="65"/>
      <c r="H210" s="69"/>
      <c r="I210" s="70"/>
      <c r="J210" s="70"/>
      <c r="K210" s="34" t="s">
        <v>65</v>
      </c>
      <c r="L210" s="77">
        <v>210</v>
      </c>
      <c r="M210" s="77"/>
      <c r="N210" s="72"/>
      <c r="O210" s="79" t="s">
        <v>176</v>
      </c>
      <c r="P210" s="81">
        <v>43565.32697916667</v>
      </c>
      <c r="Q210" s="79" t="s">
        <v>530</v>
      </c>
      <c r="R210" s="79"/>
      <c r="S210" s="79"/>
      <c r="T210" s="79" t="s">
        <v>734</v>
      </c>
      <c r="U210" s="82" t="s">
        <v>790</v>
      </c>
      <c r="V210" s="82" t="s">
        <v>790</v>
      </c>
      <c r="W210" s="81">
        <v>43565.32697916667</v>
      </c>
      <c r="X210" s="82" t="s">
        <v>1093</v>
      </c>
      <c r="Y210" s="79"/>
      <c r="Z210" s="79"/>
      <c r="AA210" s="85" t="s">
        <v>1315</v>
      </c>
      <c r="AB210" s="79"/>
      <c r="AC210" s="79" t="b">
        <v>0</v>
      </c>
      <c r="AD210" s="79">
        <v>1</v>
      </c>
      <c r="AE210" s="85" t="s">
        <v>1392</v>
      </c>
      <c r="AF210" s="79" t="b">
        <v>0</v>
      </c>
      <c r="AG210" s="79" t="s">
        <v>1407</v>
      </c>
      <c r="AH210" s="79"/>
      <c r="AI210" s="85" t="s">
        <v>1392</v>
      </c>
      <c r="AJ210" s="79" t="b">
        <v>0</v>
      </c>
      <c r="AK210" s="79">
        <v>0</v>
      </c>
      <c r="AL210" s="85" t="s">
        <v>1392</v>
      </c>
      <c r="AM210" s="79" t="s">
        <v>1425</v>
      </c>
      <c r="AN210" s="79" t="b">
        <v>0</v>
      </c>
      <c r="AO210" s="85" t="s">
        <v>1315</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10</v>
      </c>
      <c r="BC210" s="78" t="str">
        <f>REPLACE(INDEX(GroupVertices[Group],MATCH(Edges[[#This Row],[Vertex 2]],GroupVertices[Vertex],0)),1,1,"")</f>
        <v>10</v>
      </c>
      <c r="BD210" s="48">
        <v>0</v>
      </c>
      <c r="BE210" s="49">
        <v>0</v>
      </c>
      <c r="BF210" s="48">
        <v>0</v>
      </c>
      <c r="BG210" s="49">
        <v>0</v>
      </c>
      <c r="BH210" s="48">
        <v>0</v>
      </c>
      <c r="BI210" s="49">
        <v>0</v>
      </c>
      <c r="BJ210" s="48">
        <v>50</v>
      </c>
      <c r="BK210" s="49">
        <v>100</v>
      </c>
      <c r="BL210" s="48">
        <v>50</v>
      </c>
    </row>
    <row r="211" spans="1:64" ht="15">
      <c r="A211" s="64" t="s">
        <v>328</v>
      </c>
      <c r="B211" s="64" t="s">
        <v>328</v>
      </c>
      <c r="C211" s="65" t="s">
        <v>4236</v>
      </c>
      <c r="D211" s="66">
        <v>10</v>
      </c>
      <c r="E211" s="67" t="s">
        <v>136</v>
      </c>
      <c r="F211" s="68">
        <v>12</v>
      </c>
      <c r="G211" s="65"/>
      <c r="H211" s="69"/>
      <c r="I211" s="70"/>
      <c r="J211" s="70"/>
      <c r="K211" s="34" t="s">
        <v>65</v>
      </c>
      <c r="L211" s="77">
        <v>211</v>
      </c>
      <c r="M211" s="77"/>
      <c r="N211" s="72"/>
      <c r="O211" s="79" t="s">
        <v>176</v>
      </c>
      <c r="P211" s="81">
        <v>43566.30394675926</v>
      </c>
      <c r="Q211" s="79" t="s">
        <v>531</v>
      </c>
      <c r="R211" s="79"/>
      <c r="S211" s="79"/>
      <c r="T211" s="79" t="s">
        <v>736</v>
      </c>
      <c r="U211" s="79"/>
      <c r="V211" s="82" t="s">
        <v>906</v>
      </c>
      <c r="W211" s="81">
        <v>43566.30394675926</v>
      </c>
      <c r="X211" s="82" t="s">
        <v>1094</v>
      </c>
      <c r="Y211" s="79"/>
      <c r="Z211" s="79"/>
      <c r="AA211" s="85" t="s">
        <v>1316</v>
      </c>
      <c r="AB211" s="79"/>
      <c r="AC211" s="79" t="b">
        <v>0</v>
      </c>
      <c r="AD211" s="79">
        <v>0</v>
      </c>
      <c r="AE211" s="85" t="s">
        <v>1392</v>
      </c>
      <c r="AF211" s="79" t="b">
        <v>0</v>
      </c>
      <c r="AG211" s="79" t="s">
        <v>1407</v>
      </c>
      <c r="AH211" s="79"/>
      <c r="AI211" s="85" t="s">
        <v>1392</v>
      </c>
      <c r="AJ211" s="79" t="b">
        <v>0</v>
      </c>
      <c r="AK211" s="79">
        <v>1</v>
      </c>
      <c r="AL211" s="85" t="s">
        <v>1315</v>
      </c>
      <c r="AM211" s="79" t="s">
        <v>1425</v>
      </c>
      <c r="AN211" s="79" t="b">
        <v>0</v>
      </c>
      <c r="AO211" s="85" t="s">
        <v>1315</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10</v>
      </c>
      <c r="BC211" s="78" t="str">
        <f>REPLACE(INDEX(GroupVertices[Group],MATCH(Edges[[#This Row],[Vertex 2]],GroupVertices[Vertex],0)),1,1,"")</f>
        <v>10</v>
      </c>
      <c r="BD211" s="48">
        <v>0</v>
      </c>
      <c r="BE211" s="49">
        <v>0</v>
      </c>
      <c r="BF211" s="48">
        <v>0</v>
      </c>
      <c r="BG211" s="49">
        <v>0</v>
      </c>
      <c r="BH211" s="48">
        <v>0</v>
      </c>
      <c r="BI211" s="49">
        <v>0</v>
      </c>
      <c r="BJ211" s="48">
        <v>27</v>
      </c>
      <c r="BK211" s="49">
        <v>100</v>
      </c>
      <c r="BL211" s="48">
        <v>27</v>
      </c>
    </row>
    <row r="212" spans="1:64" ht="15">
      <c r="A212" s="64" t="s">
        <v>328</v>
      </c>
      <c r="B212" s="64" t="s">
        <v>328</v>
      </c>
      <c r="C212" s="65" t="s">
        <v>4236</v>
      </c>
      <c r="D212" s="66">
        <v>10</v>
      </c>
      <c r="E212" s="67" t="s">
        <v>136</v>
      </c>
      <c r="F212" s="68">
        <v>12</v>
      </c>
      <c r="G212" s="65"/>
      <c r="H212" s="69"/>
      <c r="I212" s="70"/>
      <c r="J212" s="70"/>
      <c r="K212" s="34" t="s">
        <v>65</v>
      </c>
      <c r="L212" s="77">
        <v>212</v>
      </c>
      <c r="M212" s="77"/>
      <c r="N212" s="72"/>
      <c r="O212" s="79" t="s">
        <v>176</v>
      </c>
      <c r="P212" s="81">
        <v>43568.33923611111</v>
      </c>
      <c r="Q212" s="79" t="s">
        <v>532</v>
      </c>
      <c r="R212" s="79"/>
      <c r="S212" s="79"/>
      <c r="T212" s="79" t="s">
        <v>737</v>
      </c>
      <c r="U212" s="82" t="s">
        <v>791</v>
      </c>
      <c r="V212" s="82" t="s">
        <v>791</v>
      </c>
      <c r="W212" s="81">
        <v>43568.33923611111</v>
      </c>
      <c r="X212" s="82" t="s">
        <v>1095</v>
      </c>
      <c r="Y212" s="79"/>
      <c r="Z212" s="79"/>
      <c r="AA212" s="85" t="s">
        <v>1317</v>
      </c>
      <c r="AB212" s="79"/>
      <c r="AC212" s="79" t="b">
        <v>0</v>
      </c>
      <c r="AD212" s="79">
        <v>1</v>
      </c>
      <c r="AE212" s="85" t="s">
        <v>1392</v>
      </c>
      <c r="AF212" s="79" t="b">
        <v>0</v>
      </c>
      <c r="AG212" s="79" t="s">
        <v>1407</v>
      </c>
      <c r="AH212" s="79"/>
      <c r="AI212" s="85" t="s">
        <v>1392</v>
      </c>
      <c r="AJ212" s="79" t="b">
        <v>0</v>
      </c>
      <c r="AK212" s="79">
        <v>0</v>
      </c>
      <c r="AL212" s="85" t="s">
        <v>1392</v>
      </c>
      <c r="AM212" s="79" t="s">
        <v>1425</v>
      </c>
      <c r="AN212" s="79" t="b">
        <v>0</v>
      </c>
      <c r="AO212" s="85" t="s">
        <v>1317</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10</v>
      </c>
      <c r="BC212" s="78" t="str">
        <f>REPLACE(INDEX(GroupVertices[Group],MATCH(Edges[[#This Row],[Vertex 2]],GroupVertices[Vertex],0)),1,1,"")</f>
        <v>10</v>
      </c>
      <c r="BD212" s="48">
        <v>0</v>
      </c>
      <c r="BE212" s="49">
        <v>0</v>
      </c>
      <c r="BF212" s="48">
        <v>0</v>
      </c>
      <c r="BG212" s="49">
        <v>0</v>
      </c>
      <c r="BH212" s="48">
        <v>0</v>
      </c>
      <c r="BI212" s="49">
        <v>0</v>
      </c>
      <c r="BJ212" s="48">
        <v>46</v>
      </c>
      <c r="BK212" s="49">
        <v>100</v>
      </c>
      <c r="BL212" s="48">
        <v>46</v>
      </c>
    </row>
    <row r="213" spans="1:64" ht="15">
      <c r="A213" s="64" t="s">
        <v>328</v>
      </c>
      <c r="B213" s="64" t="s">
        <v>328</v>
      </c>
      <c r="C213" s="65" t="s">
        <v>4236</v>
      </c>
      <c r="D213" s="66">
        <v>10</v>
      </c>
      <c r="E213" s="67" t="s">
        <v>136</v>
      </c>
      <c r="F213" s="68">
        <v>12</v>
      </c>
      <c r="G213" s="65"/>
      <c r="H213" s="69"/>
      <c r="I213" s="70"/>
      <c r="J213" s="70"/>
      <c r="K213" s="34" t="s">
        <v>65</v>
      </c>
      <c r="L213" s="77">
        <v>213</v>
      </c>
      <c r="M213" s="77"/>
      <c r="N213" s="72"/>
      <c r="O213" s="79" t="s">
        <v>176</v>
      </c>
      <c r="P213" s="81">
        <v>43570.303773148145</v>
      </c>
      <c r="Q213" s="79" t="s">
        <v>533</v>
      </c>
      <c r="R213" s="79"/>
      <c r="S213" s="79"/>
      <c r="T213" s="79" t="s">
        <v>738</v>
      </c>
      <c r="U213" s="82" t="s">
        <v>792</v>
      </c>
      <c r="V213" s="82" t="s">
        <v>792</v>
      </c>
      <c r="W213" s="81">
        <v>43570.303773148145</v>
      </c>
      <c r="X213" s="82" t="s">
        <v>1096</v>
      </c>
      <c r="Y213" s="79"/>
      <c r="Z213" s="79"/>
      <c r="AA213" s="85" t="s">
        <v>1318</v>
      </c>
      <c r="AB213" s="79"/>
      <c r="AC213" s="79" t="b">
        <v>0</v>
      </c>
      <c r="AD213" s="79">
        <v>1</v>
      </c>
      <c r="AE213" s="85" t="s">
        <v>1392</v>
      </c>
      <c r="AF213" s="79" t="b">
        <v>0</v>
      </c>
      <c r="AG213" s="79" t="s">
        <v>1407</v>
      </c>
      <c r="AH213" s="79"/>
      <c r="AI213" s="85" t="s">
        <v>1392</v>
      </c>
      <c r="AJ213" s="79" t="b">
        <v>0</v>
      </c>
      <c r="AK213" s="79">
        <v>0</v>
      </c>
      <c r="AL213" s="85" t="s">
        <v>1392</v>
      </c>
      <c r="AM213" s="79" t="s">
        <v>1425</v>
      </c>
      <c r="AN213" s="79" t="b">
        <v>0</v>
      </c>
      <c r="AO213" s="85" t="s">
        <v>1318</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10</v>
      </c>
      <c r="BC213" s="78" t="str">
        <f>REPLACE(INDEX(GroupVertices[Group],MATCH(Edges[[#This Row],[Vertex 2]],GroupVertices[Vertex],0)),1,1,"")</f>
        <v>10</v>
      </c>
      <c r="BD213" s="48">
        <v>0</v>
      </c>
      <c r="BE213" s="49">
        <v>0</v>
      </c>
      <c r="BF213" s="48">
        <v>0</v>
      </c>
      <c r="BG213" s="49">
        <v>0</v>
      </c>
      <c r="BH213" s="48">
        <v>0</v>
      </c>
      <c r="BI213" s="49">
        <v>0</v>
      </c>
      <c r="BJ213" s="48">
        <v>41</v>
      </c>
      <c r="BK213" s="49">
        <v>100</v>
      </c>
      <c r="BL213" s="48">
        <v>41</v>
      </c>
    </row>
    <row r="214" spans="1:64" ht="15">
      <c r="A214" s="64" t="s">
        <v>328</v>
      </c>
      <c r="B214" s="64" t="s">
        <v>328</v>
      </c>
      <c r="C214" s="65" t="s">
        <v>4236</v>
      </c>
      <c r="D214" s="66">
        <v>10</v>
      </c>
      <c r="E214" s="67" t="s">
        <v>136</v>
      </c>
      <c r="F214" s="68">
        <v>12</v>
      </c>
      <c r="G214" s="65"/>
      <c r="H214" s="69"/>
      <c r="I214" s="70"/>
      <c r="J214" s="70"/>
      <c r="K214" s="34" t="s">
        <v>65</v>
      </c>
      <c r="L214" s="77">
        <v>214</v>
      </c>
      <c r="M214" s="77"/>
      <c r="N214" s="72"/>
      <c r="O214" s="79" t="s">
        <v>176</v>
      </c>
      <c r="P214" s="81">
        <v>43570.32699074074</v>
      </c>
      <c r="Q214" s="79" t="s">
        <v>534</v>
      </c>
      <c r="R214" s="82" t="s">
        <v>626</v>
      </c>
      <c r="S214" s="79" t="s">
        <v>669</v>
      </c>
      <c r="T214" s="79" t="s">
        <v>739</v>
      </c>
      <c r="U214" s="82" t="s">
        <v>793</v>
      </c>
      <c r="V214" s="82" t="s">
        <v>793</v>
      </c>
      <c r="W214" s="81">
        <v>43570.32699074074</v>
      </c>
      <c r="X214" s="82" t="s">
        <v>1097</v>
      </c>
      <c r="Y214" s="79"/>
      <c r="Z214" s="79"/>
      <c r="AA214" s="85" t="s">
        <v>1319</v>
      </c>
      <c r="AB214" s="79"/>
      <c r="AC214" s="79" t="b">
        <v>0</v>
      </c>
      <c r="AD214" s="79">
        <v>1</v>
      </c>
      <c r="AE214" s="85" t="s">
        <v>1392</v>
      </c>
      <c r="AF214" s="79" t="b">
        <v>0</v>
      </c>
      <c r="AG214" s="79" t="s">
        <v>1407</v>
      </c>
      <c r="AH214" s="79"/>
      <c r="AI214" s="85" t="s">
        <v>1392</v>
      </c>
      <c r="AJ214" s="79" t="b">
        <v>0</v>
      </c>
      <c r="AK214" s="79">
        <v>0</v>
      </c>
      <c r="AL214" s="85" t="s">
        <v>1392</v>
      </c>
      <c r="AM214" s="79" t="s">
        <v>1425</v>
      </c>
      <c r="AN214" s="79" t="b">
        <v>0</v>
      </c>
      <c r="AO214" s="85" t="s">
        <v>1319</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10</v>
      </c>
      <c r="BC214" s="78" t="str">
        <f>REPLACE(INDEX(GroupVertices[Group],MATCH(Edges[[#This Row],[Vertex 2]],GroupVertices[Vertex],0)),1,1,"")</f>
        <v>10</v>
      </c>
      <c r="BD214" s="48">
        <v>0</v>
      </c>
      <c r="BE214" s="49">
        <v>0</v>
      </c>
      <c r="BF214" s="48">
        <v>0</v>
      </c>
      <c r="BG214" s="49">
        <v>0</v>
      </c>
      <c r="BH214" s="48">
        <v>0</v>
      </c>
      <c r="BI214" s="49">
        <v>0</v>
      </c>
      <c r="BJ214" s="48">
        <v>29</v>
      </c>
      <c r="BK214" s="49">
        <v>100</v>
      </c>
      <c r="BL214" s="48">
        <v>29</v>
      </c>
    </row>
    <row r="215" spans="1:64" ht="15">
      <c r="A215" s="64" t="s">
        <v>328</v>
      </c>
      <c r="B215" s="64" t="s">
        <v>328</v>
      </c>
      <c r="C215" s="65" t="s">
        <v>4236</v>
      </c>
      <c r="D215" s="66">
        <v>10</v>
      </c>
      <c r="E215" s="67" t="s">
        <v>136</v>
      </c>
      <c r="F215" s="68">
        <v>12</v>
      </c>
      <c r="G215" s="65"/>
      <c r="H215" s="69"/>
      <c r="I215" s="70"/>
      <c r="J215" s="70"/>
      <c r="K215" s="34" t="s">
        <v>65</v>
      </c>
      <c r="L215" s="77">
        <v>215</v>
      </c>
      <c r="M215" s="77"/>
      <c r="N215" s="72"/>
      <c r="O215" s="79" t="s">
        <v>176</v>
      </c>
      <c r="P215" s="81">
        <v>43572.031377314815</v>
      </c>
      <c r="Q215" s="79" t="s">
        <v>535</v>
      </c>
      <c r="R215" s="79"/>
      <c r="S215" s="79"/>
      <c r="T215" s="79" t="s">
        <v>740</v>
      </c>
      <c r="U215" s="82" t="s">
        <v>794</v>
      </c>
      <c r="V215" s="82" t="s">
        <v>794</v>
      </c>
      <c r="W215" s="81">
        <v>43572.031377314815</v>
      </c>
      <c r="X215" s="82" t="s">
        <v>1098</v>
      </c>
      <c r="Y215" s="79"/>
      <c r="Z215" s="79"/>
      <c r="AA215" s="85" t="s">
        <v>1320</v>
      </c>
      <c r="AB215" s="79"/>
      <c r="AC215" s="79" t="b">
        <v>0</v>
      </c>
      <c r="AD215" s="79">
        <v>1</v>
      </c>
      <c r="AE215" s="85" t="s">
        <v>1392</v>
      </c>
      <c r="AF215" s="79" t="b">
        <v>0</v>
      </c>
      <c r="AG215" s="79" t="s">
        <v>1407</v>
      </c>
      <c r="AH215" s="79"/>
      <c r="AI215" s="85" t="s">
        <v>1392</v>
      </c>
      <c r="AJ215" s="79" t="b">
        <v>0</v>
      </c>
      <c r="AK215" s="79">
        <v>2</v>
      </c>
      <c r="AL215" s="85" t="s">
        <v>1392</v>
      </c>
      <c r="AM215" s="79" t="s">
        <v>1425</v>
      </c>
      <c r="AN215" s="79" t="b">
        <v>0</v>
      </c>
      <c r="AO215" s="85" t="s">
        <v>1320</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10</v>
      </c>
      <c r="BC215" s="78" t="str">
        <f>REPLACE(INDEX(GroupVertices[Group],MATCH(Edges[[#This Row],[Vertex 2]],GroupVertices[Vertex],0)),1,1,"")</f>
        <v>10</v>
      </c>
      <c r="BD215" s="48">
        <v>1</v>
      </c>
      <c r="BE215" s="49">
        <v>2.2222222222222223</v>
      </c>
      <c r="BF215" s="48">
        <v>1</v>
      </c>
      <c r="BG215" s="49">
        <v>2.2222222222222223</v>
      </c>
      <c r="BH215" s="48">
        <v>0</v>
      </c>
      <c r="BI215" s="49">
        <v>0</v>
      </c>
      <c r="BJ215" s="48">
        <v>43</v>
      </c>
      <c r="BK215" s="49">
        <v>95.55555555555556</v>
      </c>
      <c r="BL215" s="48">
        <v>45</v>
      </c>
    </row>
    <row r="216" spans="1:64" ht="15">
      <c r="A216" s="64" t="s">
        <v>328</v>
      </c>
      <c r="B216" s="64" t="s">
        <v>328</v>
      </c>
      <c r="C216" s="65" t="s">
        <v>4236</v>
      </c>
      <c r="D216" s="66">
        <v>10</v>
      </c>
      <c r="E216" s="67" t="s">
        <v>136</v>
      </c>
      <c r="F216" s="68">
        <v>12</v>
      </c>
      <c r="G216" s="65"/>
      <c r="H216" s="69"/>
      <c r="I216" s="70"/>
      <c r="J216" s="70"/>
      <c r="K216" s="34" t="s">
        <v>65</v>
      </c>
      <c r="L216" s="77">
        <v>216</v>
      </c>
      <c r="M216" s="77"/>
      <c r="N216" s="72"/>
      <c r="O216" s="79" t="s">
        <v>176</v>
      </c>
      <c r="P216" s="81">
        <v>43573.92820601852</v>
      </c>
      <c r="Q216" s="79" t="s">
        <v>536</v>
      </c>
      <c r="R216" s="79"/>
      <c r="S216" s="79"/>
      <c r="T216" s="79" t="s">
        <v>741</v>
      </c>
      <c r="U216" s="82" t="s">
        <v>795</v>
      </c>
      <c r="V216" s="82" t="s">
        <v>795</v>
      </c>
      <c r="W216" s="81">
        <v>43573.92820601852</v>
      </c>
      <c r="X216" s="82" t="s">
        <v>1099</v>
      </c>
      <c r="Y216" s="79"/>
      <c r="Z216" s="79"/>
      <c r="AA216" s="85" t="s">
        <v>1321</v>
      </c>
      <c r="AB216" s="79"/>
      <c r="AC216" s="79" t="b">
        <v>0</v>
      </c>
      <c r="AD216" s="79">
        <v>3</v>
      </c>
      <c r="AE216" s="85" t="s">
        <v>1392</v>
      </c>
      <c r="AF216" s="79" t="b">
        <v>0</v>
      </c>
      <c r="AG216" s="79" t="s">
        <v>1407</v>
      </c>
      <c r="AH216" s="79"/>
      <c r="AI216" s="85" t="s">
        <v>1392</v>
      </c>
      <c r="AJ216" s="79" t="b">
        <v>0</v>
      </c>
      <c r="AK216" s="79">
        <v>0</v>
      </c>
      <c r="AL216" s="85" t="s">
        <v>1392</v>
      </c>
      <c r="AM216" s="79" t="s">
        <v>1425</v>
      </c>
      <c r="AN216" s="79" t="b">
        <v>0</v>
      </c>
      <c r="AO216" s="85" t="s">
        <v>1321</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10</v>
      </c>
      <c r="BC216" s="78" t="str">
        <f>REPLACE(INDEX(GroupVertices[Group],MATCH(Edges[[#This Row],[Vertex 2]],GroupVertices[Vertex],0)),1,1,"")</f>
        <v>10</v>
      </c>
      <c r="BD216" s="48">
        <v>2</v>
      </c>
      <c r="BE216" s="49">
        <v>4.081632653061225</v>
      </c>
      <c r="BF216" s="48">
        <v>1</v>
      </c>
      <c r="BG216" s="49">
        <v>2.0408163265306123</v>
      </c>
      <c r="BH216" s="48">
        <v>0</v>
      </c>
      <c r="BI216" s="49">
        <v>0</v>
      </c>
      <c r="BJ216" s="48">
        <v>46</v>
      </c>
      <c r="BK216" s="49">
        <v>93.87755102040816</v>
      </c>
      <c r="BL216" s="48">
        <v>49</v>
      </c>
    </row>
    <row r="217" spans="1:64" ht="15">
      <c r="A217" s="64" t="s">
        <v>329</v>
      </c>
      <c r="B217" s="64" t="s">
        <v>329</v>
      </c>
      <c r="C217" s="65" t="s">
        <v>4234</v>
      </c>
      <c r="D217" s="66">
        <v>3</v>
      </c>
      <c r="E217" s="67" t="s">
        <v>132</v>
      </c>
      <c r="F217" s="68">
        <v>35</v>
      </c>
      <c r="G217" s="65"/>
      <c r="H217" s="69"/>
      <c r="I217" s="70"/>
      <c r="J217" s="70"/>
      <c r="K217" s="34" t="s">
        <v>65</v>
      </c>
      <c r="L217" s="77">
        <v>217</v>
      </c>
      <c r="M217" s="77"/>
      <c r="N217" s="72"/>
      <c r="O217" s="79" t="s">
        <v>176</v>
      </c>
      <c r="P217" s="81">
        <v>43565.71377314815</v>
      </c>
      <c r="Q217" s="79" t="s">
        <v>537</v>
      </c>
      <c r="R217" s="79"/>
      <c r="S217" s="79"/>
      <c r="T217" s="79" t="s">
        <v>684</v>
      </c>
      <c r="U217" s="82" t="s">
        <v>796</v>
      </c>
      <c r="V217" s="82" t="s">
        <v>796</v>
      </c>
      <c r="W217" s="81">
        <v>43565.71377314815</v>
      </c>
      <c r="X217" s="82" t="s">
        <v>1100</v>
      </c>
      <c r="Y217" s="79"/>
      <c r="Z217" s="79"/>
      <c r="AA217" s="85" t="s">
        <v>1322</v>
      </c>
      <c r="AB217" s="79"/>
      <c r="AC217" s="79" t="b">
        <v>0</v>
      </c>
      <c r="AD217" s="79">
        <v>33</v>
      </c>
      <c r="AE217" s="85" t="s">
        <v>1392</v>
      </c>
      <c r="AF217" s="79" t="b">
        <v>0</v>
      </c>
      <c r="AG217" s="79" t="s">
        <v>1403</v>
      </c>
      <c r="AH217" s="79"/>
      <c r="AI217" s="85" t="s">
        <v>1392</v>
      </c>
      <c r="AJ217" s="79" t="b">
        <v>0</v>
      </c>
      <c r="AK217" s="79">
        <v>11</v>
      </c>
      <c r="AL217" s="85" t="s">
        <v>1392</v>
      </c>
      <c r="AM217" s="79" t="s">
        <v>1423</v>
      </c>
      <c r="AN217" s="79" t="b">
        <v>0</v>
      </c>
      <c r="AO217" s="85" t="s">
        <v>1322</v>
      </c>
      <c r="AP217" s="79" t="s">
        <v>176</v>
      </c>
      <c r="AQ217" s="79">
        <v>0</v>
      </c>
      <c r="AR217" s="79">
        <v>0</v>
      </c>
      <c r="AS217" s="79" t="s">
        <v>1444</v>
      </c>
      <c r="AT217" s="79" t="s">
        <v>1448</v>
      </c>
      <c r="AU217" s="79" t="s">
        <v>1451</v>
      </c>
      <c r="AV217" s="79" t="s">
        <v>1455</v>
      </c>
      <c r="AW217" s="79" t="s">
        <v>1460</v>
      </c>
      <c r="AX217" s="79" t="s">
        <v>1465</v>
      </c>
      <c r="AY217" s="79" t="s">
        <v>1468</v>
      </c>
      <c r="AZ217" s="82" t="s">
        <v>1471</v>
      </c>
      <c r="BA217">
        <v>1</v>
      </c>
      <c r="BB217" s="78" t="str">
        <f>REPLACE(INDEX(GroupVertices[Group],MATCH(Edges[[#This Row],[Vertex 1]],GroupVertices[Vertex],0)),1,1,"")</f>
        <v>2</v>
      </c>
      <c r="BC217" s="78" t="str">
        <f>REPLACE(INDEX(GroupVertices[Group],MATCH(Edges[[#This Row],[Vertex 2]],GroupVertices[Vertex],0)),1,1,"")</f>
        <v>2</v>
      </c>
      <c r="BD217" s="48">
        <v>2</v>
      </c>
      <c r="BE217" s="49">
        <v>5.714285714285714</v>
      </c>
      <c r="BF217" s="48">
        <v>0</v>
      </c>
      <c r="BG217" s="49">
        <v>0</v>
      </c>
      <c r="BH217" s="48">
        <v>0</v>
      </c>
      <c r="BI217" s="49">
        <v>0</v>
      </c>
      <c r="BJ217" s="48">
        <v>33</v>
      </c>
      <c r="BK217" s="49">
        <v>94.28571428571429</v>
      </c>
      <c r="BL217" s="48">
        <v>35</v>
      </c>
    </row>
    <row r="218" spans="1:64" ht="15">
      <c r="A218" s="64" t="s">
        <v>330</v>
      </c>
      <c r="B218" s="64" t="s">
        <v>329</v>
      </c>
      <c r="C218" s="65" t="s">
        <v>4234</v>
      </c>
      <c r="D218" s="66">
        <v>3</v>
      </c>
      <c r="E218" s="67" t="s">
        <v>132</v>
      </c>
      <c r="F218" s="68">
        <v>35</v>
      </c>
      <c r="G218" s="65"/>
      <c r="H218" s="69"/>
      <c r="I218" s="70"/>
      <c r="J218" s="70"/>
      <c r="K218" s="34" t="s">
        <v>65</v>
      </c>
      <c r="L218" s="77">
        <v>218</v>
      </c>
      <c r="M218" s="77"/>
      <c r="N218" s="72"/>
      <c r="O218" s="79" t="s">
        <v>416</v>
      </c>
      <c r="P218" s="81">
        <v>43565.89449074074</v>
      </c>
      <c r="Q218" s="79" t="s">
        <v>426</v>
      </c>
      <c r="R218" s="79"/>
      <c r="S218" s="79"/>
      <c r="T218" s="79" t="s">
        <v>684</v>
      </c>
      <c r="U218" s="79"/>
      <c r="V218" s="82" t="s">
        <v>907</v>
      </c>
      <c r="W218" s="81">
        <v>43565.89449074074</v>
      </c>
      <c r="X218" s="82" t="s">
        <v>1101</v>
      </c>
      <c r="Y218" s="79"/>
      <c r="Z218" s="79"/>
      <c r="AA218" s="85" t="s">
        <v>1323</v>
      </c>
      <c r="AB218" s="79"/>
      <c r="AC218" s="79" t="b">
        <v>0</v>
      </c>
      <c r="AD218" s="79">
        <v>0</v>
      </c>
      <c r="AE218" s="85" t="s">
        <v>1392</v>
      </c>
      <c r="AF218" s="79" t="b">
        <v>0</v>
      </c>
      <c r="AG218" s="79" t="s">
        <v>1403</v>
      </c>
      <c r="AH218" s="79"/>
      <c r="AI218" s="85" t="s">
        <v>1392</v>
      </c>
      <c r="AJ218" s="79" t="b">
        <v>0</v>
      </c>
      <c r="AK218" s="79">
        <v>11</v>
      </c>
      <c r="AL218" s="85" t="s">
        <v>1322</v>
      </c>
      <c r="AM218" s="79" t="s">
        <v>1423</v>
      </c>
      <c r="AN218" s="79" t="b">
        <v>0</v>
      </c>
      <c r="AO218" s="85" t="s">
        <v>1322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2</v>
      </c>
      <c r="BE218" s="49">
        <v>7.6923076923076925</v>
      </c>
      <c r="BF218" s="48">
        <v>0</v>
      </c>
      <c r="BG218" s="49">
        <v>0</v>
      </c>
      <c r="BH218" s="48">
        <v>0</v>
      </c>
      <c r="BI218" s="49">
        <v>0</v>
      </c>
      <c r="BJ218" s="48">
        <v>24</v>
      </c>
      <c r="BK218" s="49">
        <v>92.3076923076923</v>
      </c>
      <c r="BL218" s="48">
        <v>26</v>
      </c>
    </row>
    <row r="219" spans="1:64" ht="15">
      <c r="A219" s="64" t="s">
        <v>331</v>
      </c>
      <c r="B219" s="64" t="s">
        <v>330</v>
      </c>
      <c r="C219" s="65" t="s">
        <v>4234</v>
      </c>
      <c r="D219" s="66">
        <v>3</v>
      </c>
      <c r="E219" s="67" t="s">
        <v>132</v>
      </c>
      <c r="F219" s="68">
        <v>35</v>
      </c>
      <c r="G219" s="65"/>
      <c r="H219" s="69"/>
      <c r="I219" s="70"/>
      <c r="J219" s="70"/>
      <c r="K219" s="34" t="s">
        <v>65</v>
      </c>
      <c r="L219" s="77">
        <v>219</v>
      </c>
      <c r="M219" s="77"/>
      <c r="N219" s="72"/>
      <c r="O219" s="79" t="s">
        <v>416</v>
      </c>
      <c r="P219" s="81">
        <v>43574.70984953704</v>
      </c>
      <c r="Q219" s="79" t="s">
        <v>538</v>
      </c>
      <c r="R219" s="79"/>
      <c r="S219" s="79"/>
      <c r="T219" s="79" t="s">
        <v>742</v>
      </c>
      <c r="U219" s="79"/>
      <c r="V219" s="82" t="s">
        <v>908</v>
      </c>
      <c r="W219" s="81">
        <v>43574.70984953704</v>
      </c>
      <c r="X219" s="82" t="s">
        <v>1102</v>
      </c>
      <c r="Y219" s="79"/>
      <c r="Z219" s="79"/>
      <c r="AA219" s="85" t="s">
        <v>1324</v>
      </c>
      <c r="AB219" s="79"/>
      <c r="AC219" s="79" t="b">
        <v>0</v>
      </c>
      <c r="AD219" s="79">
        <v>0</v>
      </c>
      <c r="AE219" s="85" t="s">
        <v>1392</v>
      </c>
      <c r="AF219" s="79" t="b">
        <v>0</v>
      </c>
      <c r="AG219" s="79" t="s">
        <v>1403</v>
      </c>
      <c r="AH219" s="79"/>
      <c r="AI219" s="85" t="s">
        <v>1392</v>
      </c>
      <c r="AJ219" s="79" t="b">
        <v>0</v>
      </c>
      <c r="AK219" s="79">
        <v>6</v>
      </c>
      <c r="AL219" s="85" t="s">
        <v>1351</v>
      </c>
      <c r="AM219" s="79" t="s">
        <v>1426</v>
      </c>
      <c r="AN219" s="79" t="b">
        <v>0</v>
      </c>
      <c r="AO219" s="85" t="s">
        <v>1351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1</v>
      </c>
      <c r="BE219" s="49">
        <v>5.882352941176471</v>
      </c>
      <c r="BF219" s="48">
        <v>1</v>
      </c>
      <c r="BG219" s="49">
        <v>5.882352941176471</v>
      </c>
      <c r="BH219" s="48">
        <v>0</v>
      </c>
      <c r="BI219" s="49">
        <v>0</v>
      </c>
      <c r="BJ219" s="48">
        <v>15</v>
      </c>
      <c r="BK219" s="49">
        <v>88.23529411764706</v>
      </c>
      <c r="BL219" s="48">
        <v>17</v>
      </c>
    </row>
    <row r="220" spans="1:64" ht="15">
      <c r="A220" s="64" t="s">
        <v>332</v>
      </c>
      <c r="B220" s="64" t="s">
        <v>401</v>
      </c>
      <c r="C220" s="65" t="s">
        <v>4234</v>
      </c>
      <c r="D220" s="66">
        <v>3</v>
      </c>
      <c r="E220" s="67" t="s">
        <v>132</v>
      </c>
      <c r="F220" s="68">
        <v>35</v>
      </c>
      <c r="G220" s="65"/>
      <c r="H220" s="69"/>
      <c r="I220" s="70"/>
      <c r="J220" s="70"/>
      <c r="K220" s="34" t="s">
        <v>65</v>
      </c>
      <c r="L220" s="77">
        <v>220</v>
      </c>
      <c r="M220" s="77"/>
      <c r="N220" s="72"/>
      <c r="O220" s="79" t="s">
        <v>417</v>
      </c>
      <c r="P220" s="81">
        <v>43574.742060185185</v>
      </c>
      <c r="Q220" s="79" t="s">
        <v>539</v>
      </c>
      <c r="R220" s="79"/>
      <c r="S220" s="79"/>
      <c r="T220" s="79" t="s">
        <v>743</v>
      </c>
      <c r="U220" s="82" t="s">
        <v>797</v>
      </c>
      <c r="V220" s="82" t="s">
        <v>797</v>
      </c>
      <c r="W220" s="81">
        <v>43574.742060185185</v>
      </c>
      <c r="X220" s="82" t="s">
        <v>1103</v>
      </c>
      <c r="Y220" s="79"/>
      <c r="Z220" s="79"/>
      <c r="AA220" s="85" t="s">
        <v>1325</v>
      </c>
      <c r="AB220" s="85" t="s">
        <v>1387</v>
      </c>
      <c r="AC220" s="79" t="b">
        <v>0</v>
      </c>
      <c r="AD220" s="79">
        <v>0</v>
      </c>
      <c r="AE220" s="85" t="s">
        <v>1399</v>
      </c>
      <c r="AF220" s="79" t="b">
        <v>0</v>
      </c>
      <c r="AG220" s="79" t="s">
        <v>1403</v>
      </c>
      <c r="AH220" s="79"/>
      <c r="AI220" s="85" t="s">
        <v>1392</v>
      </c>
      <c r="AJ220" s="79" t="b">
        <v>0</v>
      </c>
      <c r="AK220" s="79">
        <v>0</v>
      </c>
      <c r="AL220" s="85" t="s">
        <v>1392</v>
      </c>
      <c r="AM220" s="79" t="s">
        <v>1425</v>
      </c>
      <c r="AN220" s="79" t="b">
        <v>0</v>
      </c>
      <c r="AO220" s="85" t="s">
        <v>1387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27</v>
      </c>
      <c r="BC220" s="78" t="str">
        <f>REPLACE(INDEX(GroupVertices[Group],MATCH(Edges[[#This Row],[Vertex 2]],GroupVertices[Vertex],0)),1,1,"")</f>
        <v>27</v>
      </c>
      <c r="BD220" s="48">
        <v>1</v>
      </c>
      <c r="BE220" s="49">
        <v>2.5</v>
      </c>
      <c r="BF220" s="48">
        <v>0</v>
      </c>
      <c r="BG220" s="49">
        <v>0</v>
      </c>
      <c r="BH220" s="48">
        <v>0</v>
      </c>
      <c r="BI220" s="49">
        <v>0</v>
      </c>
      <c r="BJ220" s="48">
        <v>39</v>
      </c>
      <c r="BK220" s="49">
        <v>97.5</v>
      </c>
      <c r="BL220" s="48">
        <v>40</v>
      </c>
    </row>
    <row r="221" spans="1:64" ht="15">
      <c r="A221" s="64" t="s">
        <v>333</v>
      </c>
      <c r="B221" s="64" t="s">
        <v>330</v>
      </c>
      <c r="C221" s="65" t="s">
        <v>4234</v>
      </c>
      <c r="D221" s="66">
        <v>3</v>
      </c>
      <c r="E221" s="67" t="s">
        <v>132</v>
      </c>
      <c r="F221" s="68">
        <v>35</v>
      </c>
      <c r="G221" s="65"/>
      <c r="H221" s="69"/>
      <c r="I221" s="70"/>
      <c r="J221" s="70"/>
      <c r="K221" s="34" t="s">
        <v>65</v>
      </c>
      <c r="L221" s="77">
        <v>221</v>
      </c>
      <c r="M221" s="77"/>
      <c r="N221" s="72"/>
      <c r="O221" s="79" t="s">
        <v>416</v>
      </c>
      <c r="P221" s="81">
        <v>43574.75119212963</v>
      </c>
      <c r="Q221" s="79" t="s">
        <v>538</v>
      </c>
      <c r="R221" s="79"/>
      <c r="S221" s="79"/>
      <c r="T221" s="79" t="s">
        <v>742</v>
      </c>
      <c r="U221" s="79"/>
      <c r="V221" s="82" t="s">
        <v>909</v>
      </c>
      <c r="W221" s="81">
        <v>43574.75119212963</v>
      </c>
      <c r="X221" s="82" t="s">
        <v>1104</v>
      </c>
      <c r="Y221" s="79"/>
      <c r="Z221" s="79"/>
      <c r="AA221" s="85" t="s">
        <v>1326</v>
      </c>
      <c r="AB221" s="79"/>
      <c r="AC221" s="79" t="b">
        <v>0</v>
      </c>
      <c r="AD221" s="79">
        <v>0</v>
      </c>
      <c r="AE221" s="85" t="s">
        <v>1392</v>
      </c>
      <c r="AF221" s="79" t="b">
        <v>0</v>
      </c>
      <c r="AG221" s="79" t="s">
        <v>1403</v>
      </c>
      <c r="AH221" s="79"/>
      <c r="AI221" s="85" t="s">
        <v>1392</v>
      </c>
      <c r="AJ221" s="79" t="b">
        <v>0</v>
      </c>
      <c r="AK221" s="79">
        <v>6</v>
      </c>
      <c r="AL221" s="85" t="s">
        <v>1351</v>
      </c>
      <c r="AM221" s="79" t="s">
        <v>1425</v>
      </c>
      <c r="AN221" s="79" t="b">
        <v>0</v>
      </c>
      <c r="AO221" s="85" t="s">
        <v>1351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5.882352941176471</v>
      </c>
      <c r="BF221" s="48">
        <v>1</v>
      </c>
      <c r="BG221" s="49">
        <v>5.882352941176471</v>
      </c>
      <c r="BH221" s="48">
        <v>0</v>
      </c>
      <c r="BI221" s="49">
        <v>0</v>
      </c>
      <c r="BJ221" s="48">
        <v>15</v>
      </c>
      <c r="BK221" s="49">
        <v>88.23529411764706</v>
      </c>
      <c r="BL221" s="48">
        <v>17</v>
      </c>
    </row>
    <row r="222" spans="1:64" ht="15">
      <c r="A222" s="64" t="s">
        <v>334</v>
      </c>
      <c r="B222" s="64" t="s">
        <v>330</v>
      </c>
      <c r="C222" s="65" t="s">
        <v>4234</v>
      </c>
      <c r="D222" s="66">
        <v>3</v>
      </c>
      <c r="E222" s="67" t="s">
        <v>132</v>
      </c>
      <c r="F222" s="68">
        <v>35</v>
      </c>
      <c r="G222" s="65"/>
      <c r="H222" s="69"/>
      <c r="I222" s="70"/>
      <c r="J222" s="70"/>
      <c r="K222" s="34" t="s">
        <v>65</v>
      </c>
      <c r="L222" s="77">
        <v>222</v>
      </c>
      <c r="M222" s="77"/>
      <c r="N222" s="72"/>
      <c r="O222" s="79" t="s">
        <v>416</v>
      </c>
      <c r="P222" s="81">
        <v>43574.78555555556</v>
      </c>
      <c r="Q222" s="79" t="s">
        <v>538</v>
      </c>
      <c r="R222" s="79"/>
      <c r="S222" s="79"/>
      <c r="T222" s="79" t="s">
        <v>742</v>
      </c>
      <c r="U222" s="79"/>
      <c r="V222" s="82" t="s">
        <v>910</v>
      </c>
      <c r="W222" s="81">
        <v>43574.78555555556</v>
      </c>
      <c r="X222" s="82" t="s">
        <v>1105</v>
      </c>
      <c r="Y222" s="79"/>
      <c r="Z222" s="79"/>
      <c r="AA222" s="85" t="s">
        <v>1327</v>
      </c>
      <c r="AB222" s="79"/>
      <c r="AC222" s="79" t="b">
        <v>0</v>
      </c>
      <c r="AD222" s="79">
        <v>0</v>
      </c>
      <c r="AE222" s="85" t="s">
        <v>1392</v>
      </c>
      <c r="AF222" s="79" t="b">
        <v>0</v>
      </c>
      <c r="AG222" s="79" t="s">
        <v>1403</v>
      </c>
      <c r="AH222" s="79"/>
      <c r="AI222" s="85" t="s">
        <v>1392</v>
      </c>
      <c r="AJ222" s="79" t="b">
        <v>0</v>
      </c>
      <c r="AK222" s="79">
        <v>6</v>
      </c>
      <c r="AL222" s="85" t="s">
        <v>1351</v>
      </c>
      <c r="AM222" s="79" t="s">
        <v>1425</v>
      </c>
      <c r="AN222" s="79" t="b">
        <v>0</v>
      </c>
      <c r="AO222" s="85" t="s">
        <v>1351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5.882352941176471</v>
      </c>
      <c r="BF222" s="48">
        <v>1</v>
      </c>
      <c r="BG222" s="49">
        <v>5.882352941176471</v>
      </c>
      <c r="BH222" s="48">
        <v>0</v>
      </c>
      <c r="BI222" s="49">
        <v>0</v>
      </c>
      <c r="BJ222" s="48">
        <v>15</v>
      </c>
      <c r="BK222" s="49">
        <v>88.23529411764706</v>
      </c>
      <c r="BL222" s="48">
        <v>17</v>
      </c>
    </row>
    <row r="223" spans="1:64" ht="15">
      <c r="A223" s="64" t="s">
        <v>335</v>
      </c>
      <c r="B223" s="64" t="s">
        <v>342</v>
      </c>
      <c r="C223" s="65" t="s">
        <v>4234</v>
      </c>
      <c r="D223" s="66">
        <v>3</v>
      </c>
      <c r="E223" s="67" t="s">
        <v>132</v>
      </c>
      <c r="F223" s="68">
        <v>35</v>
      </c>
      <c r="G223" s="65"/>
      <c r="H223" s="69"/>
      <c r="I223" s="70"/>
      <c r="J223" s="70"/>
      <c r="K223" s="34" t="s">
        <v>65</v>
      </c>
      <c r="L223" s="77">
        <v>223</v>
      </c>
      <c r="M223" s="77"/>
      <c r="N223" s="72"/>
      <c r="O223" s="79" t="s">
        <v>416</v>
      </c>
      <c r="P223" s="81">
        <v>43574.80693287037</v>
      </c>
      <c r="Q223" s="79" t="s">
        <v>540</v>
      </c>
      <c r="R223" s="79"/>
      <c r="S223" s="79"/>
      <c r="T223" s="79" t="s">
        <v>684</v>
      </c>
      <c r="U223" s="79"/>
      <c r="V223" s="82" t="s">
        <v>911</v>
      </c>
      <c r="W223" s="81">
        <v>43574.80693287037</v>
      </c>
      <c r="X223" s="82" t="s">
        <v>1106</v>
      </c>
      <c r="Y223" s="79"/>
      <c r="Z223" s="79"/>
      <c r="AA223" s="85" t="s">
        <v>1328</v>
      </c>
      <c r="AB223" s="79"/>
      <c r="AC223" s="79" t="b">
        <v>0</v>
      </c>
      <c r="AD223" s="79">
        <v>0</v>
      </c>
      <c r="AE223" s="85" t="s">
        <v>1392</v>
      </c>
      <c r="AF223" s="79" t="b">
        <v>0</v>
      </c>
      <c r="AG223" s="79" t="s">
        <v>1403</v>
      </c>
      <c r="AH223" s="79"/>
      <c r="AI223" s="85" t="s">
        <v>1392</v>
      </c>
      <c r="AJ223" s="79" t="b">
        <v>0</v>
      </c>
      <c r="AK223" s="79">
        <v>2</v>
      </c>
      <c r="AL223" s="85" t="s">
        <v>1338</v>
      </c>
      <c r="AM223" s="79" t="s">
        <v>1424</v>
      </c>
      <c r="AN223" s="79" t="b">
        <v>0</v>
      </c>
      <c r="AO223" s="85" t="s">
        <v>1338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11</v>
      </c>
      <c r="BC223" s="78" t="str">
        <f>REPLACE(INDEX(GroupVertices[Group],MATCH(Edges[[#This Row],[Vertex 2]],GroupVertices[Vertex],0)),1,1,"")</f>
        <v>11</v>
      </c>
      <c r="BD223" s="48">
        <v>1</v>
      </c>
      <c r="BE223" s="49">
        <v>5.882352941176471</v>
      </c>
      <c r="BF223" s="48">
        <v>0</v>
      </c>
      <c r="BG223" s="49">
        <v>0</v>
      </c>
      <c r="BH223" s="48">
        <v>0</v>
      </c>
      <c r="BI223" s="49">
        <v>0</v>
      </c>
      <c r="BJ223" s="48">
        <v>16</v>
      </c>
      <c r="BK223" s="49">
        <v>94.11764705882354</v>
      </c>
      <c r="BL223" s="48">
        <v>17</v>
      </c>
    </row>
    <row r="224" spans="1:64" ht="15">
      <c r="A224" s="64" t="s">
        <v>336</v>
      </c>
      <c r="B224" s="64" t="s">
        <v>336</v>
      </c>
      <c r="C224" s="65" t="s">
        <v>4234</v>
      </c>
      <c r="D224" s="66">
        <v>3</v>
      </c>
      <c r="E224" s="67" t="s">
        <v>132</v>
      </c>
      <c r="F224" s="68">
        <v>35</v>
      </c>
      <c r="G224" s="65"/>
      <c r="H224" s="69"/>
      <c r="I224" s="70"/>
      <c r="J224" s="70"/>
      <c r="K224" s="34" t="s">
        <v>65</v>
      </c>
      <c r="L224" s="77">
        <v>224</v>
      </c>
      <c r="M224" s="77"/>
      <c r="N224" s="72"/>
      <c r="O224" s="79" t="s">
        <v>176</v>
      </c>
      <c r="P224" s="81">
        <v>43574.82513888889</v>
      </c>
      <c r="Q224" s="79" t="s">
        <v>541</v>
      </c>
      <c r="R224" s="82" t="s">
        <v>627</v>
      </c>
      <c r="S224" s="79" t="s">
        <v>670</v>
      </c>
      <c r="T224" s="79" t="s">
        <v>744</v>
      </c>
      <c r="U224" s="79"/>
      <c r="V224" s="82" t="s">
        <v>912</v>
      </c>
      <c r="W224" s="81">
        <v>43574.82513888889</v>
      </c>
      <c r="X224" s="82" t="s">
        <v>1107</v>
      </c>
      <c r="Y224" s="79"/>
      <c r="Z224" s="79"/>
      <c r="AA224" s="85" t="s">
        <v>1329</v>
      </c>
      <c r="AB224" s="79"/>
      <c r="AC224" s="79" t="b">
        <v>0</v>
      </c>
      <c r="AD224" s="79">
        <v>0</v>
      </c>
      <c r="AE224" s="85" t="s">
        <v>1392</v>
      </c>
      <c r="AF224" s="79" t="b">
        <v>0</v>
      </c>
      <c r="AG224" s="79" t="s">
        <v>1403</v>
      </c>
      <c r="AH224" s="79"/>
      <c r="AI224" s="85" t="s">
        <v>1392</v>
      </c>
      <c r="AJ224" s="79" t="b">
        <v>0</v>
      </c>
      <c r="AK224" s="79">
        <v>0</v>
      </c>
      <c r="AL224" s="85" t="s">
        <v>1392</v>
      </c>
      <c r="AM224" s="79" t="s">
        <v>1426</v>
      </c>
      <c r="AN224" s="79" t="b">
        <v>0</v>
      </c>
      <c r="AO224" s="85" t="s">
        <v>1329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1</v>
      </c>
      <c r="BG224" s="49">
        <v>2.9411764705882355</v>
      </c>
      <c r="BH224" s="48">
        <v>0</v>
      </c>
      <c r="BI224" s="49">
        <v>0</v>
      </c>
      <c r="BJ224" s="48">
        <v>33</v>
      </c>
      <c r="BK224" s="49">
        <v>97.05882352941177</v>
      </c>
      <c r="BL224" s="48">
        <v>34</v>
      </c>
    </row>
    <row r="225" spans="1:64" ht="15">
      <c r="A225" s="64" t="s">
        <v>337</v>
      </c>
      <c r="B225" s="64" t="s">
        <v>342</v>
      </c>
      <c r="C225" s="65" t="s">
        <v>4234</v>
      </c>
      <c r="D225" s="66">
        <v>3</v>
      </c>
      <c r="E225" s="67" t="s">
        <v>132</v>
      </c>
      <c r="F225" s="68">
        <v>35</v>
      </c>
      <c r="G225" s="65"/>
      <c r="H225" s="69"/>
      <c r="I225" s="70"/>
      <c r="J225" s="70"/>
      <c r="K225" s="34" t="s">
        <v>65</v>
      </c>
      <c r="L225" s="77">
        <v>225</v>
      </c>
      <c r="M225" s="77"/>
      <c r="N225" s="72"/>
      <c r="O225" s="79" t="s">
        <v>416</v>
      </c>
      <c r="P225" s="81">
        <v>43574.843518518515</v>
      </c>
      <c r="Q225" s="79" t="s">
        <v>540</v>
      </c>
      <c r="R225" s="79"/>
      <c r="S225" s="79"/>
      <c r="T225" s="79" t="s">
        <v>684</v>
      </c>
      <c r="U225" s="79"/>
      <c r="V225" s="82" t="s">
        <v>913</v>
      </c>
      <c r="W225" s="81">
        <v>43574.843518518515</v>
      </c>
      <c r="X225" s="82" t="s">
        <v>1108</v>
      </c>
      <c r="Y225" s="79"/>
      <c r="Z225" s="79"/>
      <c r="AA225" s="85" t="s">
        <v>1330</v>
      </c>
      <c r="AB225" s="79"/>
      <c r="AC225" s="79" t="b">
        <v>0</v>
      </c>
      <c r="AD225" s="79">
        <v>0</v>
      </c>
      <c r="AE225" s="85" t="s">
        <v>1392</v>
      </c>
      <c r="AF225" s="79" t="b">
        <v>0</v>
      </c>
      <c r="AG225" s="79" t="s">
        <v>1403</v>
      </c>
      <c r="AH225" s="79"/>
      <c r="AI225" s="85" t="s">
        <v>1392</v>
      </c>
      <c r="AJ225" s="79" t="b">
        <v>0</v>
      </c>
      <c r="AK225" s="79">
        <v>2</v>
      </c>
      <c r="AL225" s="85" t="s">
        <v>1338</v>
      </c>
      <c r="AM225" s="79" t="s">
        <v>1423</v>
      </c>
      <c r="AN225" s="79" t="b">
        <v>0</v>
      </c>
      <c r="AO225" s="85" t="s">
        <v>1338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11</v>
      </c>
      <c r="BC225" s="78" t="str">
        <f>REPLACE(INDEX(GroupVertices[Group],MATCH(Edges[[#This Row],[Vertex 2]],GroupVertices[Vertex],0)),1,1,"")</f>
        <v>11</v>
      </c>
      <c r="BD225" s="48">
        <v>1</v>
      </c>
      <c r="BE225" s="49">
        <v>5.882352941176471</v>
      </c>
      <c r="BF225" s="48">
        <v>0</v>
      </c>
      <c r="BG225" s="49">
        <v>0</v>
      </c>
      <c r="BH225" s="48">
        <v>0</v>
      </c>
      <c r="BI225" s="49">
        <v>0</v>
      </c>
      <c r="BJ225" s="48">
        <v>16</v>
      </c>
      <c r="BK225" s="49">
        <v>94.11764705882354</v>
      </c>
      <c r="BL225" s="48">
        <v>17</v>
      </c>
    </row>
    <row r="226" spans="1:64" ht="15">
      <c r="A226" s="64" t="s">
        <v>338</v>
      </c>
      <c r="B226" s="64" t="s">
        <v>402</v>
      </c>
      <c r="C226" s="65" t="s">
        <v>4234</v>
      </c>
      <c r="D226" s="66">
        <v>3</v>
      </c>
      <c r="E226" s="67" t="s">
        <v>132</v>
      </c>
      <c r="F226" s="68">
        <v>35</v>
      </c>
      <c r="G226" s="65"/>
      <c r="H226" s="69"/>
      <c r="I226" s="70"/>
      <c r="J226" s="70"/>
      <c r="K226" s="34" t="s">
        <v>65</v>
      </c>
      <c r="L226" s="77">
        <v>226</v>
      </c>
      <c r="M226" s="77"/>
      <c r="N226" s="72"/>
      <c r="O226" s="79" t="s">
        <v>416</v>
      </c>
      <c r="P226" s="81">
        <v>43575.00037037037</v>
      </c>
      <c r="Q226" s="79" t="s">
        <v>542</v>
      </c>
      <c r="R226" s="79" t="s">
        <v>628</v>
      </c>
      <c r="S226" s="79" t="s">
        <v>671</v>
      </c>
      <c r="T226" s="79" t="s">
        <v>745</v>
      </c>
      <c r="U226" s="82" t="s">
        <v>798</v>
      </c>
      <c r="V226" s="82" t="s">
        <v>798</v>
      </c>
      <c r="W226" s="81">
        <v>43575.00037037037</v>
      </c>
      <c r="X226" s="82" t="s">
        <v>1109</v>
      </c>
      <c r="Y226" s="79"/>
      <c r="Z226" s="79"/>
      <c r="AA226" s="85" t="s">
        <v>1331</v>
      </c>
      <c r="AB226" s="79"/>
      <c r="AC226" s="79" t="b">
        <v>0</v>
      </c>
      <c r="AD226" s="79">
        <v>0</v>
      </c>
      <c r="AE226" s="85" t="s">
        <v>1392</v>
      </c>
      <c r="AF226" s="79" t="b">
        <v>0</v>
      </c>
      <c r="AG226" s="79" t="s">
        <v>1403</v>
      </c>
      <c r="AH226" s="79"/>
      <c r="AI226" s="85" t="s">
        <v>1392</v>
      </c>
      <c r="AJ226" s="79" t="b">
        <v>0</v>
      </c>
      <c r="AK226" s="79">
        <v>0</v>
      </c>
      <c r="AL226" s="85" t="s">
        <v>1392</v>
      </c>
      <c r="AM226" s="79" t="s">
        <v>1430</v>
      </c>
      <c r="AN226" s="79" t="b">
        <v>0</v>
      </c>
      <c r="AO226" s="85" t="s">
        <v>1331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16</v>
      </c>
      <c r="BC226" s="78" t="str">
        <f>REPLACE(INDEX(GroupVertices[Group],MATCH(Edges[[#This Row],[Vertex 2]],GroupVertices[Vertex],0)),1,1,"")</f>
        <v>16</v>
      </c>
      <c r="BD226" s="48"/>
      <c r="BE226" s="49"/>
      <c r="BF226" s="48"/>
      <c r="BG226" s="49"/>
      <c r="BH226" s="48"/>
      <c r="BI226" s="49"/>
      <c r="BJ226" s="48"/>
      <c r="BK226" s="49"/>
      <c r="BL226" s="48"/>
    </row>
    <row r="227" spans="1:64" ht="15">
      <c r="A227" s="64" t="s">
        <v>338</v>
      </c>
      <c r="B227" s="64" t="s">
        <v>403</v>
      </c>
      <c r="C227" s="65" t="s">
        <v>4234</v>
      </c>
      <c r="D227" s="66">
        <v>3</v>
      </c>
      <c r="E227" s="67" t="s">
        <v>132</v>
      </c>
      <c r="F227" s="68">
        <v>35</v>
      </c>
      <c r="G227" s="65"/>
      <c r="H227" s="69"/>
      <c r="I227" s="70"/>
      <c r="J227" s="70"/>
      <c r="K227" s="34" t="s">
        <v>65</v>
      </c>
      <c r="L227" s="77">
        <v>227</v>
      </c>
      <c r="M227" s="77"/>
      <c r="N227" s="72"/>
      <c r="O227" s="79" t="s">
        <v>416</v>
      </c>
      <c r="P227" s="81">
        <v>43575.00037037037</v>
      </c>
      <c r="Q227" s="79" t="s">
        <v>542</v>
      </c>
      <c r="R227" s="79" t="s">
        <v>628</v>
      </c>
      <c r="S227" s="79" t="s">
        <v>671</v>
      </c>
      <c r="T227" s="79" t="s">
        <v>745</v>
      </c>
      <c r="U227" s="82" t="s">
        <v>798</v>
      </c>
      <c r="V227" s="82" t="s">
        <v>798</v>
      </c>
      <c r="W227" s="81">
        <v>43575.00037037037</v>
      </c>
      <c r="X227" s="82" t="s">
        <v>1109</v>
      </c>
      <c r="Y227" s="79"/>
      <c r="Z227" s="79"/>
      <c r="AA227" s="85" t="s">
        <v>1331</v>
      </c>
      <c r="AB227" s="79"/>
      <c r="AC227" s="79" t="b">
        <v>0</v>
      </c>
      <c r="AD227" s="79">
        <v>0</v>
      </c>
      <c r="AE227" s="85" t="s">
        <v>1392</v>
      </c>
      <c r="AF227" s="79" t="b">
        <v>0</v>
      </c>
      <c r="AG227" s="79" t="s">
        <v>1403</v>
      </c>
      <c r="AH227" s="79"/>
      <c r="AI227" s="85" t="s">
        <v>1392</v>
      </c>
      <c r="AJ227" s="79" t="b">
        <v>0</v>
      </c>
      <c r="AK227" s="79">
        <v>0</v>
      </c>
      <c r="AL227" s="85" t="s">
        <v>1392</v>
      </c>
      <c r="AM227" s="79" t="s">
        <v>1430</v>
      </c>
      <c r="AN227" s="79" t="b">
        <v>0</v>
      </c>
      <c r="AO227" s="85" t="s">
        <v>1331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16</v>
      </c>
      <c r="BC227" s="78" t="str">
        <f>REPLACE(INDEX(GroupVertices[Group],MATCH(Edges[[#This Row],[Vertex 2]],GroupVertices[Vertex],0)),1,1,"")</f>
        <v>16</v>
      </c>
      <c r="BD227" s="48"/>
      <c r="BE227" s="49"/>
      <c r="BF227" s="48"/>
      <c r="BG227" s="49"/>
      <c r="BH227" s="48"/>
      <c r="BI227" s="49"/>
      <c r="BJ227" s="48"/>
      <c r="BK227" s="49"/>
      <c r="BL227" s="48"/>
    </row>
    <row r="228" spans="1:64" ht="15">
      <c r="A228" s="64" t="s">
        <v>338</v>
      </c>
      <c r="B228" s="64" t="s">
        <v>404</v>
      </c>
      <c r="C228" s="65" t="s">
        <v>4234</v>
      </c>
      <c r="D228" s="66">
        <v>3</v>
      </c>
      <c r="E228" s="67" t="s">
        <v>132</v>
      </c>
      <c r="F228" s="68">
        <v>35</v>
      </c>
      <c r="G228" s="65"/>
      <c r="H228" s="69"/>
      <c r="I228" s="70"/>
      <c r="J228" s="70"/>
      <c r="K228" s="34" t="s">
        <v>65</v>
      </c>
      <c r="L228" s="77">
        <v>228</v>
      </c>
      <c r="M228" s="77"/>
      <c r="N228" s="72"/>
      <c r="O228" s="79" t="s">
        <v>416</v>
      </c>
      <c r="P228" s="81">
        <v>43575.00037037037</v>
      </c>
      <c r="Q228" s="79" t="s">
        <v>542</v>
      </c>
      <c r="R228" s="79" t="s">
        <v>628</v>
      </c>
      <c r="S228" s="79" t="s">
        <v>671</v>
      </c>
      <c r="T228" s="79" t="s">
        <v>745</v>
      </c>
      <c r="U228" s="82" t="s">
        <v>798</v>
      </c>
      <c r="V228" s="82" t="s">
        <v>798</v>
      </c>
      <c r="W228" s="81">
        <v>43575.00037037037</v>
      </c>
      <c r="X228" s="82" t="s">
        <v>1109</v>
      </c>
      <c r="Y228" s="79"/>
      <c r="Z228" s="79"/>
      <c r="AA228" s="85" t="s">
        <v>1331</v>
      </c>
      <c r="AB228" s="79"/>
      <c r="AC228" s="79" t="b">
        <v>0</v>
      </c>
      <c r="AD228" s="79">
        <v>0</v>
      </c>
      <c r="AE228" s="85" t="s">
        <v>1392</v>
      </c>
      <c r="AF228" s="79" t="b">
        <v>0</v>
      </c>
      <c r="AG228" s="79" t="s">
        <v>1403</v>
      </c>
      <c r="AH228" s="79"/>
      <c r="AI228" s="85" t="s">
        <v>1392</v>
      </c>
      <c r="AJ228" s="79" t="b">
        <v>0</v>
      </c>
      <c r="AK228" s="79">
        <v>0</v>
      </c>
      <c r="AL228" s="85" t="s">
        <v>1392</v>
      </c>
      <c r="AM228" s="79" t="s">
        <v>1430</v>
      </c>
      <c r="AN228" s="79" t="b">
        <v>0</v>
      </c>
      <c r="AO228" s="85" t="s">
        <v>1331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16</v>
      </c>
      <c r="BC228" s="78" t="str">
        <f>REPLACE(INDEX(GroupVertices[Group],MATCH(Edges[[#This Row],[Vertex 2]],GroupVertices[Vertex],0)),1,1,"")</f>
        <v>16</v>
      </c>
      <c r="BD228" s="48">
        <v>1</v>
      </c>
      <c r="BE228" s="49">
        <v>3.125</v>
      </c>
      <c r="BF228" s="48">
        <v>0</v>
      </c>
      <c r="BG228" s="49">
        <v>0</v>
      </c>
      <c r="BH228" s="48">
        <v>0</v>
      </c>
      <c r="BI228" s="49">
        <v>0</v>
      </c>
      <c r="BJ228" s="48">
        <v>31</v>
      </c>
      <c r="BK228" s="49">
        <v>96.875</v>
      </c>
      <c r="BL228" s="48">
        <v>32</v>
      </c>
    </row>
    <row r="229" spans="1:64" ht="15">
      <c r="A229" s="64" t="s">
        <v>339</v>
      </c>
      <c r="B229" s="64" t="s">
        <v>405</v>
      </c>
      <c r="C229" s="65" t="s">
        <v>4234</v>
      </c>
      <c r="D229" s="66">
        <v>3</v>
      </c>
      <c r="E229" s="67" t="s">
        <v>132</v>
      </c>
      <c r="F229" s="68">
        <v>35</v>
      </c>
      <c r="G229" s="65"/>
      <c r="H229" s="69"/>
      <c r="I229" s="70"/>
      <c r="J229" s="70"/>
      <c r="K229" s="34" t="s">
        <v>65</v>
      </c>
      <c r="L229" s="77">
        <v>229</v>
      </c>
      <c r="M229" s="77"/>
      <c r="N229" s="72"/>
      <c r="O229" s="79" t="s">
        <v>417</v>
      </c>
      <c r="P229" s="81">
        <v>43574.84690972222</v>
      </c>
      <c r="Q229" s="79" t="s">
        <v>543</v>
      </c>
      <c r="R229" s="79"/>
      <c r="S229" s="79"/>
      <c r="T229" s="79" t="s">
        <v>684</v>
      </c>
      <c r="U229" s="79"/>
      <c r="V229" s="82" t="s">
        <v>914</v>
      </c>
      <c r="W229" s="81">
        <v>43574.84690972222</v>
      </c>
      <c r="X229" s="82" t="s">
        <v>1110</v>
      </c>
      <c r="Y229" s="79"/>
      <c r="Z229" s="79"/>
      <c r="AA229" s="85" t="s">
        <v>1332</v>
      </c>
      <c r="AB229" s="85" t="s">
        <v>1388</v>
      </c>
      <c r="AC229" s="79" t="b">
        <v>0</v>
      </c>
      <c r="AD229" s="79">
        <v>1</v>
      </c>
      <c r="AE229" s="85" t="s">
        <v>1400</v>
      </c>
      <c r="AF229" s="79" t="b">
        <v>0</v>
      </c>
      <c r="AG229" s="79" t="s">
        <v>1403</v>
      </c>
      <c r="AH229" s="79"/>
      <c r="AI229" s="85" t="s">
        <v>1392</v>
      </c>
      <c r="AJ229" s="79" t="b">
        <v>0</v>
      </c>
      <c r="AK229" s="79">
        <v>0</v>
      </c>
      <c r="AL229" s="85" t="s">
        <v>1392</v>
      </c>
      <c r="AM229" s="79" t="s">
        <v>1425</v>
      </c>
      <c r="AN229" s="79" t="b">
        <v>0</v>
      </c>
      <c r="AO229" s="85" t="s">
        <v>1388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26</v>
      </c>
      <c r="BC229" s="78" t="str">
        <f>REPLACE(INDEX(GroupVertices[Group],MATCH(Edges[[#This Row],[Vertex 2]],GroupVertices[Vertex],0)),1,1,"")</f>
        <v>26</v>
      </c>
      <c r="BD229" s="48">
        <v>0</v>
      </c>
      <c r="BE229" s="49">
        <v>0</v>
      </c>
      <c r="BF229" s="48">
        <v>0</v>
      </c>
      <c r="BG229" s="49">
        <v>0</v>
      </c>
      <c r="BH229" s="48">
        <v>0</v>
      </c>
      <c r="BI229" s="49">
        <v>0</v>
      </c>
      <c r="BJ229" s="48">
        <v>13</v>
      </c>
      <c r="BK229" s="49">
        <v>100</v>
      </c>
      <c r="BL229" s="48">
        <v>13</v>
      </c>
    </row>
    <row r="230" spans="1:64" ht="15">
      <c r="A230" s="64" t="s">
        <v>339</v>
      </c>
      <c r="B230" s="64" t="s">
        <v>339</v>
      </c>
      <c r="C230" s="65" t="s">
        <v>4234</v>
      </c>
      <c r="D230" s="66">
        <v>3</v>
      </c>
      <c r="E230" s="67" t="s">
        <v>132</v>
      </c>
      <c r="F230" s="68">
        <v>35</v>
      </c>
      <c r="G230" s="65"/>
      <c r="H230" s="69"/>
      <c r="I230" s="70"/>
      <c r="J230" s="70"/>
      <c r="K230" s="34" t="s">
        <v>65</v>
      </c>
      <c r="L230" s="77">
        <v>230</v>
      </c>
      <c r="M230" s="77"/>
      <c r="N230" s="72"/>
      <c r="O230" s="79" t="s">
        <v>176</v>
      </c>
      <c r="P230" s="81">
        <v>43575.14392361111</v>
      </c>
      <c r="Q230" s="79" t="s">
        <v>544</v>
      </c>
      <c r="R230" s="79"/>
      <c r="S230" s="79"/>
      <c r="T230" s="79" t="s">
        <v>684</v>
      </c>
      <c r="U230" s="79"/>
      <c r="V230" s="82" t="s">
        <v>914</v>
      </c>
      <c r="W230" s="81">
        <v>43575.14392361111</v>
      </c>
      <c r="X230" s="82" t="s">
        <v>1111</v>
      </c>
      <c r="Y230" s="79"/>
      <c r="Z230" s="79"/>
      <c r="AA230" s="85" t="s">
        <v>1333</v>
      </c>
      <c r="AB230" s="79"/>
      <c r="AC230" s="79" t="b">
        <v>0</v>
      </c>
      <c r="AD230" s="79">
        <v>4</v>
      </c>
      <c r="AE230" s="85" t="s">
        <v>1392</v>
      </c>
      <c r="AF230" s="79" t="b">
        <v>0</v>
      </c>
      <c r="AG230" s="79" t="s">
        <v>1403</v>
      </c>
      <c r="AH230" s="79"/>
      <c r="AI230" s="85" t="s">
        <v>1392</v>
      </c>
      <c r="AJ230" s="79" t="b">
        <v>0</v>
      </c>
      <c r="AK230" s="79">
        <v>2</v>
      </c>
      <c r="AL230" s="85" t="s">
        <v>1392</v>
      </c>
      <c r="AM230" s="79" t="s">
        <v>1425</v>
      </c>
      <c r="AN230" s="79" t="b">
        <v>0</v>
      </c>
      <c r="AO230" s="85" t="s">
        <v>1333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26</v>
      </c>
      <c r="BC230" s="78" t="str">
        <f>REPLACE(INDEX(GroupVertices[Group],MATCH(Edges[[#This Row],[Vertex 2]],GroupVertices[Vertex],0)),1,1,"")</f>
        <v>26</v>
      </c>
      <c r="BD230" s="48">
        <v>0</v>
      </c>
      <c r="BE230" s="49">
        <v>0</v>
      </c>
      <c r="BF230" s="48">
        <v>2</v>
      </c>
      <c r="BG230" s="49">
        <v>6.451612903225806</v>
      </c>
      <c r="BH230" s="48">
        <v>0</v>
      </c>
      <c r="BI230" s="49">
        <v>0</v>
      </c>
      <c r="BJ230" s="48">
        <v>29</v>
      </c>
      <c r="BK230" s="49">
        <v>93.54838709677419</v>
      </c>
      <c r="BL230" s="48">
        <v>31</v>
      </c>
    </row>
    <row r="231" spans="1:64" ht="15">
      <c r="A231" s="64" t="s">
        <v>340</v>
      </c>
      <c r="B231" s="64" t="s">
        <v>342</v>
      </c>
      <c r="C231" s="65" t="s">
        <v>4237</v>
      </c>
      <c r="D231" s="66">
        <v>7.666666666666667</v>
      </c>
      <c r="E231" s="67" t="s">
        <v>136</v>
      </c>
      <c r="F231" s="68">
        <v>19.666666666666664</v>
      </c>
      <c r="G231" s="65"/>
      <c r="H231" s="69"/>
      <c r="I231" s="70"/>
      <c r="J231" s="70"/>
      <c r="K231" s="34" t="s">
        <v>65</v>
      </c>
      <c r="L231" s="77">
        <v>231</v>
      </c>
      <c r="M231" s="77"/>
      <c r="N231" s="72"/>
      <c r="O231" s="79" t="s">
        <v>416</v>
      </c>
      <c r="P231" s="81">
        <v>43575.18945601852</v>
      </c>
      <c r="Q231" s="79" t="s">
        <v>545</v>
      </c>
      <c r="R231" s="79"/>
      <c r="S231" s="79"/>
      <c r="T231" s="79"/>
      <c r="U231" s="79"/>
      <c r="V231" s="82" t="s">
        <v>915</v>
      </c>
      <c r="W231" s="81">
        <v>43575.18945601852</v>
      </c>
      <c r="X231" s="82" t="s">
        <v>1112</v>
      </c>
      <c r="Y231" s="79"/>
      <c r="Z231" s="79"/>
      <c r="AA231" s="85" t="s">
        <v>1334</v>
      </c>
      <c r="AB231" s="79"/>
      <c r="AC231" s="79" t="b">
        <v>0</v>
      </c>
      <c r="AD231" s="79">
        <v>0</v>
      </c>
      <c r="AE231" s="85" t="s">
        <v>1392</v>
      </c>
      <c r="AF231" s="79" t="b">
        <v>0</v>
      </c>
      <c r="AG231" s="79" t="s">
        <v>1403</v>
      </c>
      <c r="AH231" s="79"/>
      <c r="AI231" s="85" t="s">
        <v>1392</v>
      </c>
      <c r="AJ231" s="79" t="b">
        <v>0</v>
      </c>
      <c r="AK231" s="79">
        <v>3</v>
      </c>
      <c r="AL231" s="85" t="s">
        <v>1346</v>
      </c>
      <c r="AM231" s="79" t="s">
        <v>1428</v>
      </c>
      <c r="AN231" s="79" t="b">
        <v>0</v>
      </c>
      <c r="AO231" s="85" t="s">
        <v>1346</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11</v>
      </c>
      <c r="BC231" s="78" t="str">
        <f>REPLACE(INDEX(GroupVertices[Group],MATCH(Edges[[#This Row],[Vertex 2]],GroupVertices[Vertex],0)),1,1,"")</f>
        <v>11</v>
      </c>
      <c r="BD231" s="48">
        <v>0</v>
      </c>
      <c r="BE231" s="49">
        <v>0</v>
      </c>
      <c r="BF231" s="48">
        <v>0</v>
      </c>
      <c r="BG231" s="49">
        <v>0</v>
      </c>
      <c r="BH231" s="48">
        <v>0</v>
      </c>
      <c r="BI231" s="49">
        <v>0</v>
      </c>
      <c r="BJ231" s="48">
        <v>24</v>
      </c>
      <c r="BK231" s="49">
        <v>100</v>
      </c>
      <c r="BL231" s="48">
        <v>24</v>
      </c>
    </row>
    <row r="232" spans="1:64" ht="15">
      <c r="A232" s="64" t="s">
        <v>340</v>
      </c>
      <c r="B232" s="64" t="s">
        <v>342</v>
      </c>
      <c r="C232" s="65" t="s">
        <v>4237</v>
      </c>
      <c r="D232" s="66">
        <v>7.666666666666667</v>
      </c>
      <c r="E232" s="67" t="s">
        <v>136</v>
      </c>
      <c r="F232" s="68">
        <v>19.666666666666664</v>
      </c>
      <c r="G232" s="65"/>
      <c r="H232" s="69"/>
      <c r="I232" s="70"/>
      <c r="J232" s="70"/>
      <c r="K232" s="34" t="s">
        <v>65</v>
      </c>
      <c r="L232" s="77">
        <v>232</v>
      </c>
      <c r="M232" s="77"/>
      <c r="N232" s="72"/>
      <c r="O232" s="79" t="s">
        <v>416</v>
      </c>
      <c r="P232" s="81">
        <v>43575.190046296295</v>
      </c>
      <c r="Q232" s="79" t="s">
        <v>546</v>
      </c>
      <c r="R232" s="79"/>
      <c r="S232" s="79"/>
      <c r="T232" s="79"/>
      <c r="U232" s="79"/>
      <c r="V232" s="82" t="s">
        <v>915</v>
      </c>
      <c r="W232" s="81">
        <v>43575.190046296295</v>
      </c>
      <c r="X232" s="82" t="s">
        <v>1113</v>
      </c>
      <c r="Y232" s="79"/>
      <c r="Z232" s="79"/>
      <c r="AA232" s="85" t="s">
        <v>1335</v>
      </c>
      <c r="AB232" s="79"/>
      <c r="AC232" s="79" t="b">
        <v>0</v>
      </c>
      <c r="AD232" s="79">
        <v>0</v>
      </c>
      <c r="AE232" s="85" t="s">
        <v>1392</v>
      </c>
      <c r="AF232" s="79" t="b">
        <v>0</v>
      </c>
      <c r="AG232" s="79" t="s">
        <v>1403</v>
      </c>
      <c r="AH232" s="79"/>
      <c r="AI232" s="85" t="s">
        <v>1392</v>
      </c>
      <c r="AJ232" s="79" t="b">
        <v>0</v>
      </c>
      <c r="AK232" s="79">
        <v>1</v>
      </c>
      <c r="AL232" s="85" t="s">
        <v>1347</v>
      </c>
      <c r="AM232" s="79" t="s">
        <v>1428</v>
      </c>
      <c r="AN232" s="79" t="b">
        <v>0</v>
      </c>
      <c r="AO232" s="85" t="s">
        <v>1347</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11</v>
      </c>
      <c r="BC232" s="78" t="str">
        <f>REPLACE(INDEX(GroupVertices[Group],MATCH(Edges[[#This Row],[Vertex 2]],GroupVertices[Vertex],0)),1,1,"")</f>
        <v>11</v>
      </c>
      <c r="BD232" s="48">
        <v>0</v>
      </c>
      <c r="BE232" s="49">
        <v>0</v>
      </c>
      <c r="BF232" s="48">
        <v>0</v>
      </c>
      <c r="BG232" s="49">
        <v>0</v>
      </c>
      <c r="BH232" s="48">
        <v>0</v>
      </c>
      <c r="BI232" s="49">
        <v>0</v>
      </c>
      <c r="BJ232" s="48">
        <v>27</v>
      </c>
      <c r="BK232" s="49">
        <v>100</v>
      </c>
      <c r="BL232" s="48">
        <v>27</v>
      </c>
    </row>
    <row r="233" spans="1:64" ht="15">
      <c r="A233" s="64" t="s">
        <v>340</v>
      </c>
      <c r="B233" s="64" t="s">
        <v>342</v>
      </c>
      <c r="C233" s="65" t="s">
        <v>4237</v>
      </c>
      <c r="D233" s="66">
        <v>7.666666666666667</v>
      </c>
      <c r="E233" s="67" t="s">
        <v>136</v>
      </c>
      <c r="F233" s="68">
        <v>19.666666666666664</v>
      </c>
      <c r="G233" s="65"/>
      <c r="H233" s="69"/>
      <c r="I233" s="70"/>
      <c r="J233" s="70"/>
      <c r="K233" s="34" t="s">
        <v>65</v>
      </c>
      <c r="L233" s="77">
        <v>233</v>
      </c>
      <c r="M233" s="77"/>
      <c r="N233" s="72"/>
      <c r="O233" s="79" t="s">
        <v>416</v>
      </c>
      <c r="P233" s="81">
        <v>43575.1905787037</v>
      </c>
      <c r="Q233" s="79" t="s">
        <v>547</v>
      </c>
      <c r="R233" s="79"/>
      <c r="S233" s="79"/>
      <c r="T233" s="79"/>
      <c r="U233" s="79"/>
      <c r="V233" s="82" t="s">
        <v>915</v>
      </c>
      <c r="W233" s="81">
        <v>43575.1905787037</v>
      </c>
      <c r="X233" s="82" t="s">
        <v>1114</v>
      </c>
      <c r="Y233" s="79"/>
      <c r="Z233" s="79"/>
      <c r="AA233" s="85" t="s">
        <v>1336</v>
      </c>
      <c r="AB233" s="79"/>
      <c r="AC233" s="79" t="b">
        <v>0</v>
      </c>
      <c r="AD233" s="79">
        <v>0</v>
      </c>
      <c r="AE233" s="85" t="s">
        <v>1392</v>
      </c>
      <c r="AF233" s="79" t="b">
        <v>0</v>
      </c>
      <c r="AG233" s="79" t="s">
        <v>1403</v>
      </c>
      <c r="AH233" s="79"/>
      <c r="AI233" s="85" t="s">
        <v>1392</v>
      </c>
      <c r="AJ233" s="79" t="b">
        <v>0</v>
      </c>
      <c r="AK233" s="79">
        <v>1</v>
      </c>
      <c r="AL233" s="85" t="s">
        <v>1345</v>
      </c>
      <c r="AM233" s="79" t="s">
        <v>1428</v>
      </c>
      <c r="AN233" s="79" t="b">
        <v>0</v>
      </c>
      <c r="AO233" s="85" t="s">
        <v>1345</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11</v>
      </c>
      <c r="BC233" s="78" t="str">
        <f>REPLACE(INDEX(GroupVertices[Group],MATCH(Edges[[#This Row],[Vertex 2]],GroupVertices[Vertex],0)),1,1,"")</f>
        <v>11</v>
      </c>
      <c r="BD233" s="48">
        <v>0</v>
      </c>
      <c r="BE233" s="49">
        <v>0</v>
      </c>
      <c r="BF233" s="48">
        <v>1</v>
      </c>
      <c r="BG233" s="49">
        <v>4</v>
      </c>
      <c r="BH233" s="48">
        <v>0</v>
      </c>
      <c r="BI233" s="49">
        <v>0</v>
      </c>
      <c r="BJ233" s="48">
        <v>24</v>
      </c>
      <c r="BK233" s="49">
        <v>96</v>
      </c>
      <c r="BL233" s="48">
        <v>25</v>
      </c>
    </row>
    <row r="234" spans="1:64" ht="15">
      <c r="A234" s="64" t="s">
        <v>341</v>
      </c>
      <c r="B234" s="64" t="s">
        <v>342</v>
      </c>
      <c r="C234" s="65" t="s">
        <v>4234</v>
      </c>
      <c r="D234" s="66">
        <v>3</v>
      </c>
      <c r="E234" s="67" t="s">
        <v>132</v>
      </c>
      <c r="F234" s="68">
        <v>35</v>
      </c>
      <c r="G234" s="65"/>
      <c r="H234" s="69"/>
      <c r="I234" s="70"/>
      <c r="J234" s="70"/>
      <c r="K234" s="34" t="s">
        <v>65</v>
      </c>
      <c r="L234" s="77">
        <v>234</v>
      </c>
      <c r="M234" s="77"/>
      <c r="N234" s="72"/>
      <c r="O234" s="79" t="s">
        <v>416</v>
      </c>
      <c r="P234" s="81">
        <v>43575.21854166667</v>
      </c>
      <c r="Q234" s="79" t="s">
        <v>548</v>
      </c>
      <c r="R234" s="79"/>
      <c r="S234" s="79"/>
      <c r="T234" s="79"/>
      <c r="U234" s="79"/>
      <c r="V234" s="82" t="s">
        <v>916</v>
      </c>
      <c r="W234" s="81">
        <v>43575.21854166667</v>
      </c>
      <c r="X234" s="82" t="s">
        <v>1115</v>
      </c>
      <c r="Y234" s="79"/>
      <c r="Z234" s="79"/>
      <c r="AA234" s="85" t="s">
        <v>1337</v>
      </c>
      <c r="AB234" s="79"/>
      <c r="AC234" s="79" t="b">
        <v>0</v>
      </c>
      <c r="AD234" s="79">
        <v>0</v>
      </c>
      <c r="AE234" s="85" t="s">
        <v>1392</v>
      </c>
      <c r="AF234" s="79" t="b">
        <v>0</v>
      </c>
      <c r="AG234" s="79" t="s">
        <v>1403</v>
      </c>
      <c r="AH234" s="79"/>
      <c r="AI234" s="85" t="s">
        <v>1392</v>
      </c>
      <c r="AJ234" s="79" t="b">
        <v>0</v>
      </c>
      <c r="AK234" s="79">
        <v>1</v>
      </c>
      <c r="AL234" s="85" t="s">
        <v>1348</v>
      </c>
      <c r="AM234" s="79" t="s">
        <v>1426</v>
      </c>
      <c r="AN234" s="79" t="b">
        <v>0</v>
      </c>
      <c r="AO234" s="85" t="s">
        <v>1348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11</v>
      </c>
      <c r="BC234" s="78" t="str">
        <f>REPLACE(INDEX(GroupVertices[Group],MATCH(Edges[[#This Row],[Vertex 2]],GroupVertices[Vertex],0)),1,1,"")</f>
        <v>11</v>
      </c>
      <c r="BD234" s="48">
        <v>0</v>
      </c>
      <c r="BE234" s="49">
        <v>0</v>
      </c>
      <c r="BF234" s="48">
        <v>1</v>
      </c>
      <c r="BG234" s="49">
        <v>4.3478260869565215</v>
      </c>
      <c r="BH234" s="48">
        <v>0</v>
      </c>
      <c r="BI234" s="49">
        <v>0</v>
      </c>
      <c r="BJ234" s="48">
        <v>22</v>
      </c>
      <c r="BK234" s="49">
        <v>95.65217391304348</v>
      </c>
      <c r="BL234" s="48">
        <v>23</v>
      </c>
    </row>
    <row r="235" spans="1:64" ht="15">
      <c r="A235" s="64" t="s">
        <v>342</v>
      </c>
      <c r="B235" s="64" t="s">
        <v>342</v>
      </c>
      <c r="C235" s="65" t="s">
        <v>4236</v>
      </c>
      <c r="D235" s="66">
        <v>10</v>
      </c>
      <c r="E235" s="67" t="s">
        <v>136</v>
      </c>
      <c r="F235" s="68">
        <v>12</v>
      </c>
      <c r="G235" s="65"/>
      <c r="H235" s="69"/>
      <c r="I235" s="70"/>
      <c r="J235" s="70"/>
      <c r="K235" s="34" t="s">
        <v>65</v>
      </c>
      <c r="L235" s="77">
        <v>235</v>
      </c>
      <c r="M235" s="77"/>
      <c r="N235" s="72"/>
      <c r="O235" s="79" t="s">
        <v>176</v>
      </c>
      <c r="P235" s="81">
        <v>43574.79222222222</v>
      </c>
      <c r="Q235" s="79" t="s">
        <v>549</v>
      </c>
      <c r="R235" s="79"/>
      <c r="S235" s="79"/>
      <c r="T235" s="79" t="s">
        <v>684</v>
      </c>
      <c r="U235" s="79"/>
      <c r="V235" s="82" t="s">
        <v>917</v>
      </c>
      <c r="W235" s="81">
        <v>43574.79222222222</v>
      </c>
      <c r="X235" s="82" t="s">
        <v>1116</v>
      </c>
      <c r="Y235" s="79"/>
      <c r="Z235" s="79"/>
      <c r="AA235" s="85" t="s">
        <v>1338</v>
      </c>
      <c r="AB235" s="79"/>
      <c r="AC235" s="79" t="b">
        <v>0</v>
      </c>
      <c r="AD235" s="79">
        <v>28</v>
      </c>
      <c r="AE235" s="85" t="s">
        <v>1392</v>
      </c>
      <c r="AF235" s="79" t="b">
        <v>0</v>
      </c>
      <c r="AG235" s="79" t="s">
        <v>1403</v>
      </c>
      <c r="AH235" s="79"/>
      <c r="AI235" s="85" t="s">
        <v>1392</v>
      </c>
      <c r="AJ235" s="79" t="b">
        <v>0</v>
      </c>
      <c r="AK235" s="79">
        <v>2</v>
      </c>
      <c r="AL235" s="85" t="s">
        <v>1392</v>
      </c>
      <c r="AM235" s="79" t="s">
        <v>1426</v>
      </c>
      <c r="AN235" s="79" t="b">
        <v>0</v>
      </c>
      <c r="AO235" s="85" t="s">
        <v>1338</v>
      </c>
      <c r="AP235" s="79" t="s">
        <v>176</v>
      </c>
      <c r="AQ235" s="79">
        <v>0</v>
      </c>
      <c r="AR235" s="79">
        <v>0</v>
      </c>
      <c r="AS235" s="79"/>
      <c r="AT235" s="79"/>
      <c r="AU235" s="79"/>
      <c r="AV235" s="79"/>
      <c r="AW235" s="79"/>
      <c r="AX235" s="79"/>
      <c r="AY235" s="79"/>
      <c r="AZ235" s="79"/>
      <c r="BA235">
        <v>12</v>
      </c>
      <c r="BB235" s="78" t="str">
        <f>REPLACE(INDEX(GroupVertices[Group],MATCH(Edges[[#This Row],[Vertex 1]],GroupVertices[Vertex],0)),1,1,"")</f>
        <v>11</v>
      </c>
      <c r="BC235" s="78" t="str">
        <f>REPLACE(INDEX(GroupVertices[Group],MATCH(Edges[[#This Row],[Vertex 2]],GroupVertices[Vertex],0)),1,1,"")</f>
        <v>11</v>
      </c>
      <c r="BD235" s="48">
        <v>1</v>
      </c>
      <c r="BE235" s="49">
        <v>6.666666666666667</v>
      </c>
      <c r="BF235" s="48">
        <v>0</v>
      </c>
      <c r="BG235" s="49">
        <v>0</v>
      </c>
      <c r="BH235" s="48">
        <v>0</v>
      </c>
      <c r="BI235" s="49">
        <v>0</v>
      </c>
      <c r="BJ235" s="48">
        <v>14</v>
      </c>
      <c r="BK235" s="49">
        <v>93.33333333333333</v>
      </c>
      <c r="BL235" s="48">
        <v>15</v>
      </c>
    </row>
    <row r="236" spans="1:64" ht="15">
      <c r="A236" s="64" t="s">
        <v>342</v>
      </c>
      <c r="B236" s="64" t="s">
        <v>342</v>
      </c>
      <c r="C236" s="65" t="s">
        <v>4236</v>
      </c>
      <c r="D236" s="66">
        <v>10</v>
      </c>
      <c r="E236" s="67" t="s">
        <v>136</v>
      </c>
      <c r="F236" s="68">
        <v>12</v>
      </c>
      <c r="G236" s="65"/>
      <c r="H236" s="69"/>
      <c r="I236" s="70"/>
      <c r="J236" s="70"/>
      <c r="K236" s="34" t="s">
        <v>65</v>
      </c>
      <c r="L236" s="77">
        <v>236</v>
      </c>
      <c r="M236" s="77"/>
      <c r="N236" s="72"/>
      <c r="O236" s="79" t="s">
        <v>176</v>
      </c>
      <c r="P236" s="81">
        <v>43574.80810185185</v>
      </c>
      <c r="Q236" s="79" t="s">
        <v>550</v>
      </c>
      <c r="R236" s="79"/>
      <c r="S236" s="79"/>
      <c r="T236" s="79" t="s">
        <v>684</v>
      </c>
      <c r="U236" s="79"/>
      <c r="V236" s="82" t="s">
        <v>917</v>
      </c>
      <c r="W236" s="81">
        <v>43574.80810185185</v>
      </c>
      <c r="X236" s="82" t="s">
        <v>1117</v>
      </c>
      <c r="Y236" s="79"/>
      <c r="Z236" s="79"/>
      <c r="AA236" s="85" t="s">
        <v>1339</v>
      </c>
      <c r="AB236" s="79"/>
      <c r="AC236" s="79" t="b">
        <v>0</v>
      </c>
      <c r="AD236" s="79">
        <v>19</v>
      </c>
      <c r="AE236" s="85" t="s">
        <v>1392</v>
      </c>
      <c r="AF236" s="79" t="b">
        <v>0</v>
      </c>
      <c r="AG236" s="79" t="s">
        <v>1403</v>
      </c>
      <c r="AH236" s="79"/>
      <c r="AI236" s="85" t="s">
        <v>1392</v>
      </c>
      <c r="AJ236" s="79" t="b">
        <v>0</v>
      </c>
      <c r="AK236" s="79">
        <v>0</v>
      </c>
      <c r="AL236" s="85" t="s">
        <v>1392</v>
      </c>
      <c r="AM236" s="79" t="s">
        <v>1426</v>
      </c>
      <c r="AN236" s="79" t="b">
        <v>0</v>
      </c>
      <c r="AO236" s="85" t="s">
        <v>1339</v>
      </c>
      <c r="AP236" s="79" t="s">
        <v>176</v>
      </c>
      <c r="AQ236" s="79">
        <v>0</v>
      </c>
      <c r="AR236" s="79">
        <v>0</v>
      </c>
      <c r="AS236" s="79"/>
      <c r="AT236" s="79"/>
      <c r="AU236" s="79"/>
      <c r="AV236" s="79"/>
      <c r="AW236" s="79"/>
      <c r="AX236" s="79"/>
      <c r="AY236" s="79"/>
      <c r="AZ236" s="79"/>
      <c r="BA236">
        <v>12</v>
      </c>
      <c r="BB236" s="78" t="str">
        <f>REPLACE(INDEX(GroupVertices[Group],MATCH(Edges[[#This Row],[Vertex 1]],GroupVertices[Vertex],0)),1,1,"")</f>
        <v>11</v>
      </c>
      <c r="BC236" s="78" t="str">
        <f>REPLACE(INDEX(GroupVertices[Group],MATCH(Edges[[#This Row],[Vertex 2]],GroupVertices[Vertex],0)),1,1,"")</f>
        <v>11</v>
      </c>
      <c r="BD236" s="48">
        <v>1</v>
      </c>
      <c r="BE236" s="49">
        <v>4</v>
      </c>
      <c r="BF236" s="48">
        <v>0</v>
      </c>
      <c r="BG236" s="49">
        <v>0</v>
      </c>
      <c r="BH236" s="48">
        <v>0</v>
      </c>
      <c r="BI236" s="49">
        <v>0</v>
      </c>
      <c r="BJ236" s="48">
        <v>24</v>
      </c>
      <c r="BK236" s="49">
        <v>96</v>
      </c>
      <c r="BL236" s="48">
        <v>25</v>
      </c>
    </row>
    <row r="237" spans="1:64" ht="15">
      <c r="A237" s="64" t="s">
        <v>342</v>
      </c>
      <c r="B237" s="64" t="s">
        <v>342</v>
      </c>
      <c r="C237" s="65" t="s">
        <v>4236</v>
      </c>
      <c r="D237" s="66">
        <v>10</v>
      </c>
      <c r="E237" s="67" t="s">
        <v>136</v>
      </c>
      <c r="F237" s="68">
        <v>12</v>
      </c>
      <c r="G237" s="65"/>
      <c r="H237" s="69"/>
      <c r="I237" s="70"/>
      <c r="J237" s="70"/>
      <c r="K237" s="34" t="s">
        <v>65</v>
      </c>
      <c r="L237" s="77">
        <v>237</v>
      </c>
      <c r="M237" s="77"/>
      <c r="N237" s="72"/>
      <c r="O237" s="79" t="s">
        <v>176</v>
      </c>
      <c r="P237" s="81">
        <v>43574.84576388889</v>
      </c>
      <c r="Q237" s="79" t="s">
        <v>551</v>
      </c>
      <c r="R237" s="79"/>
      <c r="S237" s="79"/>
      <c r="T237" s="79" t="s">
        <v>684</v>
      </c>
      <c r="U237" s="79"/>
      <c r="V237" s="82" t="s">
        <v>917</v>
      </c>
      <c r="W237" s="81">
        <v>43574.84576388889</v>
      </c>
      <c r="X237" s="82" t="s">
        <v>1118</v>
      </c>
      <c r="Y237" s="79"/>
      <c r="Z237" s="79"/>
      <c r="AA237" s="85" t="s">
        <v>1340</v>
      </c>
      <c r="AB237" s="79"/>
      <c r="AC237" s="79" t="b">
        <v>0</v>
      </c>
      <c r="AD237" s="79">
        <v>12</v>
      </c>
      <c r="AE237" s="85" t="s">
        <v>1392</v>
      </c>
      <c r="AF237" s="79" t="b">
        <v>0</v>
      </c>
      <c r="AG237" s="79" t="s">
        <v>1403</v>
      </c>
      <c r="AH237" s="79"/>
      <c r="AI237" s="85" t="s">
        <v>1392</v>
      </c>
      <c r="AJ237" s="79" t="b">
        <v>0</v>
      </c>
      <c r="AK237" s="79">
        <v>0</v>
      </c>
      <c r="AL237" s="85" t="s">
        <v>1392</v>
      </c>
      <c r="AM237" s="79" t="s">
        <v>1426</v>
      </c>
      <c r="AN237" s="79" t="b">
        <v>0</v>
      </c>
      <c r="AO237" s="85" t="s">
        <v>1340</v>
      </c>
      <c r="AP237" s="79" t="s">
        <v>176</v>
      </c>
      <c r="AQ237" s="79">
        <v>0</v>
      </c>
      <c r="AR237" s="79">
        <v>0</v>
      </c>
      <c r="AS237" s="79"/>
      <c r="AT237" s="79"/>
      <c r="AU237" s="79"/>
      <c r="AV237" s="79"/>
      <c r="AW237" s="79"/>
      <c r="AX237" s="79"/>
      <c r="AY237" s="79"/>
      <c r="AZ237" s="79"/>
      <c r="BA237">
        <v>12</v>
      </c>
      <c r="BB237" s="78" t="str">
        <f>REPLACE(INDEX(GroupVertices[Group],MATCH(Edges[[#This Row],[Vertex 1]],GroupVertices[Vertex],0)),1,1,"")</f>
        <v>11</v>
      </c>
      <c r="BC237" s="78" t="str">
        <f>REPLACE(INDEX(GroupVertices[Group],MATCH(Edges[[#This Row],[Vertex 2]],GroupVertices[Vertex],0)),1,1,"")</f>
        <v>11</v>
      </c>
      <c r="BD237" s="48">
        <v>1</v>
      </c>
      <c r="BE237" s="49">
        <v>3.0303030303030303</v>
      </c>
      <c r="BF237" s="48">
        <v>1</v>
      </c>
      <c r="BG237" s="49">
        <v>3.0303030303030303</v>
      </c>
      <c r="BH237" s="48">
        <v>0</v>
      </c>
      <c r="BI237" s="49">
        <v>0</v>
      </c>
      <c r="BJ237" s="48">
        <v>31</v>
      </c>
      <c r="BK237" s="49">
        <v>93.93939393939394</v>
      </c>
      <c r="BL237" s="48">
        <v>33</v>
      </c>
    </row>
    <row r="238" spans="1:64" ht="15">
      <c r="A238" s="64" t="s">
        <v>342</v>
      </c>
      <c r="B238" s="64" t="s">
        <v>342</v>
      </c>
      <c r="C238" s="65" t="s">
        <v>4236</v>
      </c>
      <c r="D238" s="66">
        <v>10</v>
      </c>
      <c r="E238" s="67" t="s">
        <v>136</v>
      </c>
      <c r="F238" s="68">
        <v>12</v>
      </c>
      <c r="G238" s="65"/>
      <c r="H238" s="69"/>
      <c r="I238" s="70"/>
      <c r="J238" s="70"/>
      <c r="K238" s="34" t="s">
        <v>65</v>
      </c>
      <c r="L238" s="77">
        <v>238</v>
      </c>
      <c r="M238" s="77"/>
      <c r="N238" s="72"/>
      <c r="O238" s="79" t="s">
        <v>176</v>
      </c>
      <c r="P238" s="81">
        <v>43574.861238425925</v>
      </c>
      <c r="Q238" s="79" t="s">
        <v>552</v>
      </c>
      <c r="R238" s="79"/>
      <c r="S238" s="79"/>
      <c r="T238" s="79" t="s">
        <v>684</v>
      </c>
      <c r="U238" s="82" t="s">
        <v>799</v>
      </c>
      <c r="V238" s="82" t="s">
        <v>799</v>
      </c>
      <c r="W238" s="81">
        <v>43574.861238425925</v>
      </c>
      <c r="X238" s="82" t="s">
        <v>1119</v>
      </c>
      <c r="Y238" s="79"/>
      <c r="Z238" s="79"/>
      <c r="AA238" s="85" t="s">
        <v>1341</v>
      </c>
      <c r="AB238" s="79"/>
      <c r="AC238" s="79" t="b">
        <v>0</v>
      </c>
      <c r="AD238" s="79">
        <v>21</v>
      </c>
      <c r="AE238" s="85" t="s">
        <v>1392</v>
      </c>
      <c r="AF238" s="79" t="b">
        <v>0</v>
      </c>
      <c r="AG238" s="79" t="s">
        <v>1403</v>
      </c>
      <c r="AH238" s="79"/>
      <c r="AI238" s="85" t="s">
        <v>1392</v>
      </c>
      <c r="AJ238" s="79" t="b">
        <v>0</v>
      </c>
      <c r="AK238" s="79">
        <v>0</v>
      </c>
      <c r="AL238" s="85" t="s">
        <v>1392</v>
      </c>
      <c r="AM238" s="79" t="s">
        <v>1426</v>
      </c>
      <c r="AN238" s="79" t="b">
        <v>0</v>
      </c>
      <c r="AO238" s="85" t="s">
        <v>1341</v>
      </c>
      <c r="AP238" s="79" t="s">
        <v>176</v>
      </c>
      <c r="AQ238" s="79">
        <v>0</v>
      </c>
      <c r="AR238" s="79">
        <v>0</v>
      </c>
      <c r="AS238" s="79"/>
      <c r="AT238" s="79"/>
      <c r="AU238" s="79"/>
      <c r="AV238" s="79"/>
      <c r="AW238" s="79"/>
      <c r="AX238" s="79"/>
      <c r="AY238" s="79"/>
      <c r="AZ238" s="79"/>
      <c r="BA238">
        <v>12</v>
      </c>
      <c r="BB238" s="78" t="str">
        <f>REPLACE(INDEX(GroupVertices[Group],MATCH(Edges[[#This Row],[Vertex 1]],GroupVertices[Vertex],0)),1,1,"")</f>
        <v>11</v>
      </c>
      <c r="BC238" s="78" t="str">
        <f>REPLACE(INDEX(GroupVertices[Group],MATCH(Edges[[#This Row],[Vertex 2]],GroupVertices[Vertex],0)),1,1,"")</f>
        <v>11</v>
      </c>
      <c r="BD238" s="48">
        <v>2</v>
      </c>
      <c r="BE238" s="49">
        <v>10.526315789473685</v>
      </c>
      <c r="BF238" s="48">
        <v>0</v>
      </c>
      <c r="BG238" s="49">
        <v>0</v>
      </c>
      <c r="BH238" s="48">
        <v>0</v>
      </c>
      <c r="BI238" s="49">
        <v>0</v>
      </c>
      <c r="BJ238" s="48">
        <v>17</v>
      </c>
      <c r="BK238" s="49">
        <v>89.47368421052632</v>
      </c>
      <c r="BL238" s="48">
        <v>19</v>
      </c>
    </row>
    <row r="239" spans="1:64" ht="15">
      <c r="A239" s="64" t="s">
        <v>342</v>
      </c>
      <c r="B239" s="64" t="s">
        <v>342</v>
      </c>
      <c r="C239" s="65" t="s">
        <v>4236</v>
      </c>
      <c r="D239" s="66">
        <v>10</v>
      </c>
      <c r="E239" s="67" t="s">
        <v>136</v>
      </c>
      <c r="F239" s="68">
        <v>12</v>
      </c>
      <c r="G239" s="65"/>
      <c r="H239" s="69"/>
      <c r="I239" s="70"/>
      <c r="J239" s="70"/>
      <c r="K239" s="34" t="s">
        <v>65</v>
      </c>
      <c r="L239" s="77">
        <v>239</v>
      </c>
      <c r="M239" s="77"/>
      <c r="N239" s="72"/>
      <c r="O239" s="79" t="s">
        <v>176</v>
      </c>
      <c r="P239" s="81">
        <v>43574.87762731482</v>
      </c>
      <c r="Q239" s="79" t="s">
        <v>553</v>
      </c>
      <c r="R239" s="79"/>
      <c r="S239" s="79"/>
      <c r="T239" s="79" t="s">
        <v>684</v>
      </c>
      <c r="U239" s="82" t="s">
        <v>800</v>
      </c>
      <c r="V239" s="82" t="s">
        <v>800</v>
      </c>
      <c r="W239" s="81">
        <v>43574.87762731482</v>
      </c>
      <c r="X239" s="82" t="s">
        <v>1120</v>
      </c>
      <c r="Y239" s="79"/>
      <c r="Z239" s="79"/>
      <c r="AA239" s="85" t="s">
        <v>1342</v>
      </c>
      <c r="AB239" s="79"/>
      <c r="AC239" s="79" t="b">
        <v>0</v>
      </c>
      <c r="AD239" s="79">
        <v>53</v>
      </c>
      <c r="AE239" s="85" t="s">
        <v>1392</v>
      </c>
      <c r="AF239" s="79" t="b">
        <v>0</v>
      </c>
      <c r="AG239" s="79" t="s">
        <v>1403</v>
      </c>
      <c r="AH239" s="79"/>
      <c r="AI239" s="85" t="s">
        <v>1392</v>
      </c>
      <c r="AJ239" s="79" t="b">
        <v>0</v>
      </c>
      <c r="AK239" s="79">
        <v>0</v>
      </c>
      <c r="AL239" s="85" t="s">
        <v>1392</v>
      </c>
      <c r="AM239" s="79" t="s">
        <v>1426</v>
      </c>
      <c r="AN239" s="79" t="b">
        <v>0</v>
      </c>
      <c r="AO239" s="85" t="s">
        <v>1342</v>
      </c>
      <c r="AP239" s="79" t="s">
        <v>176</v>
      </c>
      <c r="AQ239" s="79">
        <v>0</v>
      </c>
      <c r="AR239" s="79">
        <v>0</v>
      </c>
      <c r="AS239" s="79"/>
      <c r="AT239" s="79"/>
      <c r="AU239" s="79"/>
      <c r="AV239" s="79"/>
      <c r="AW239" s="79"/>
      <c r="AX239" s="79"/>
      <c r="AY239" s="79"/>
      <c r="AZ239" s="79"/>
      <c r="BA239">
        <v>12</v>
      </c>
      <c r="BB239" s="78" t="str">
        <f>REPLACE(INDEX(GroupVertices[Group],MATCH(Edges[[#This Row],[Vertex 1]],GroupVertices[Vertex],0)),1,1,"")</f>
        <v>11</v>
      </c>
      <c r="BC239" s="78" t="str">
        <f>REPLACE(INDEX(GroupVertices[Group],MATCH(Edges[[#This Row],[Vertex 2]],GroupVertices[Vertex],0)),1,1,"")</f>
        <v>11</v>
      </c>
      <c r="BD239" s="48">
        <v>1</v>
      </c>
      <c r="BE239" s="49">
        <v>4.166666666666667</v>
      </c>
      <c r="BF239" s="48">
        <v>0</v>
      </c>
      <c r="BG239" s="49">
        <v>0</v>
      </c>
      <c r="BH239" s="48">
        <v>0</v>
      </c>
      <c r="BI239" s="49">
        <v>0</v>
      </c>
      <c r="BJ239" s="48">
        <v>23</v>
      </c>
      <c r="BK239" s="49">
        <v>95.83333333333333</v>
      </c>
      <c r="BL239" s="48">
        <v>24</v>
      </c>
    </row>
    <row r="240" spans="1:64" ht="15">
      <c r="A240" s="64" t="s">
        <v>342</v>
      </c>
      <c r="B240" s="64" t="s">
        <v>342</v>
      </c>
      <c r="C240" s="65" t="s">
        <v>4236</v>
      </c>
      <c r="D240" s="66">
        <v>10</v>
      </c>
      <c r="E240" s="67" t="s">
        <v>136</v>
      </c>
      <c r="F240" s="68">
        <v>12</v>
      </c>
      <c r="G240" s="65"/>
      <c r="H240" s="69"/>
      <c r="I240" s="70"/>
      <c r="J240" s="70"/>
      <c r="K240" s="34" t="s">
        <v>65</v>
      </c>
      <c r="L240" s="77">
        <v>240</v>
      </c>
      <c r="M240" s="77"/>
      <c r="N240" s="72"/>
      <c r="O240" s="79" t="s">
        <v>176</v>
      </c>
      <c r="P240" s="81">
        <v>43574.90861111111</v>
      </c>
      <c r="Q240" s="79" t="s">
        <v>554</v>
      </c>
      <c r="R240" s="79"/>
      <c r="S240" s="79"/>
      <c r="T240" s="79" t="s">
        <v>684</v>
      </c>
      <c r="U240" s="82" t="s">
        <v>801</v>
      </c>
      <c r="V240" s="82" t="s">
        <v>801</v>
      </c>
      <c r="W240" s="81">
        <v>43574.90861111111</v>
      </c>
      <c r="X240" s="82" t="s">
        <v>1121</v>
      </c>
      <c r="Y240" s="79"/>
      <c r="Z240" s="79"/>
      <c r="AA240" s="85" t="s">
        <v>1343</v>
      </c>
      <c r="AB240" s="79"/>
      <c r="AC240" s="79" t="b">
        <v>0</v>
      </c>
      <c r="AD240" s="79">
        <v>10</v>
      </c>
      <c r="AE240" s="85" t="s">
        <v>1392</v>
      </c>
      <c r="AF240" s="79" t="b">
        <v>0</v>
      </c>
      <c r="AG240" s="79" t="s">
        <v>1403</v>
      </c>
      <c r="AH240" s="79"/>
      <c r="AI240" s="85" t="s">
        <v>1392</v>
      </c>
      <c r="AJ240" s="79" t="b">
        <v>0</v>
      </c>
      <c r="AK240" s="79">
        <v>0</v>
      </c>
      <c r="AL240" s="85" t="s">
        <v>1392</v>
      </c>
      <c r="AM240" s="79" t="s">
        <v>1426</v>
      </c>
      <c r="AN240" s="79" t="b">
        <v>0</v>
      </c>
      <c r="AO240" s="85" t="s">
        <v>1343</v>
      </c>
      <c r="AP240" s="79" t="s">
        <v>176</v>
      </c>
      <c r="AQ240" s="79">
        <v>0</v>
      </c>
      <c r="AR240" s="79">
        <v>0</v>
      </c>
      <c r="AS240" s="79"/>
      <c r="AT240" s="79"/>
      <c r="AU240" s="79"/>
      <c r="AV240" s="79"/>
      <c r="AW240" s="79"/>
      <c r="AX240" s="79"/>
      <c r="AY240" s="79"/>
      <c r="AZ240" s="79"/>
      <c r="BA240">
        <v>12</v>
      </c>
      <c r="BB240" s="78" t="str">
        <f>REPLACE(INDEX(GroupVertices[Group],MATCH(Edges[[#This Row],[Vertex 1]],GroupVertices[Vertex],0)),1,1,"")</f>
        <v>11</v>
      </c>
      <c r="BC240" s="78" t="str">
        <f>REPLACE(INDEX(GroupVertices[Group],MATCH(Edges[[#This Row],[Vertex 2]],GroupVertices[Vertex],0)),1,1,"")</f>
        <v>11</v>
      </c>
      <c r="BD240" s="48">
        <v>0</v>
      </c>
      <c r="BE240" s="49">
        <v>0</v>
      </c>
      <c r="BF240" s="48">
        <v>3</v>
      </c>
      <c r="BG240" s="49">
        <v>8.571428571428571</v>
      </c>
      <c r="BH240" s="48">
        <v>0</v>
      </c>
      <c r="BI240" s="49">
        <v>0</v>
      </c>
      <c r="BJ240" s="48">
        <v>32</v>
      </c>
      <c r="BK240" s="49">
        <v>91.42857142857143</v>
      </c>
      <c r="BL240" s="48">
        <v>35</v>
      </c>
    </row>
    <row r="241" spans="1:64" ht="15">
      <c r="A241" s="64" t="s">
        <v>342</v>
      </c>
      <c r="B241" s="64" t="s">
        <v>342</v>
      </c>
      <c r="C241" s="65" t="s">
        <v>4236</v>
      </c>
      <c r="D241" s="66">
        <v>10</v>
      </c>
      <c r="E241" s="67" t="s">
        <v>136</v>
      </c>
      <c r="F241" s="68">
        <v>12</v>
      </c>
      <c r="G241" s="65"/>
      <c r="H241" s="69"/>
      <c r="I241" s="70"/>
      <c r="J241" s="70"/>
      <c r="K241" s="34" t="s">
        <v>65</v>
      </c>
      <c r="L241" s="77">
        <v>241</v>
      </c>
      <c r="M241" s="77"/>
      <c r="N241" s="72"/>
      <c r="O241" s="79" t="s">
        <v>176</v>
      </c>
      <c r="P241" s="81">
        <v>43575.00784722222</v>
      </c>
      <c r="Q241" s="79" t="s">
        <v>555</v>
      </c>
      <c r="R241" s="79"/>
      <c r="S241" s="79"/>
      <c r="T241" s="79" t="s">
        <v>684</v>
      </c>
      <c r="U241" s="79"/>
      <c r="V241" s="82" t="s">
        <v>917</v>
      </c>
      <c r="W241" s="81">
        <v>43575.00784722222</v>
      </c>
      <c r="X241" s="82" t="s">
        <v>1122</v>
      </c>
      <c r="Y241" s="79"/>
      <c r="Z241" s="79"/>
      <c r="AA241" s="85" t="s">
        <v>1344</v>
      </c>
      <c r="AB241" s="79"/>
      <c r="AC241" s="79" t="b">
        <v>0</v>
      </c>
      <c r="AD241" s="79">
        <v>14</v>
      </c>
      <c r="AE241" s="85" t="s">
        <v>1392</v>
      </c>
      <c r="AF241" s="79" t="b">
        <v>0</v>
      </c>
      <c r="AG241" s="79" t="s">
        <v>1403</v>
      </c>
      <c r="AH241" s="79"/>
      <c r="AI241" s="85" t="s">
        <v>1392</v>
      </c>
      <c r="AJ241" s="79" t="b">
        <v>0</v>
      </c>
      <c r="AK241" s="79">
        <v>0</v>
      </c>
      <c r="AL241" s="85" t="s">
        <v>1392</v>
      </c>
      <c r="AM241" s="79" t="s">
        <v>1426</v>
      </c>
      <c r="AN241" s="79" t="b">
        <v>0</v>
      </c>
      <c r="AO241" s="85" t="s">
        <v>1344</v>
      </c>
      <c r="AP241" s="79" t="s">
        <v>176</v>
      </c>
      <c r="AQ241" s="79">
        <v>0</v>
      </c>
      <c r="AR241" s="79">
        <v>0</v>
      </c>
      <c r="AS241" s="79"/>
      <c r="AT241" s="79"/>
      <c r="AU241" s="79"/>
      <c r="AV241" s="79"/>
      <c r="AW241" s="79"/>
      <c r="AX241" s="79"/>
      <c r="AY241" s="79"/>
      <c r="AZ241" s="79"/>
      <c r="BA241">
        <v>12</v>
      </c>
      <c r="BB241" s="78" t="str">
        <f>REPLACE(INDEX(GroupVertices[Group],MATCH(Edges[[#This Row],[Vertex 1]],GroupVertices[Vertex],0)),1,1,"")</f>
        <v>11</v>
      </c>
      <c r="BC241" s="78" t="str">
        <f>REPLACE(INDEX(GroupVertices[Group],MATCH(Edges[[#This Row],[Vertex 2]],GroupVertices[Vertex],0)),1,1,"")</f>
        <v>11</v>
      </c>
      <c r="BD241" s="48">
        <v>1</v>
      </c>
      <c r="BE241" s="49">
        <v>2.380952380952381</v>
      </c>
      <c r="BF241" s="48">
        <v>2</v>
      </c>
      <c r="BG241" s="49">
        <v>4.761904761904762</v>
      </c>
      <c r="BH241" s="48">
        <v>0</v>
      </c>
      <c r="BI241" s="49">
        <v>0</v>
      </c>
      <c r="BJ241" s="48">
        <v>39</v>
      </c>
      <c r="BK241" s="49">
        <v>92.85714285714286</v>
      </c>
      <c r="BL241" s="48">
        <v>42</v>
      </c>
    </row>
    <row r="242" spans="1:64" ht="15">
      <c r="A242" s="64" t="s">
        <v>342</v>
      </c>
      <c r="B242" s="64" t="s">
        <v>342</v>
      </c>
      <c r="C242" s="65" t="s">
        <v>4236</v>
      </c>
      <c r="D242" s="66">
        <v>10</v>
      </c>
      <c r="E242" s="67" t="s">
        <v>136</v>
      </c>
      <c r="F242" s="68">
        <v>12</v>
      </c>
      <c r="G242" s="65"/>
      <c r="H242" s="69"/>
      <c r="I242" s="70"/>
      <c r="J242" s="70"/>
      <c r="K242" s="34" t="s">
        <v>65</v>
      </c>
      <c r="L242" s="77">
        <v>242</v>
      </c>
      <c r="M242" s="77"/>
      <c r="N242" s="72"/>
      <c r="O242" s="79" t="s">
        <v>176</v>
      </c>
      <c r="P242" s="81">
        <v>43575.12136574074</v>
      </c>
      <c r="Q242" s="79" t="s">
        <v>556</v>
      </c>
      <c r="R242" s="79"/>
      <c r="S242" s="79"/>
      <c r="T242" s="79" t="s">
        <v>684</v>
      </c>
      <c r="U242" s="79"/>
      <c r="V242" s="82" t="s">
        <v>917</v>
      </c>
      <c r="W242" s="81">
        <v>43575.12136574074</v>
      </c>
      <c r="X242" s="82" t="s">
        <v>1123</v>
      </c>
      <c r="Y242" s="79"/>
      <c r="Z242" s="79"/>
      <c r="AA242" s="85" t="s">
        <v>1345</v>
      </c>
      <c r="AB242" s="79"/>
      <c r="AC242" s="79" t="b">
        <v>0</v>
      </c>
      <c r="AD242" s="79">
        <v>30</v>
      </c>
      <c r="AE242" s="85" t="s">
        <v>1392</v>
      </c>
      <c r="AF242" s="79" t="b">
        <v>0</v>
      </c>
      <c r="AG242" s="79" t="s">
        <v>1403</v>
      </c>
      <c r="AH242" s="79"/>
      <c r="AI242" s="85" t="s">
        <v>1392</v>
      </c>
      <c r="AJ242" s="79" t="b">
        <v>0</v>
      </c>
      <c r="AK242" s="79">
        <v>1</v>
      </c>
      <c r="AL242" s="85" t="s">
        <v>1392</v>
      </c>
      <c r="AM242" s="79" t="s">
        <v>1426</v>
      </c>
      <c r="AN242" s="79" t="b">
        <v>0</v>
      </c>
      <c r="AO242" s="85" t="s">
        <v>1345</v>
      </c>
      <c r="AP242" s="79" t="s">
        <v>176</v>
      </c>
      <c r="AQ242" s="79">
        <v>0</v>
      </c>
      <c r="AR242" s="79">
        <v>0</v>
      </c>
      <c r="AS242" s="79"/>
      <c r="AT242" s="79"/>
      <c r="AU242" s="79"/>
      <c r="AV242" s="79"/>
      <c r="AW242" s="79"/>
      <c r="AX242" s="79"/>
      <c r="AY242" s="79"/>
      <c r="AZ242" s="79"/>
      <c r="BA242">
        <v>12</v>
      </c>
      <c r="BB242" s="78" t="str">
        <f>REPLACE(INDEX(GroupVertices[Group],MATCH(Edges[[#This Row],[Vertex 1]],GroupVertices[Vertex],0)),1,1,"")</f>
        <v>11</v>
      </c>
      <c r="BC242" s="78" t="str">
        <f>REPLACE(INDEX(GroupVertices[Group],MATCH(Edges[[#This Row],[Vertex 2]],GroupVertices[Vertex],0)),1,1,"")</f>
        <v>11</v>
      </c>
      <c r="BD242" s="48">
        <v>0</v>
      </c>
      <c r="BE242" s="49">
        <v>0</v>
      </c>
      <c r="BF242" s="48">
        <v>1</v>
      </c>
      <c r="BG242" s="49">
        <v>3.4482758620689653</v>
      </c>
      <c r="BH242" s="48">
        <v>0</v>
      </c>
      <c r="BI242" s="49">
        <v>0</v>
      </c>
      <c r="BJ242" s="48">
        <v>28</v>
      </c>
      <c r="BK242" s="49">
        <v>96.55172413793103</v>
      </c>
      <c r="BL242" s="48">
        <v>29</v>
      </c>
    </row>
    <row r="243" spans="1:64" ht="15">
      <c r="A243" s="64" t="s">
        <v>342</v>
      </c>
      <c r="B243" s="64" t="s">
        <v>342</v>
      </c>
      <c r="C243" s="65" t="s">
        <v>4236</v>
      </c>
      <c r="D243" s="66">
        <v>10</v>
      </c>
      <c r="E243" s="67" t="s">
        <v>136</v>
      </c>
      <c r="F243" s="68">
        <v>12</v>
      </c>
      <c r="G243" s="65"/>
      <c r="H243" s="69"/>
      <c r="I243" s="70"/>
      <c r="J243" s="70"/>
      <c r="K243" s="34" t="s">
        <v>65</v>
      </c>
      <c r="L243" s="77">
        <v>243</v>
      </c>
      <c r="M243" s="77"/>
      <c r="N243" s="72"/>
      <c r="O243" s="79" t="s">
        <v>176</v>
      </c>
      <c r="P243" s="81">
        <v>43575.136030092595</v>
      </c>
      <c r="Q243" s="79" t="s">
        <v>557</v>
      </c>
      <c r="R243" s="79"/>
      <c r="S243" s="79"/>
      <c r="T243" s="79" t="s">
        <v>684</v>
      </c>
      <c r="U243" s="79"/>
      <c r="V243" s="82" t="s">
        <v>917</v>
      </c>
      <c r="W243" s="81">
        <v>43575.136030092595</v>
      </c>
      <c r="X243" s="82" t="s">
        <v>1124</v>
      </c>
      <c r="Y243" s="79"/>
      <c r="Z243" s="79"/>
      <c r="AA243" s="85" t="s">
        <v>1346</v>
      </c>
      <c r="AB243" s="79"/>
      <c r="AC243" s="79" t="b">
        <v>0</v>
      </c>
      <c r="AD243" s="79">
        <v>14</v>
      </c>
      <c r="AE243" s="85" t="s">
        <v>1392</v>
      </c>
      <c r="AF243" s="79" t="b">
        <v>0</v>
      </c>
      <c r="AG243" s="79" t="s">
        <v>1403</v>
      </c>
      <c r="AH243" s="79"/>
      <c r="AI243" s="85" t="s">
        <v>1392</v>
      </c>
      <c r="AJ243" s="79" t="b">
        <v>0</v>
      </c>
      <c r="AK243" s="79">
        <v>3</v>
      </c>
      <c r="AL243" s="85" t="s">
        <v>1392</v>
      </c>
      <c r="AM243" s="79" t="s">
        <v>1426</v>
      </c>
      <c r="AN243" s="79" t="b">
        <v>0</v>
      </c>
      <c r="AO243" s="85" t="s">
        <v>1346</v>
      </c>
      <c r="AP243" s="79" t="s">
        <v>176</v>
      </c>
      <c r="AQ243" s="79">
        <v>0</v>
      </c>
      <c r="AR243" s="79">
        <v>0</v>
      </c>
      <c r="AS243" s="79"/>
      <c r="AT243" s="79"/>
      <c r="AU243" s="79"/>
      <c r="AV243" s="79"/>
      <c r="AW243" s="79"/>
      <c r="AX243" s="79"/>
      <c r="AY243" s="79"/>
      <c r="AZ243" s="79"/>
      <c r="BA243">
        <v>12</v>
      </c>
      <c r="BB243" s="78" t="str">
        <f>REPLACE(INDEX(GroupVertices[Group],MATCH(Edges[[#This Row],[Vertex 1]],GroupVertices[Vertex],0)),1,1,"")</f>
        <v>11</v>
      </c>
      <c r="BC243" s="78" t="str">
        <f>REPLACE(INDEX(GroupVertices[Group],MATCH(Edges[[#This Row],[Vertex 2]],GroupVertices[Vertex],0)),1,1,"")</f>
        <v>11</v>
      </c>
      <c r="BD243" s="48">
        <v>0</v>
      </c>
      <c r="BE243" s="49">
        <v>0</v>
      </c>
      <c r="BF243" s="48">
        <v>1</v>
      </c>
      <c r="BG243" s="49">
        <v>3.125</v>
      </c>
      <c r="BH243" s="48">
        <v>0</v>
      </c>
      <c r="BI243" s="49">
        <v>0</v>
      </c>
      <c r="BJ243" s="48">
        <v>31</v>
      </c>
      <c r="BK243" s="49">
        <v>96.875</v>
      </c>
      <c r="BL243" s="48">
        <v>32</v>
      </c>
    </row>
    <row r="244" spans="1:64" ht="15">
      <c r="A244" s="64" t="s">
        <v>342</v>
      </c>
      <c r="B244" s="64" t="s">
        <v>342</v>
      </c>
      <c r="C244" s="65" t="s">
        <v>4236</v>
      </c>
      <c r="D244" s="66">
        <v>10</v>
      </c>
      <c r="E244" s="67" t="s">
        <v>136</v>
      </c>
      <c r="F244" s="68">
        <v>12</v>
      </c>
      <c r="G244" s="65"/>
      <c r="H244" s="69"/>
      <c r="I244" s="70"/>
      <c r="J244" s="70"/>
      <c r="K244" s="34" t="s">
        <v>65</v>
      </c>
      <c r="L244" s="77">
        <v>244</v>
      </c>
      <c r="M244" s="77"/>
      <c r="N244" s="72"/>
      <c r="O244" s="79" t="s">
        <v>176</v>
      </c>
      <c r="P244" s="81">
        <v>43575.14842592592</v>
      </c>
      <c r="Q244" s="79" t="s">
        <v>558</v>
      </c>
      <c r="R244" s="79"/>
      <c r="S244" s="79"/>
      <c r="T244" s="79" t="s">
        <v>684</v>
      </c>
      <c r="U244" s="79"/>
      <c r="V244" s="82" t="s">
        <v>917</v>
      </c>
      <c r="W244" s="81">
        <v>43575.14842592592</v>
      </c>
      <c r="X244" s="82" t="s">
        <v>1125</v>
      </c>
      <c r="Y244" s="79"/>
      <c r="Z244" s="79"/>
      <c r="AA244" s="85" t="s">
        <v>1347</v>
      </c>
      <c r="AB244" s="79"/>
      <c r="AC244" s="79" t="b">
        <v>0</v>
      </c>
      <c r="AD244" s="79">
        <v>21</v>
      </c>
      <c r="AE244" s="85" t="s">
        <v>1392</v>
      </c>
      <c r="AF244" s="79" t="b">
        <v>0</v>
      </c>
      <c r="AG244" s="79" t="s">
        <v>1403</v>
      </c>
      <c r="AH244" s="79"/>
      <c r="AI244" s="85" t="s">
        <v>1392</v>
      </c>
      <c r="AJ244" s="79" t="b">
        <v>0</v>
      </c>
      <c r="AK244" s="79">
        <v>1</v>
      </c>
      <c r="AL244" s="85" t="s">
        <v>1392</v>
      </c>
      <c r="AM244" s="79" t="s">
        <v>1426</v>
      </c>
      <c r="AN244" s="79" t="b">
        <v>0</v>
      </c>
      <c r="AO244" s="85" t="s">
        <v>1347</v>
      </c>
      <c r="AP244" s="79" t="s">
        <v>176</v>
      </c>
      <c r="AQ244" s="79">
        <v>0</v>
      </c>
      <c r="AR244" s="79">
        <v>0</v>
      </c>
      <c r="AS244" s="79"/>
      <c r="AT244" s="79"/>
      <c r="AU244" s="79"/>
      <c r="AV244" s="79"/>
      <c r="AW244" s="79"/>
      <c r="AX244" s="79"/>
      <c r="AY244" s="79"/>
      <c r="AZ244" s="79"/>
      <c r="BA244">
        <v>12</v>
      </c>
      <c r="BB244" s="78" t="str">
        <f>REPLACE(INDEX(GroupVertices[Group],MATCH(Edges[[#This Row],[Vertex 1]],GroupVertices[Vertex],0)),1,1,"")</f>
        <v>11</v>
      </c>
      <c r="BC244" s="78" t="str">
        <f>REPLACE(INDEX(GroupVertices[Group],MATCH(Edges[[#This Row],[Vertex 2]],GroupVertices[Vertex],0)),1,1,"")</f>
        <v>11</v>
      </c>
      <c r="BD244" s="48">
        <v>0</v>
      </c>
      <c r="BE244" s="49">
        <v>0</v>
      </c>
      <c r="BF244" s="48">
        <v>1</v>
      </c>
      <c r="BG244" s="49">
        <v>3.225806451612903</v>
      </c>
      <c r="BH244" s="48">
        <v>0</v>
      </c>
      <c r="BI244" s="49">
        <v>0</v>
      </c>
      <c r="BJ244" s="48">
        <v>30</v>
      </c>
      <c r="BK244" s="49">
        <v>96.7741935483871</v>
      </c>
      <c r="BL244" s="48">
        <v>31</v>
      </c>
    </row>
    <row r="245" spans="1:64" ht="15">
      <c r="A245" s="64" t="s">
        <v>342</v>
      </c>
      <c r="B245" s="64" t="s">
        <v>342</v>
      </c>
      <c r="C245" s="65" t="s">
        <v>4236</v>
      </c>
      <c r="D245" s="66">
        <v>10</v>
      </c>
      <c r="E245" s="67" t="s">
        <v>136</v>
      </c>
      <c r="F245" s="68">
        <v>12</v>
      </c>
      <c r="G245" s="65"/>
      <c r="H245" s="69"/>
      <c r="I245" s="70"/>
      <c r="J245" s="70"/>
      <c r="K245" s="34" t="s">
        <v>65</v>
      </c>
      <c r="L245" s="77">
        <v>245</v>
      </c>
      <c r="M245" s="77"/>
      <c r="N245" s="72"/>
      <c r="O245" s="79" t="s">
        <v>176</v>
      </c>
      <c r="P245" s="81">
        <v>43575.2178587963</v>
      </c>
      <c r="Q245" s="79" t="s">
        <v>559</v>
      </c>
      <c r="R245" s="79"/>
      <c r="S245" s="79"/>
      <c r="T245" s="79" t="s">
        <v>684</v>
      </c>
      <c r="U245" s="79"/>
      <c r="V245" s="82" t="s">
        <v>917</v>
      </c>
      <c r="W245" s="81">
        <v>43575.2178587963</v>
      </c>
      <c r="X245" s="82" t="s">
        <v>1126</v>
      </c>
      <c r="Y245" s="79"/>
      <c r="Z245" s="79"/>
      <c r="AA245" s="85" t="s">
        <v>1348</v>
      </c>
      <c r="AB245" s="79"/>
      <c r="AC245" s="79" t="b">
        <v>0</v>
      </c>
      <c r="AD245" s="79">
        <v>30</v>
      </c>
      <c r="AE245" s="85" t="s">
        <v>1392</v>
      </c>
      <c r="AF245" s="79" t="b">
        <v>0</v>
      </c>
      <c r="AG245" s="79" t="s">
        <v>1403</v>
      </c>
      <c r="AH245" s="79"/>
      <c r="AI245" s="85" t="s">
        <v>1392</v>
      </c>
      <c r="AJ245" s="79" t="b">
        <v>0</v>
      </c>
      <c r="AK245" s="79">
        <v>1</v>
      </c>
      <c r="AL245" s="85" t="s">
        <v>1392</v>
      </c>
      <c r="AM245" s="79" t="s">
        <v>1426</v>
      </c>
      <c r="AN245" s="79" t="b">
        <v>0</v>
      </c>
      <c r="AO245" s="85" t="s">
        <v>1348</v>
      </c>
      <c r="AP245" s="79" t="s">
        <v>176</v>
      </c>
      <c r="AQ245" s="79">
        <v>0</v>
      </c>
      <c r="AR245" s="79">
        <v>0</v>
      </c>
      <c r="AS245" s="79"/>
      <c r="AT245" s="79"/>
      <c r="AU245" s="79"/>
      <c r="AV245" s="79"/>
      <c r="AW245" s="79"/>
      <c r="AX245" s="79"/>
      <c r="AY245" s="79"/>
      <c r="AZ245" s="79"/>
      <c r="BA245">
        <v>12</v>
      </c>
      <c r="BB245" s="78" t="str">
        <f>REPLACE(INDEX(GroupVertices[Group],MATCH(Edges[[#This Row],[Vertex 1]],GroupVertices[Vertex],0)),1,1,"")</f>
        <v>11</v>
      </c>
      <c r="BC245" s="78" t="str">
        <f>REPLACE(INDEX(GroupVertices[Group],MATCH(Edges[[#This Row],[Vertex 2]],GroupVertices[Vertex],0)),1,1,"")</f>
        <v>11</v>
      </c>
      <c r="BD245" s="48">
        <v>0</v>
      </c>
      <c r="BE245" s="49">
        <v>0</v>
      </c>
      <c r="BF245" s="48">
        <v>2</v>
      </c>
      <c r="BG245" s="49">
        <v>5.882352941176471</v>
      </c>
      <c r="BH245" s="48">
        <v>0</v>
      </c>
      <c r="BI245" s="49">
        <v>0</v>
      </c>
      <c r="BJ245" s="48">
        <v>32</v>
      </c>
      <c r="BK245" s="49">
        <v>94.11764705882354</v>
      </c>
      <c r="BL245" s="48">
        <v>34</v>
      </c>
    </row>
    <row r="246" spans="1:64" ht="15">
      <c r="A246" s="64" t="s">
        <v>342</v>
      </c>
      <c r="B246" s="64" t="s">
        <v>342</v>
      </c>
      <c r="C246" s="65" t="s">
        <v>4236</v>
      </c>
      <c r="D246" s="66">
        <v>10</v>
      </c>
      <c r="E246" s="67" t="s">
        <v>136</v>
      </c>
      <c r="F246" s="68">
        <v>12</v>
      </c>
      <c r="G246" s="65"/>
      <c r="H246" s="69"/>
      <c r="I246" s="70"/>
      <c r="J246" s="70"/>
      <c r="K246" s="34" t="s">
        <v>65</v>
      </c>
      <c r="L246" s="77">
        <v>246</v>
      </c>
      <c r="M246" s="77"/>
      <c r="N246" s="72"/>
      <c r="O246" s="79" t="s">
        <v>176</v>
      </c>
      <c r="P246" s="81">
        <v>43575.22304398148</v>
      </c>
      <c r="Q246" s="79" t="s">
        <v>560</v>
      </c>
      <c r="R246" s="79"/>
      <c r="S246" s="79"/>
      <c r="T246" s="79" t="s">
        <v>684</v>
      </c>
      <c r="U246" s="79"/>
      <c r="V246" s="82" t="s">
        <v>917</v>
      </c>
      <c r="W246" s="81">
        <v>43575.22304398148</v>
      </c>
      <c r="X246" s="82" t="s">
        <v>1127</v>
      </c>
      <c r="Y246" s="79"/>
      <c r="Z246" s="79"/>
      <c r="AA246" s="85" t="s">
        <v>1349</v>
      </c>
      <c r="AB246" s="79"/>
      <c r="AC246" s="79" t="b">
        <v>0</v>
      </c>
      <c r="AD246" s="79">
        <v>19</v>
      </c>
      <c r="AE246" s="85" t="s">
        <v>1392</v>
      </c>
      <c r="AF246" s="79" t="b">
        <v>0</v>
      </c>
      <c r="AG246" s="79" t="s">
        <v>1403</v>
      </c>
      <c r="AH246" s="79"/>
      <c r="AI246" s="85" t="s">
        <v>1392</v>
      </c>
      <c r="AJ246" s="79" t="b">
        <v>0</v>
      </c>
      <c r="AK246" s="79">
        <v>0</v>
      </c>
      <c r="AL246" s="85" t="s">
        <v>1392</v>
      </c>
      <c r="AM246" s="79" t="s">
        <v>1426</v>
      </c>
      <c r="AN246" s="79" t="b">
        <v>0</v>
      </c>
      <c r="AO246" s="85" t="s">
        <v>1349</v>
      </c>
      <c r="AP246" s="79" t="s">
        <v>176</v>
      </c>
      <c r="AQ246" s="79">
        <v>0</v>
      </c>
      <c r="AR246" s="79">
        <v>0</v>
      </c>
      <c r="AS246" s="79"/>
      <c r="AT246" s="79"/>
      <c r="AU246" s="79"/>
      <c r="AV246" s="79"/>
      <c r="AW246" s="79"/>
      <c r="AX246" s="79"/>
      <c r="AY246" s="79"/>
      <c r="AZ246" s="79"/>
      <c r="BA246">
        <v>12</v>
      </c>
      <c r="BB246" s="78" t="str">
        <f>REPLACE(INDEX(GroupVertices[Group],MATCH(Edges[[#This Row],[Vertex 1]],GroupVertices[Vertex],0)),1,1,"")</f>
        <v>11</v>
      </c>
      <c r="BC246" s="78" t="str">
        <f>REPLACE(INDEX(GroupVertices[Group],MATCH(Edges[[#This Row],[Vertex 2]],GroupVertices[Vertex],0)),1,1,"")</f>
        <v>11</v>
      </c>
      <c r="BD246" s="48">
        <v>1</v>
      </c>
      <c r="BE246" s="49">
        <v>5</v>
      </c>
      <c r="BF246" s="48">
        <v>0</v>
      </c>
      <c r="BG246" s="49">
        <v>0</v>
      </c>
      <c r="BH246" s="48">
        <v>0</v>
      </c>
      <c r="BI246" s="49">
        <v>0</v>
      </c>
      <c r="BJ246" s="48">
        <v>19</v>
      </c>
      <c r="BK246" s="49">
        <v>95</v>
      </c>
      <c r="BL246" s="48">
        <v>20</v>
      </c>
    </row>
    <row r="247" spans="1:64" ht="15">
      <c r="A247" s="64" t="s">
        <v>330</v>
      </c>
      <c r="B247" s="64" t="s">
        <v>330</v>
      </c>
      <c r="C247" s="65" t="s">
        <v>4235</v>
      </c>
      <c r="D247" s="66">
        <v>5.333333333333334</v>
      </c>
      <c r="E247" s="67" t="s">
        <v>136</v>
      </c>
      <c r="F247" s="68">
        <v>27.333333333333332</v>
      </c>
      <c r="G247" s="65"/>
      <c r="H247" s="69"/>
      <c r="I247" s="70"/>
      <c r="J247" s="70"/>
      <c r="K247" s="34" t="s">
        <v>65</v>
      </c>
      <c r="L247" s="77">
        <v>247</v>
      </c>
      <c r="M247" s="77"/>
      <c r="N247" s="72"/>
      <c r="O247" s="79" t="s">
        <v>176</v>
      </c>
      <c r="P247" s="81">
        <v>43560.60425925926</v>
      </c>
      <c r="Q247" s="79" t="s">
        <v>561</v>
      </c>
      <c r="R247" s="82" t="s">
        <v>629</v>
      </c>
      <c r="S247" s="79" t="s">
        <v>672</v>
      </c>
      <c r="T247" s="79" t="s">
        <v>686</v>
      </c>
      <c r="U247" s="79"/>
      <c r="V247" s="82" t="s">
        <v>907</v>
      </c>
      <c r="W247" s="81">
        <v>43560.60425925926</v>
      </c>
      <c r="X247" s="82" t="s">
        <v>1128</v>
      </c>
      <c r="Y247" s="79"/>
      <c r="Z247" s="79"/>
      <c r="AA247" s="85" t="s">
        <v>1350</v>
      </c>
      <c r="AB247" s="79"/>
      <c r="AC247" s="79" t="b">
        <v>0</v>
      </c>
      <c r="AD247" s="79">
        <v>9</v>
      </c>
      <c r="AE247" s="85" t="s">
        <v>1392</v>
      </c>
      <c r="AF247" s="79" t="b">
        <v>0</v>
      </c>
      <c r="AG247" s="79" t="s">
        <v>1403</v>
      </c>
      <c r="AH247" s="79"/>
      <c r="AI247" s="85" t="s">
        <v>1392</v>
      </c>
      <c r="AJ247" s="79" t="b">
        <v>0</v>
      </c>
      <c r="AK247" s="79">
        <v>6</v>
      </c>
      <c r="AL247" s="85" t="s">
        <v>1392</v>
      </c>
      <c r="AM247" s="79" t="s">
        <v>1436</v>
      </c>
      <c r="AN247" s="79" t="b">
        <v>0</v>
      </c>
      <c r="AO247" s="85" t="s">
        <v>1350</v>
      </c>
      <c r="AP247" s="79" t="s">
        <v>1441</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2</v>
      </c>
      <c r="BD247" s="48">
        <v>1</v>
      </c>
      <c r="BE247" s="49">
        <v>3.4482758620689653</v>
      </c>
      <c r="BF247" s="48">
        <v>3</v>
      </c>
      <c r="BG247" s="49">
        <v>10.344827586206897</v>
      </c>
      <c r="BH247" s="48">
        <v>0</v>
      </c>
      <c r="BI247" s="49">
        <v>0</v>
      </c>
      <c r="BJ247" s="48">
        <v>25</v>
      </c>
      <c r="BK247" s="49">
        <v>86.20689655172414</v>
      </c>
      <c r="BL247" s="48">
        <v>29</v>
      </c>
    </row>
    <row r="248" spans="1:64" ht="15">
      <c r="A248" s="64" t="s">
        <v>330</v>
      </c>
      <c r="B248" s="64" t="s">
        <v>330</v>
      </c>
      <c r="C248" s="65" t="s">
        <v>4235</v>
      </c>
      <c r="D248" s="66">
        <v>5.333333333333334</v>
      </c>
      <c r="E248" s="67" t="s">
        <v>136</v>
      </c>
      <c r="F248" s="68">
        <v>27.333333333333332</v>
      </c>
      <c r="G248" s="65"/>
      <c r="H248" s="69"/>
      <c r="I248" s="70"/>
      <c r="J248" s="70"/>
      <c r="K248" s="34" t="s">
        <v>65</v>
      </c>
      <c r="L248" s="77">
        <v>248</v>
      </c>
      <c r="M248" s="77"/>
      <c r="N248" s="72"/>
      <c r="O248" s="79" t="s">
        <v>176</v>
      </c>
      <c r="P248" s="81">
        <v>43574.68760416667</v>
      </c>
      <c r="Q248" s="79" t="s">
        <v>562</v>
      </c>
      <c r="R248" s="82" t="s">
        <v>630</v>
      </c>
      <c r="S248" s="79" t="s">
        <v>672</v>
      </c>
      <c r="T248" s="79" t="s">
        <v>742</v>
      </c>
      <c r="U248" s="82" t="s">
        <v>802</v>
      </c>
      <c r="V248" s="82" t="s">
        <v>802</v>
      </c>
      <c r="W248" s="81">
        <v>43574.68760416667</v>
      </c>
      <c r="X248" s="82" t="s">
        <v>1129</v>
      </c>
      <c r="Y248" s="79"/>
      <c r="Z248" s="79"/>
      <c r="AA248" s="85" t="s">
        <v>1351</v>
      </c>
      <c r="AB248" s="79"/>
      <c r="AC248" s="79" t="b">
        <v>0</v>
      </c>
      <c r="AD248" s="79">
        <v>7</v>
      </c>
      <c r="AE248" s="85" t="s">
        <v>1392</v>
      </c>
      <c r="AF248" s="79" t="b">
        <v>0</v>
      </c>
      <c r="AG248" s="79" t="s">
        <v>1403</v>
      </c>
      <c r="AH248" s="79"/>
      <c r="AI248" s="85" t="s">
        <v>1392</v>
      </c>
      <c r="AJ248" s="79" t="b">
        <v>0</v>
      </c>
      <c r="AK248" s="79">
        <v>6</v>
      </c>
      <c r="AL248" s="85" t="s">
        <v>1392</v>
      </c>
      <c r="AM248" s="79" t="s">
        <v>1436</v>
      </c>
      <c r="AN248" s="79" t="b">
        <v>0</v>
      </c>
      <c r="AO248" s="85" t="s">
        <v>1351</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2</v>
      </c>
      <c r="BC248" s="78" t="str">
        <f>REPLACE(INDEX(GroupVertices[Group],MATCH(Edges[[#This Row],[Vertex 2]],GroupVertices[Vertex],0)),1,1,"")</f>
        <v>2</v>
      </c>
      <c r="BD248" s="48">
        <v>1</v>
      </c>
      <c r="BE248" s="49">
        <v>6.666666666666667</v>
      </c>
      <c r="BF248" s="48">
        <v>1</v>
      </c>
      <c r="BG248" s="49">
        <v>6.666666666666667</v>
      </c>
      <c r="BH248" s="48">
        <v>0</v>
      </c>
      <c r="BI248" s="49">
        <v>0</v>
      </c>
      <c r="BJ248" s="48">
        <v>13</v>
      </c>
      <c r="BK248" s="49">
        <v>86.66666666666667</v>
      </c>
      <c r="BL248" s="48">
        <v>15</v>
      </c>
    </row>
    <row r="249" spans="1:64" ht="15">
      <c r="A249" s="64" t="s">
        <v>343</v>
      </c>
      <c r="B249" s="64" t="s">
        <v>330</v>
      </c>
      <c r="C249" s="65" t="s">
        <v>4234</v>
      </c>
      <c r="D249" s="66">
        <v>3</v>
      </c>
      <c r="E249" s="67" t="s">
        <v>132</v>
      </c>
      <c r="F249" s="68">
        <v>35</v>
      </c>
      <c r="G249" s="65"/>
      <c r="H249" s="69"/>
      <c r="I249" s="70"/>
      <c r="J249" s="70"/>
      <c r="K249" s="34" t="s">
        <v>65</v>
      </c>
      <c r="L249" s="77">
        <v>249</v>
      </c>
      <c r="M249" s="77"/>
      <c r="N249" s="72"/>
      <c r="O249" s="79" t="s">
        <v>416</v>
      </c>
      <c r="P249" s="81">
        <v>43575.32005787037</v>
      </c>
      <c r="Q249" s="79" t="s">
        <v>538</v>
      </c>
      <c r="R249" s="79"/>
      <c r="S249" s="79"/>
      <c r="T249" s="79" t="s">
        <v>742</v>
      </c>
      <c r="U249" s="79"/>
      <c r="V249" s="82" t="s">
        <v>918</v>
      </c>
      <c r="W249" s="81">
        <v>43575.32005787037</v>
      </c>
      <c r="X249" s="82" t="s">
        <v>1130</v>
      </c>
      <c r="Y249" s="79"/>
      <c r="Z249" s="79"/>
      <c r="AA249" s="85" t="s">
        <v>1352</v>
      </c>
      <c r="AB249" s="79"/>
      <c r="AC249" s="79" t="b">
        <v>0</v>
      </c>
      <c r="AD249" s="79">
        <v>0</v>
      </c>
      <c r="AE249" s="85" t="s">
        <v>1392</v>
      </c>
      <c r="AF249" s="79" t="b">
        <v>0</v>
      </c>
      <c r="AG249" s="79" t="s">
        <v>1403</v>
      </c>
      <c r="AH249" s="79"/>
      <c r="AI249" s="85" t="s">
        <v>1392</v>
      </c>
      <c r="AJ249" s="79" t="b">
        <v>0</v>
      </c>
      <c r="AK249" s="79">
        <v>6</v>
      </c>
      <c r="AL249" s="85" t="s">
        <v>1351</v>
      </c>
      <c r="AM249" s="79" t="s">
        <v>1425</v>
      </c>
      <c r="AN249" s="79" t="b">
        <v>0</v>
      </c>
      <c r="AO249" s="85" t="s">
        <v>1351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5.882352941176471</v>
      </c>
      <c r="BF249" s="48">
        <v>1</v>
      </c>
      <c r="BG249" s="49">
        <v>5.882352941176471</v>
      </c>
      <c r="BH249" s="48">
        <v>0</v>
      </c>
      <c r="BI249" s="49">
        <v>0</v>
      </c>
      <c r="BJ249" s="48">
        <v>15</v>
      </c>
      <c r="BK249" s="49">
        <v>88.23529411764706</v>
      </c>
      <c r="BL249" s="48">
        <v>17</v>
      </c>
    </row>
    <row r="250" spans="1:64" ht="15">
      <c r="A250" s="64" t="s">
        <v>343</v>
      </c>
      <c r="B250" s="64" t="s">
        <v>343</v>
      </c>
      <c r="C250" s="65" t="s">
        <v>4234</v>
      </c>
      <c r="D250" s="66">
        <v>3</v>
      </c>
      <c r="E250" s="67" t="s">
        <v>132</v>
      </c>
      <c r="F250" s="68">
        <v>35</v>
      </c>
      <c r="G250" s="65"/>
      <c r="H250" s="69"/>
      <c r="I250" s="70"/>
      <c r="J250" s="70"/>
      <c r="K250" s="34" t="s">
        <v>65</v>
      </c>
      <c r="L250" s="77">
        <v>250</v>
      </c>
      <c r="M250" s="77"/>
      <c r="N250" s="72"/>
      <c r="O250" s="79" t="s">
        <v>176</v>
      </c>
      <c r="P250" s="81">
        <v>43567.80579861111</v>
      </c>
      <c r="Q250" s="79" t="s">
        <v>563</v>
      </c>
      <c r="R250" s="79"/>
      <c r="S250" s="79"/>
      <c r="T250" s="79" t="s">
        <v>746</v>
      </c>
      <c r="U250" s="79"/>
      <c r="V250" s="82" t="s">
        <v>918</v>
      </c>
      <c r="W250" s="81">
        <v>43567.80579861111</v>
      </c>
      <c r="X250" s="82" t="s">
        <v>1131</v>
      </c>
      <c r="Y250" s="79"/>
      <c r="Z250" s="79"/>
      <c r="AA250" s="85" t="s">
        <v>1353</v>
      </c>
      <c r="AB250" s="79"/>
      <c r="AC250" s="79" t="b">
        <v>0</v>
      </c>
      <c r="AD250" s="79">
        <v>2</v>
      </c>
      <c r="AE250" s="85" t="s">
        <v>1392</v>
      </c>
      <c r="AF250" s="79" t="b">
        <v>0</v>
      </c>
      <c r="AG250" s="79" t="s">
        <v>1403</v>
      </c>
      <c r="AH250" s="79"/>
      <c r="AI250" s="85" t="s">
        <v>1392</v>
      </c>
      <c r="AJ250" s="79" t="b">
        <v>0</v>
      </c>
      <c r="AK250" s="79">
        <v>0</v>
      </c>
      <c r="AL250" s="85" t="s">
        <v>1392</v>
      </c>
      <c r="AM250" s="79" t="s">
        <v>1425</v>
      </c>
      <c r="AN250" s="79" t="b">
        <v>0</v>
      </c>
      <c r="AO250" s="85" t="s">
        <v>1353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3</v>
      </c>
      <c r="BE250" s="49">
        <v>8.108108108108109</v>
      </c>
      <c r="BF250" s="48">
        <v>0</v>
      </c>
      <c r="BG250" s="49">
        <v>0</v>
      </c>
      <c r="BH250" s="48">
        <v>0</v>
      </c>
      <c r="BI250" s="49">
        <v>0</v>
      </c>
      <c r="BJ250" s="48">
        <v>34</v>
      </c>
      <c r="BK250" s="49">
        <v>91.89189189189189</v>
      </c>
      <c r="BL250" s="48">
        <v>37</v>
      </c>
    </row>
    <row r="251" spans="1:64" ht="15">
      <c r="A251" s="64" t="s">
        <v>344</v>
      </c>
      <c r="B251" s="64" t="s">
        <v>344</v>
      </c>
      <c r="C251" s="65" t="s">
        <v>4237</v>
      </c>
      <c r="D251" s="66">
        <v>7.666666666666667</v>
      </c>
      <c r="E251" s="67" t="s">
        <v>136</v>
      </c>
      <c r="F251" s="68">
        <v>19.666666666666664</v>
      </c>
      <c r="G251" s="65"/>
      <c r="H251" s="69"/>
      <c r="I251" s="70"/>
      <c r="J251" s="70"/>
      <c r="K251" s="34" t="s">
        <v>65</v>
      </c>
      <c r="L251" s="77">
        <v>251</v>
      </c>
      <c r="M251" s="77"/>
      <c r="N251" s="72"/>
      <c r="O251" s="79" t="s">
        <v>176</v>
      </c>
      <c r="P251" s="81">
        <v>43564.58032407407</v>
      </c>
      <c r="Q251" s="79" t="s">
        <v>564</v>
      </c>
      <c r="R251" s="79"/>
      <c r="S251" s="79"/>
      <c r="T251" s="79" t="s">
        <v>747</v>
      </c>
      <c r="U251" s="79"/>
      <c r="V251" s="82" t="s">
        <v>919</v>
      </c>
      <c r="W251" s="81">
        <v>43564.58032407407</v>
      </c>
      <c r="X251" s="82" t="s">
        <v>1132</v>
      </c>
      <c r="Y251" s="79"/>
      <c r="Z251" s="79"/>
      <c r="AA251" s="85" t="s">
        <v>1354</v>
      </c>
      <c r="AB251" s="79"/>
      <c r="AC251" s="79" t="b">
        <v>0</v>
      </c>
      <c r="AD251" s="79">
        <v>0</v>
      </c>
      <c r="AE251" s="85" t="s">
        <v>1392</v>
      </c>
      <c r="AF251" s="79" t="b">
        <v>0</v>
      </c>
      <c r="AG251" s="79" t="s">
        <v>1403</v>
      </c>
      <c r="AH251" s="79"/>
      <c r="AI251" s="85" t="s">
        <v>1392</v>
      </c>
      <c r="AJ251" s="79" t="b">
        <v>0</v>
      </c>
      <c r="AK251" s="79">
        <v>0</v>
      </c>
      <c r="AL251" s="85" t="s">
        <v>1392</v>
      </c>
      <c r="AM251" s="79" t="s">
        <v>1437</v>
      </c>
      <c r="AN251" s="79" t="b">
        <v>0</v>
      </c>
      <c r="AO251" s="85" t="s">
        <v>1354</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4</v>
      </c>
      <c r="BK251" s="49">
        <v>100</v>
      </c>
      <c r="BL251" s="48">
        <v>4</v>
      </c>
    </row>
    <row r="252" spans="1:64" ht="15">
      <c r="A252" s="64" t="s">
        <v>344</v>
      </c>
      <c r="B252" s="64" t="s">
        <v>344</v>
      </c>
      <c r="C252" s="65" t="s">
        <v>4237</v>
      </c>
      <c r="D252" s="66">
        <v>7.666666666666667</v>
      </c>
      <c r="E252" s="67" t="s">
        <v>136</v>
      </c>
      <c r="F252" s="68">
        <v>19.666666666666664</v>
      </c>
      <c r="G252" s="65"/>
      <c r="H252" s="69"/>
      <c r="I252" s="70"/>
      <c r="J252" s="70"/>
      <c r="K252" s="34" t="s">
        <v>65</v>
      </c>
      <c r="L252" s="77">
        <v>252</v>
      </c>
      <c r="M252" s="77"/>
      <c r="N252" s="72"/>
      <c r="O252" s="79" t="s">
        <v>176</v>
      </c>
      <c r="P252" s="81">
        <v>43573.30538194445</v>
      </c>
      <c r="Q252" s="79" t="s">
        <v>565</v>
      </c>
      <c r="R252" s="82" t="s">
        <v>631</v>
      </c>
      <c r="S252" s="79" t="s">
        <v>669</v>
      </c>
      <c r="T252" s="79" t="s">
        <v>684</v>
      </c>
      <c r="U252" s="79"/>
      <c r="V252" s="82" t="s">
        <v>919</v>
      </c>
      <c r="W252" s="81">
        <v>43573.30538194445</v>
      </c>
      <c r="X252" s="82" t="s">
        <v>1133</v>
      </c>
      <c r="Y252" s="79"/>
      <c r="Z252" s="79"/>
      <c r="AA252" s="85" t="s">
        <v>1355</v>
      </c>
      <c r="AB252" s="79"/>
      <c r="AC252" s="79" t="b">
        <v>0</v>
      </c>
      <c r="AD252" s="79">
        <v>0</v>
      </c>
      <c r="AE252" s="85" t="s">
        <v>1392</v>
      </c>
      <c r="AF252" s="79" t="b">
        <v>0</v>
      </c>
      <c r="AG252" s="79" t="s">
        <v>1403</v>
      </c>
      <c r="AH252" s="79"/>
      <c r="AI252" s="85" t="s">
        <v>1392</v>
      </c>
      <c r="AJ252" s="79" t="b">
        <v>0</v>
      </c>
      <c r="AK252" s="79">
        <v>0</v>
      </c>
      <c r="AL252" s="85" t="s">
        <v>1392</v>
      </c>
      <c r="AM252" s="79" t="s">
        <v>1437</v>
      </c>
      <c r="AN252" s="79" t="b">
        <v>0</v>
      </c>
      <c r="AO252" s="85" t="s">
        <v>1355</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17</v>
      </c>
      <c r="BK252" s="49">
        <v>100</v>
      </c>
      <c r="BL252" s="48">
        <v>17</v>
      </c>
    </row>
    <row r="253" spans="1:64" ht="15">
      <c r="A253" s="64" t="s">
        <v>344</v>
      </c>
      <c r="B253" s="64" t="s">
        <v>344</v>
      </c>
      <c r="C253" s="65" t="s">
        <v>4237</v>
      </c>
      <c r="D253" s="66">
        <v>7.666666666666667</v>
      </c>
      <c r="E253" s="67" t="s">
        <v>136</v>
      </c>
      <c r="F253" s="68">
        <v>19.666666666666664</v>
      </c>
      <c r="G253" s="65"/>
      <c r="H253" s="69"/>
      <c r="I253" s="70"/>
      <c r="J253" s="70"/>
      <c r="K253" s="34" t="s">
        <v>65</v>
      </c>
      <c r="L253" s="77">
        <v>253</v>
      </c>
      <c r="M253" s="77"/>
      <c r="N253" s="72"/>
      <c r="O253" s="79" t="s">
        <v>176</v>
      </c>
      <c r="P253" s="81">
        <v>43575.36898148148</v>
      </c>
      <c r="Q253" s="79" t="s">
        <v>566</v>
      </c>
      <c r="R253" s="82" t="s">
        <v>632</v>
      </c>
      <c r="S253" s="79" t="s">
        <v>669</v>
      </c>
      <c r="T253" s="79" t="s">
        <v>684</v>
      </c>
      <c r="U253" s="79"/>
      <c r="V253" s="82" t="s">
        <v>919</v>
      </c>
      <c r="W253" s="81">
        <v>43575.36898148148</v>
      </c>
      <c r="X253" s="82" t="s">
        <v>1134</v>
      </c>
      <c r="Y253" s="79"/>
      <c r="Z253" s="79"/>
      <c r="AA253" s="85" t="s">
        <v>1356</v>
      </c>
      <c r="AB253" s="79"/>
      <c r="AC253" s="79" t="b">
        <v>0</v>
      </c>
      <c r="AD253" s="79">
        <v>0</v>
      </c>
      <c r="AE253" s="85" t="s">
        <v>1392</v>
      </c>
      <c r="AF253" s="79" t="b">
        <v>0</v>
      </c>
      <c r="AG253" s="79" t="s">
        <v>1403</v>
      </c>
      <c r="AH253" s="79"/>
      <c r="AI253" s="85" t="s">
        <v>1392</v>
      </c>
      <c r="AJ253" s="79" t="b">
        <v>0</v>
      </c>
      <c r="AK253" s="79">
        <v>0</v>
      </c>
      <c r="AL253" s="85" t="s">
        <v>1392</v>
      </c>
      <c r="AM253" s="79" t="s">
        <v>1437</v>
      </c>
      <c r="AN253" s="79" t="b">
        <v>0</v>
      </c>
      <c r="AO253" s="85" t="s">
        <v>1356</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33</v>
      </c>
      <c r="BK253" s="49">
        <v>100</v>
      </c>
      <c r="BL253" s="48">
        <v>33</v>
      </c>
    </row>
    <row r="254" spans="1:64" ht="15">
      <c r="A254" s="64" t="s">
        <v>345</v>
      </c>
      <c r="B254" s="64" t="s">
        <v>345</v>
      </c>
      <c r="C254" s="65" t="s">
        <v>4234</v>
      </c>
      <c r="D254" s="66">
        <v>3</v>
      </c>
      <c r="E254" s="67" t="s">
        <v>132</v>
      </c>
      <c r="F254" s="68">
        <v>35</v>
      </c>
      <c r="G254" s="65"/>
      <c r="H254" s="69"/>
      <c r="I254" s="70"/>
      <c r="J254" s="70"/>
      <c r="K254" s="34" t="s">
        <v>65</v>
      </c>
      <c r="L254" s="77">
        <v>254</v>
      </c>
      <c r="M254" s="77"/>
      <c r="N254" s="72"/>
      <c r="O254" s="79" t="s">
        <v>176</v>
      </c>
      <c r="P254" s="81">
        <v>43574.65635416667</v>
      </c>
      <c r="Q254" s="79" t="s">
        <v>567</v>
      </c>
      <c r="R254" s="82" t="s">
        <v>633</v>
      </c>
      <c r="S254" s="79" t="s">
        <v>666</v>
      </c>
      <c r="T254" s="79" t="s">
        <v>748</v>
      </c>
      <c r="U254" s="79"/>
      <c r="V254" s="82" t="s">
        <v>920</v>
      </c>
      <c r="W254" s="81">
        <v>43574.65635416667</v>
      </c>
      <c r="X254" s="82" t="s">
        <v>1135</v>
      </c>
      <c r="Y254" s="79"/>
      <c r="Z254" s="79"/>
      <c r="AA254" s="85" t="s">
        <v>1357</v>
      </c>
      <c r="AB254" s="79"/>
      <c r="AC254" s="79" t="b">
        <v>0</v>
      </c>
      <c r="AD254" s="79">
        <v>0</v>
      </c>
      <c r="AE254" s="85" t="s">
        <v>1392</v>
      </c>
      <c r="AF254" s="79" t="b">
        <v>0</v>
      </c>
      <c r="AG254" s="79" t="s">
        <v>1403</v>
      </c>
      <c r="AH254" s="79"/>
      <c r="AI254" s="85" t="s">
        <v>1392</v>
      </c>
      <c r="AJ254" s="79" t="b">
        <v>0</v>
      </c>
      <c r="AK254" s="79">
        <v>0</v>
      </c>
      <c r="AL254" s="85" t="s">
        <v>1392</v>
      </c>
      <c r="AM254" s="79" t="s">
        <v>1438</v>
      </c>
      <c r="AN254" s="79" t="b">
        <v>0</v>
      </c>
      <c r="AO254" s="85" t="s">
        <v>1357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25</v>
      </c>
      <c r="BC254" s="78" t="str">
        <f>REPLACE(INDEX(GroupVertices[Group],MATCH(Edges[[#This Row],[Vertex 2]],GroupVertices[Vertex],0)),1,1,"")</f>
        <v>25</v>
      </c>
      <c r="BD254" s="48">
        <v>0</v>
      </c>
      <c r="BE254" s="49">
        <v>0</v>
      </c>
      <c r="BF254" s="48">
        <v>1</v>
      </c>
      <c r="BG254" s="49">
        <v>2.0408163265306123</v>
      </c>
      <c r="BH254" s="48">
        <v>0</v>
      </c>
      <c r="BI254" s="49">
        <v>0</v>
      </c>
      <c r="BJ254" s="48">
        <v>48</v>
      </c>
      <c r="BK254" s="49">
        <v>97.95918367346938</v>
      </c>
      <c r="BL254" s="48">
        <v>49</v>
      </c>
    </row>
    <row r="255" spans="1:64" ht="15">
      <c r="A255" s="64" t="s">
        <v>346</v>
      </c>
      <c r="B255" s="64" t="s">
        <v>345</v>
      </c>
      <c r="C255" s="65" t="s">
        <v>4234</v>
      </c>
      <c r="D255" s="66">
        <v>3</v>
      </c>
      <c r="E255" s="67" t="s">
        <v>132</v>
      </c>
      <c r="F255" s="68">
        <v>35</v>
      </c>
      <c r="G255" s="65"/>
      <c r="H255" s="69"/>
      <c r="I255" s="70"/>
      <c r="J255" s="70"/>
      <c r="K255" s="34" t="s">
        <v>65</v>
      </c>
      <c r="L255" s="77">
        <v>255</v>
      </c>
      <c r="M255" s="77"/>
      <c r="N255" s="72"/>
      <c r="O255" s="79" t="s">
        <v>416</v>
      </c>
      <c r="P255" s="81">
        <v>43575.39355324074</v>
      </c>
      <c r="Q255" s="79" t="s">
        <v>568</v>
      </c>
      <c r="R255" s="79"/>
      <c r="S255" s="79"/>
      <c r="T255" s="79" t="s">
        <v>749</v>
      </c>
      <c r="U255" s="79"/>
      <c r="V255" s="82" t="s">
        <v>921</v>
      </c>
      <c r="W255" s="81">
        <v>43575.39355324074</v>
      </c>
      <c r="X255" s="82" t="s">
        <v>1136</v>
      </c>
      <c r="Y255" s="79"/>
      <c r="Z255" s="79"/>
      <c r="AA255" s="85" t="s">
        <v>1358</v>
      </c>
      <c r="AB255" s="79"/>
      <c r="AC255" s="79" t="b">
        <v>0</v>
      </c>
      <c r="AD255" s="79">
        <v>0</v>
      </c>
      <c r="AE255" s="85" t="s">
        <v>1392</v>
      </c>
      <c r="AF255" s="79" t="b">
        <v>0</v>
      </c>
      <c r="AG255" s="79" t="s">
        <v>1403</v>
      </c>
      <c r="AH255" s="79"/>
      <c r="AI255" s="85" t="s">
        <v>1392</v>
      </c>
      <c r="AJ255" s="79" t="b">
        <v>0</v>
      </c>
      <c r="AK255" s="79">
        <v>1</v>
      </c>
      <c r="AL255" s="85" t="s">
        <v>1357</v>
      </c>
      <c r="AM255" s="79" t="s">
        <v>1426</v>
      </c>
      <c r="AN255" s="79" t="b">
        <v>0</v>
      </c>
      <c r="AO255" s="85" t="s">
        <v>1357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25</v>
      </c>
      <c r="BC255" s="78" t="str">
        <f>REPLACE(INDEX(GroupVertices[Group],MATCH(Edges[[#This Row],[Vertex 2]],GroupVertices[Vertex],0)),1,1,"")</f>
        <v>25</v>
      </c>
      <c r="BD255" s="48">
        <v>0</v>
      </c>
      <c r="BE255" s="49">
        <v>0</v>
      </c>
      <c r="BF255" s="48">
        <v>0</v>
      </c>
      <c r="BG255" s="49">
        <v>0</v>
      </c>
      <c r="BH255" s="48">
        <v>0</v>
      </c>
      <c r="BI255" s="49">
        <v>0</v>
      </c>
      <c r="BJ255" s="48">
        <v>21</v>
      </c>
      <c r="BK255" s="49">
        <v>100</v>
      </c>
      <c r="BL255" s="48">
        <v>21</v>
      </c>
    </row>
    <row r="256" spans="1:64" ht="15">
      <c r="A256" s="64" t="s">
        <v>347</v>
      </c>
      <c r="B256" s="64" t="s">
        <v>397</v>
      </c>
      <c r="C256" s="65" t="s">
        <v>4234</v>
      </c>
      <c r="D256" s="66">
        <v>3</v>
      </c>
      <c r="E256" s="67" t="s">
        <v>132</v>
      </c>
      <c r="F256" s="68">
        <v>35</v>
      </c>
      <c r="G256" s="65"/>
      <c r="H256" s="69"/>
      <c r="I256" s="70"/>
      <c r="J256" s="70"/>
      <c r="K256" s="34" t="s">
        <v>65</v>
      </c>
      <c r="L256" s="77">
        <v>256</v>
      </c>
      <c r="M256" s="77"/>
      <c r="N256" s="72"/>
      <c r="O256" s="79" t="s">
        <v>416</v>
      </c>
      <c r="P256" s="81">
        <v>43573.54180555556</v>
      </c>
      <c r="Q256" s="79" t="s">
        <v>569</v>
      </c>
      <c r="R256" s="82" t="s">
        <v>634</v>
      </c>
      <c r="S256" s="79" t="s">
        <v>673</v>
      </c>
      <c r="T256" s="79" t="s">
        <v>730</v>
      </c>
      <c r="U256" s="82" t="s">
        <v>803</v>
      </c>
      <c r="V256" s="82" t="s">
        <v>803</v>
      </c>
      <c r="W256" s="81">
        <v>43573.54180555556</v>
      </c>
      <c r="X256" s="82" t="s">
        <v>1137</v>
      </c>
      <c r="Y256" s="79"/>
      <c r="Z256" s="79"/>
      <c r="AA256" s="85" t="s">
        <v>1359</v>
      </c>
      <c r="AB256" s="79"/>
      <c r="AC256" s="79" t="b">
        <v>0</v>
      </c>
      <c r="AD256" s="79">
        <v>4</v>
      </c>
      <c r="AE256" s="85" t="s">
        <v>1392</v>
      </c>
      <c r="AF256" s="79" t="b">
        <v>0</v>
      </c>
      <c r="AG256" s="79" t="s">
        <v>1403</v>
      </c>
      <c r="AH256" s="79"/>
      <c r="AI256" s="85" t="s">
        <v>1392</v>
      </c>
      <c r="AJ256" s="79" t="b">
        <v>0</v>
      </c>
      <c r="AK256" s="79">
        <v>2</v>
      </c>
      <c r="AL256" s="85" t="s">
        <v>1392</v>
      </c>
      <c r="AM256" s="79" t="s">
        <v>1438</v>
      </c>
      <c r="AN256" s="79" t="b">
        <v>0</v>
      </c>
      <c r="AO256" s="85" t="s">
        <v>1359</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1</v>
      </c>
      <c r="BE256" s="49">
        <v>3.7037037037037037</v>
      </c>
      <c r="BF256" s="48">
        <v>1</v>
      </c>
      <c r="BG256" s="49">
        <v>3.7037037037037037</v>
      </c>
      <c r="BH256" s="48">
        <v>0</v>
      </c>
      <c r="BI256" s="49">
        <v>0</v>
      </c>
      <c r="BJ256" s="48">
        <v>25</v>
      </c>
      <c r="BK256" s="49">
        <v>92.5925925925926</v>
      </c>
      <c r="BL256" s="48">
        <v>27</v>
      </c>
    </row>
    <row r="257" spans="1:64" ht="15">
      <c r="A257" s="64" t="s">
        <v>348</v>
      </c>
      <c r="B257" s="64" t="s">
        <v>347</v>
      </c>
      <c r="C257" s="65" t="s">
        <v>4234</v>
      </c>
      <c r="D257" s="66">
        <v>3</v>
      </c>
      <c r="E257" s="67" t="s">
        <v>132</v>
      </c>
      <c r="F257" s="68">
        <v>35</v>
      </c>
      <c r="G257" s="65"/>
      <c r="H257" s="69"/>
      <c r="I257" s="70"/>
      <c r="J257" s="70"/>
      <c r="K257" s="34" t="s">
        <v>65</v>
      </c>
      <c r="L257" s="77">
        <v>257</v>
      </c>
      <c r="M257" s="77"/>
      <c r="N257" s="72"/>
      <c r="O257" s="79" t="s">
        <v>416</v>
      </c>
      <c r="P257" s="81">
        <v>43575.470138888886</v>
      </c>
      <c r="Q257" s="79" t="s">
        <v>570</v>
      </c>
      <c r="R257" s="79" t="s">
        <v>635</v>
      </c>
      <c r="S257" s="79" t="s">
        <v>674</v>
      </c>
      <c r="T257" s="79" t="s">
        <v>730</v>
      </c>
      <c r="U257" s="79"/>
      <c r="V257" s="82" t="s">
        <v>922</v>
      </c>
      <c r="W257" s="81">
        <v>43575.470138888886</v>
      </c>
      <c r="X257" s="82" t="s">
        <v>1138</v>
      </c>
      <c r="Y257" s="79"/>
      <c r="Z257" s="79"/>
      <c r="AA257" s="85" t="s">
        <v>1360</v>
      </c>
      <c r="AB257" s="79"/>
      <c r="AC257" s="79" t="b">
        <v>0</v>
      </c>
      <c r="AD257" s="79">
        <v>0</v>
      </c>
      <c r="AE257" s="85" t="s">
        <v>1392</v>
      </c>
      <c r="AF257" s="79" t="b">
        <v>0</v>
      </c>
      <c r="AG257" s="79" t="s">
        <v>1403</v>
      </c>
      <c r="AH257" s="79"/>
      <c r="AI257" s="85" t="s">
        <v>1392</v>
      </c>
      <c r="AJ257" s="79" t="b">
        <v>0</v>
      </c>
      <c r="AK257" s="79">
        <v>0</v>
      </c>
      <c r="AL257" s="85" t="s">
        <v>1392</v>
      </c>
      <c r="AM257" s="79" t="s">
        <v>1439</v>
      </c>
      <c r="AN257" s="79" t="b">
        <v>0</v>
      </c>
      <c r="AO257" s="85" t="s">
        <v>1360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c r="BE257" s="49"/>
      <c r="BF257" s="48"/>
      <c r="BG257" s="49"/>
      <c r="BH257" s="48"/>
      <c r="BI257" s="49"/>
      <c r="BJ257" s="48"/>
      <c r="BK257" s="49"/>
      <c r="BL257" s="48"/>
    </row>
    <row r="258" spans="1:64" ht="15">
      <c r="A258" s="64" t="s">
        <v>348</v>
      </c>
      <c r="B258" s="64" t="s">
        <v>397</v>
      </c>
      <c r="C258" s="65" t="s">
        <v>4234</v>
      </c>
      <c r="D258" s="66">
        <v>3</v>
      </c>
      <c r="E258" s="67" t="s">
        <v>132</v>
      </c>
      <c r="F258" s="68">
        <v>35</v>
      </c>
      <c r="G258" s="65"/>
      <c r="H258" s="69"/>
      <c r="I258" s="70"/>
      <c r="J258" s="70"/>
      <c r="K258" s="34" t="s">
        <v>65</v>
      </c>
      <c r="L258" s="77">
        <v>258</v>
      </c>
      <c r="M258" s="77"/>
      <c r="N258" s="72"/>
      <c r="O258" s="79" t="s">
        <v>416</v>
      </c>
      <c r="P258" s="81">
        <v>43575.470138888886</v>
      </c>
      <c r="Q258" s="79" t="s">
        <v>570</v>
      </c>
      <c r="R258" s="79" t="s">
        <v>635</v>
      </c>
      <c r="S258" s="79" t="s">
        <v>674</v>
      </c>
      <c r="T258" s="79" t="s">
        <v>730</v>
      </c>
      <c r="U258" s="79"/>
      <c r="V258" s="82" t="s">
        <v>922</v>
      </c>
      <c r="W258" s="81">
        <v>43575.470138888886</v>
      </c>
      <c r="X258" s="82" t="s">
        <v>1138</v>
      </c>
      <c r="Y258" s="79"/>
      <c r="Z258" s="79"/>
      <c r="AA258" s="85" t="s">
        <v>1360</v>
      </c>
      <c r="AB258" s="79"/>
      <c r="AC258" s="79" t="b">
        <v>0</v>
      </c>
      <c r="AD258" s="79">
        <v>0</v>
      </c>
      <c r="AE258" s="85" t="s">
        <v>1392</v>
      </c>
      <c r="AF258" s="79" t="b">
        <v>0</v>
      </c>
      <c r="AG258" s="79" t="s">
        <v>1403</v>
      </c>
      <c r="AH258" s="79"/>
      <c r="AI258" s="85" t="s">
        <v>1392</v>
      </c>
      <c r="AJ258" s="79" t="b">
        <v>0</v>
      </c>
      <c r="AK258" s="79">
        <v>0</v>
      </c>
      <c r="AL258" s="85" t="s">
        <v>1392</v>
      </c>
      <c r="AM258" s="79" t="s">
        <v>1439</v>
      </c>
      <c r="AN258" s="79" t="b">
        <v>0</v>
      </c>
      <c r="AO258" s="85" t="s">
        <v>1360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1</v>
      </c>
      <c r="BE258" s="49">
        <v>3.4482758620689653</v>
      </c>
      <c r="BF258" s="48">
        <v>1</v>
      </c>
      <c r="BG258" s="49">
        <v>3.4482758620689653</v>
      </c>
      <c r="BH258" s="48">
        <v>0</v>
      </c>
      <c r="BI258" s="49">
        <v>0</v>
      </c>
      <c r="BJ258" s="48">
        <v>27</v>
      </c>
      <c r="BK258" s="49">
        <v>93.10344827586206</v>
      </c>
      <c r="BL258" s="48">
        <v>29</v>
      </c>
    </row>
    <row r="259" spans="1:64" ht="15">
      <c r="A259" s="64" t="s">
        <v>349</v>
      </c>
      <c r="B259" s="64" t="s">
        <v>349</v>
      </c>
      <c r="C259" s="65" t="s">
        <v>4234</v>
      </c>
      <c r="D259" s="66">
        <v>3</v>
      </c>
      <c r="E259" s="67" t="s">
        <v>132</v>
      </c>
      <c r="F259" s="68">
        <v>35</v>
      </c>
      <c r="G259" s="65"/>
      <c r="H259" s="69"/>
      <c r="I259" s="70"/>
      <c r="J259" s="70"/>
      <c r="K259" s="34" t="s">
        <v>65</v>
      </c>
      <c r="L259" s="77">
        <v>259</v>
      </c>
      <c r="M259" s="77"/>
      <c r="N259" s="72"/>
      <c r="O259" s="79" t="s">
        <v>176</v>
      </c>
      <c r="P259" s="81">
        <v>43553.72792824074</v>
      </c>
      <c r="Q259" s="79" t="s">
        <v>571</v>
      </c>
      <c r="R259" s="79"/>
      <c r="S259" s="79"/>
      <c r="T259" s="79" t="s">
        <v>750</v>
      </c>
      <c r="U259" s="82" t="s">
        <v>804</v>
      </c>
      <c r="V259" s="82" t="s">
        <v>804</v>
      </c>
      <c r="W259" s="81">
        <v>43553.72792824074</v>
      </c>
      <c r="X259" s="82" t="s">
        <v>1139</v>
      </c>
      <c r="Y259" s="79"/>
      <c r="Z259" s="79"/>
      <c r="AA259" s="85" t="s">
        <v>1361</v>
      </c>
      <c r="AB259" s="79"/>
      <c r="AC259" s="79" t="b">
        <v>0</v>
      </c>
      <c r="AD259" s="79">
        <v>11</v>
      </c>
      <c r="AE259" s="85" t="s">
        <v>1392</v>
      </c>
      <c r="AF259" s="79" t="b">
        <v>0</v>
      </c>
      <c r="AG259" s="79" t="s">
        <v>1403</v>
      </c>
      <c r="AH259" s="79"/>
      <c r="AI259" s="85" t="s">
        <v>1392</v>
      </c>
      <c r="AJ259" s="79" t="b">
        <v>0</v>
      </c>
      <c r="AK259" s="79">
        <v>2</v>
      </c>
      <c r="AL259" s="85" t="s">
        <v>1392</v>
      </c>
      <c r="AM259" s="79" t="s">
        <v>1426</v>
      </c>
      <c r="AN259" s="79" t="b">
        <v>0</v>
      </c>
      <c r="AO259" s="85" t="s">
        <v>1361</v>
      </c>
      <c r="AP259" s="79" t="s">
        <v>1441</v>
      </c>
      <c r="AQ259" s="79">
        <v>0</v>
      </c>
      <c r="AR259" s="79">
        <v>0</v>
      </c>
      <c r="AS259" s="79"/>
      <c r="AT259" s="79"/>
      <c r="AU259" s="79"/>
      <c r="AV259" s="79"/>
      <c r="AW259" s="79"/>
      <c r="AX259" s="79"/>
      <c r="AY259" s="79"/>
      <c r="AZ259" s="79"/>
      <c r="BA259">
        <v>1</v>
      </c>
      <c r="BB259" s="78" t="str">
        <f>REPLACE(INDEX(GroupVertices[Group],MATCH(Edges[[#This Row],[Vertex 1]],GroupVertices[Vertex],0)),1,1,"")</f>
        <v>24</v>
      </c>
      <c r="BC259" s="78" t="str">
        <f>REPLACE(INDEX(GroupVertices[Group],MATCH(Edges[[#This Row],[Vertex 2]],GroupVertices[Vertex],0)),1,1,"")</f>
        <v>24</v>
      </c>
      <c r="BD259" s="48">
        <v>1</v>
      </c>
      <c r="BE259" s="49">
        <v>3.0303030303030303</v>
      </c>
      <c r="BF259" s="48">
        <v>0</v>
      </c>
      <c r="BG259" s="49">
        <v>0</v>
      </c>
      <c r="BH259" s="48">
        <v>0</v>
      </c>
      <c r="BI259" s="49">
        <v>0</v>
      </c>
      <c r="BJ259" s="48">
        <v>32</v>
      </c>
      <c r="BK259" s="49">
        <v>96.96969696969697</v>
      </c>
      <c r="BL259" s="48">
        <v>33</v>
      </c>
    </row>
    <row r="260" spans="1:64" ht="15">
      <c r="A260" s="64" t="s">
        <v>350</v>
      </c>
      <c r="B260" s="64" t="s">
        <v>349</v>
      </c>
      <c r="C260" s="65" t="s">
        <v>4234</v>
      </c>
      <c r="D260" s="66">
        <v>3</v>
      </c>
      <c r="E260" s="67" t="s">
        <v>132</v>
      </c>
      <c r="F260" s="68">
        <v>35</v>
      </c>
      <c r="G260" s="65"/>
      <c r="H260" s="69"/>
      <c r="I260" s="70"/>
      <c r="J260" s="70"/>
      <c r="K260" s="34" t="s">
        <v>65</v>
      </c>
      <c r="L260" s="77">
        <v>260</v>
      </c>
      <c r="M260" s="77"/>
      <c r="N260" s="72"/>
      <c r="O260" s="79" t="s">
        <v>416</v>
      </c>
      <c r="P260" s="81">
        <v>43575.60430555556</v>
      </c>
      <c r="Q260" s="79" t="s">
        <v>572</v>
      </c>
      <c r="R260" s="79"/>
      <c r="S260" s="79"/>
      <c r="T260" s="79" t="s">
        <v>751</v>
      </c>
      <c r="U260" s="79"/>
      <c r="V260" s="82" t="s">
        <v>923</v>
      </c>
      <c r="W260" s="81">
        <v>43575.60430555556</v>
      </c>
      <c r="X260" s="82" t="s">
        <v>1140</v>
      </c>
      <c r="Y260" s="79"/>
      <c r="Z260" s="79"/>
      <c r="AA260" s="85" t="s">
        <v>1362</v>
      </c>
      <c r="AB260" s="79"/>
      <c r="AC260" s="79" t="b">
        <v>0</v>
      </c>
      <c r="AD260" s="79">
        <v>0</v>
      </c>
      <c r="AE260" s="85" t="s">
        <v>1392</v>
      </c>
      <c r="AF260" s="79" t="b">
        <v>0</v>
      </c>
      <c r="AG260" s="79" t="s">
        <v>1403</v>
      </c>
      <c r="AH260" s="79"/>
      <c r="AI260" s="85" t="s">
        <v>1392</v>
      </c>
      <c r="AJ260" s="79" t="b">
        <v>0</v>
      </c>
      <c r="AK260" s="79">
        <v>2</v>
      </c>
      <c r="AL260" s="85" t="s">
        <v>1361</v>
      </c>
      <c r="AM260" s="79" t="s">
        <v>1425</v>
      </c>
      <c r="AN260" s="79" t="b">
        <v>0</v>
      </c>
      <c r="AO260" s="85" t="s">
        <v>1361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24</v>
      </c>
      <c r="BC260" s="78" t="str">
        <f>REPLACE(INDEX(GroupVertices[Group],MATCH(Edges[[#This Row],[Vertex 2]],GroupVertices[Vertex],0)),1,1,"")</f>
        <v>24</v>
      </c>
      <c r="BD260" s="48">
        <v>1</v>
      </c>
      <c r="BE260" s="49">
        <v>3.8461538461538463</v>
      </c>
      <c r="BF260" s="48">
        <v>0</v>
      </c>
      <c r="BG260" s="49">
        <v>0</v>
      </c>
      <c r="BH260" s="48">
        <v>0</v>
      </c>
      <c r="BI260" s="49">
        <v>0</v>
      </c>
      <c r="BJ260" s="48">
        <v>25</v>
      </c>
      <c r="BK260" s="49">
        <v>96.15384615384616</v>
      </c>
      <c r="BL260" s="48">
        <v>26</v>
      </c>
    </row>
    <row r="261" spans="1:64" ht="15">
      <c r="A261" s="64" t="s">
        <v>351</v>
      </c>
      <c r="B261" s="64" t="s">
        <v>406</v>
      </c>
      <c r="C261" s="65" t="s">
        <v>4234</v>
      </c>
      <c r="D261" s="66">
        <v>3</v>
      </c>
      <c r="E261" s="67" t="s">
        <v>132</v>
      </c>
      <c r="F261" s="68">
        <v>35</v>
      </c>
      <c r="G261" s="65"/>
      <c r="H261" s="69"/>
      <c r="I261" s="70"/>
      <c r="J261" s="70"/>
      <c r="K261" s="34" t="s">
        <v>65</v>
      </c>
      <c r="L261" s="77">
        <v>261</v>
      </c>
      <c r="M261" s="77"/>
      <c r="N261" s="72"/>
      <c r="O261" s="79" t="s">
        <v>416</v>
      </c>
      <c r="P261" s="81">
        <v>43575.679710648146</v>
      </c>
      <c r="Q261" s="79" t="s">
        <v>573</v>
      </c>
      <c r="R261" s="82" t="s">
        <v>636</v>
      </c>
      <c r="S261" s="79" t="s">
        <v>648</v>
      </c>
      <c r="T261" s="79" t="s">
        <v>752</v>
      </c>
      <c r="U261" s="79"/>
      <c r="V261" s="82" t="s">
        <v>924</v>
      </c>
      <c r="W261" s="81">
        <v>43575.679710648146</v>
      </c>
      <c r="X261" s="82" t="s">
        <v>1141</v>
      </c>
      <c r="Y261" s="79"/>
      <c r="Z261" s="79"/>
      <c r="AA261" s="85" t="s">
        <v>1363</v>
      </c>
      <c r="AB261" s="79"/>
      <c r="AC261" s="79" t="b">
        <v>0</v>
      </c>
      <c r="AD261" s="79">
        <v>1</v>
      </c>
      <c r="AE261" s="85" t="s">
        <v>1392</v>
      </c>
      <c r="AF261" s="79" t="b">
        <v>1</v>
      </c>
      <c r="AG261" s="79" t="s">
        <v>1403</v>
      </c>
      <c r="AH261" s="79"/>
      <c r="AI261" s="85" t="s">
        <v>1420</v>
      </c>
      <c r="AJ261" s="79" t="b">
        <v>0</v>
      </c>
      <c r="AK261" s="79">
        <v>1</v>
      </c>
      <c r="AL261" s="85" t="s">
        <v>1392</v>
      </c>
      <c r="AM261" s="79" t="s">
        <v>1426</v>
      </c>
      <c r="AN261" s="79" t="b">
        <v>0</v>
      </c>
      <c r="AO261" s="85" t="s">
        <v>1363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18</v>
      </c>
      <c r="BC261" s="78" t="str">
        <f>REPLACE(INDEX(GroupVertices[Group],MATCH(Edges[[#This Row],[Vertex 2]],GroupVertices[Vertex],0)),1,1,"")</f>
        <v>18</v>
      </c>
      <c r="BD261" s="48">
        <v>2</v>
      </c>
      <c r="BE261" s="49">
        <v>4.3478260869565215</v>
      </c>
      <c r="BF261" s="48">
        <v>2</v>
      </c>
      <c r="BG261" s="49">
        <v>4.3478260869565215</v>
      </c>
      <c r="BH261" s="48">
        <v>0</v>
      </c>
      <c r="BI261" s="49">
        <v>0</v>
      </c>
      <c r="BJ261" s="48">
        <v>42</v>
      </c>
      <c r="BK261" s="49">
        <v>91.30434782608695</v>
      </c>
      <c r="BL261" s="48">
        <v>46</v>
      </c>
    </row>
    <row r="262" spans="1:64" ht="15">
      <c r="A262" s="64" t="s">
        <v>352</v>
      </c>
      <c r="B262" s="64" t="s">
        <v>351</v>
      </c>
      <c r="C262" s="65" t="s">
        <v>4234</v>
      </c>
      <c r="D262" s="66">
        <v>3</v>
      </c>
      <c r="E262" s="67" t="s">
        <v>132</v>
      </c>
      <c r="F262" s="68">
        <v>35</v>
      </c>
      <c r="G262" s="65"/>
      <c r="H262" s="69"/>
      <c r="I262" s="70"/>
      <c r="J262" s="70"/>
      <c r="K262" s="34" t="s">
        <v>65</v>
      </c>
      <c r="L262" s="77">
        <v>262</v>
      </c>
      <c r="M262" s="77"/>
      <c r="N262" s="72"/>
      <c r="O262" s="79" t="s">
        <v>416</v>
      </c>
      <c r="P262" s="81">
        <v>43575.741736111115</v>
      </c>
      <c r="Q262" s="79" t="s">
        <v>574</v>
      </c>
      <c r="R262" s="79"/>
      <c r="S262" s="79"/>
      <c r="T262" s="79"/>
      <c r="U262" s="79"/>
      <c r="V262" s="82" t="s">
        <v>925</v>
      </c>
      <c r="W262" s="81">
        <v>43575.741736111115</v>
      </c>
      <c r="X262" s="82" t="s">
        <v>1142</v>
      </c>
      <c r="Y262" s="79"/>
      <c r="Z262" s="79"/>
      <c r="AA262" s="85" t="s">
        <v>1364</v>
      </c>
      <c r="AB262" s="79"/>
      <c r="AC262" s="79" t="b">
        <v>0</v>
      </c>
      <c r="AD262" s="79">
        <v>0</v>
      </c>
      <c r="AE262" s="85" t="s">
        <v>1392</v>
      </c>
      <c r="AF262" s="79" t="b">
        <v>1</v>
      </c>
      <c r="AG262" s="79" t="s">
        <v>1403</v>
      </c>
      <c r="AH262" s="79"/>
      <c r="AI262" s="85" t="s">
        <v>1420</v>
      </c>
      <c r="AJ262" s="79" t="b">
        <v>0</v>
      </c>
      <c r="AK262" s="79">
        <v>1</v>
      </c>
      <c r="AL262" s="85" t="s">
        <v>1363</v>
      </c>
      <c r="AM262" s="79" t="s">
        <v>1425</v>
      </c>
      <c r="AN262" s="79" t="b">
        <v>0</v>
      </c>
      <c r="AO262" s="85" t="s">
        <v>1363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18</v>
      </c>
      <c r="BC262" s="78" t="str">
        <f>REPLACE(INDEX(GroupVertices[Group],MATCH(Edges[[#This Row],[Vertex 2]],GroupVertices[Vertex],0)),1,1,"")</f>
        <v>18</v>
      </c>
      <c r="BD262" s="48">
        <v>2</v>
      </c>
      <c r="BE262" s="49">
        <v>7.6923076923076925</v>
      </c>
      <c r="BF262" s="48">
        <v>1</v>
      </c>
      <c r="BG262" s="49">
        <v>3.8461538461538463</v>
      </c>
      <c r="BH262" s="48">
        <v>0</v>
      </c>
      <c r="BI262" s="49">
        <v>0</v>
      </c>
      <c r="BJ262" s="48">
        <v>23</v>
      </c>
      <c r="BK262" s="49">
        <v>88.46153846153847</v>
      </c>
      <c r="BL262" s="48">
        <v>26</v>
      </c>
    </row>
    <row r="263" spans="1:64" ht="15">
      <c r="A263" s="64" t="s">
        <v>353</v>
      </c>
      <c r="B263" s="64" t="s">
        <v>353</v>
      </c>
      <c r="C263" s="65" t="s">
        <v>4234</v>
      </c>
      <c r="D263" s="66">
        <v>3</v>
      </c>
      <c r="E263" s="67" t="s">
        <v>132</v>
      </c>
      <c r="F263" s="68">
        <v>35</v>
      </c>
      <c r="G263" s="65"/>
      <c r="H263" s="69"/>
      <c r="I263" s="70"/>
      <c r="J263" s="70"/>
      <c r="K263" s="34" t="s">
        <v>65</v>
      </c>
      <c r="L263" s="77">
        <v>263</v>
      </c>
      <c r="M263" s="77"/>
      <c r="N263" s="72"/>
      <c r="O263" s="79" t="s">
        <v>176</v>
      </c>
      <c r="P263" s="81">
        <v>43575.89975694445</v>
      </c>
      <c r="Q263" s="79" t="s">
        <v>575</v>
      </c>
      <c r="R263" s="79"/>
      <c r="S263" s="79"/>
      <c r="T263" s="79" t="s">
        <v>753</v>
      </c>
      <c r="U263" s="79"/>
      <c r="V263" s="82" t="s">
        <v>926</v>
      </c>
      <c r="W263" s="81">
        <v>43575.89975694445</v>
      </c>
      <c r="X263" s="82" t="s">
        <v>1143</v>
      </c>
      <c r="Y263" s="79"/>
      <c r="Z263" s="79"/>
      <c r="AA263" s="85" t="s">
        <v>1365</v>
      </c>
      <c r="AB263" s="79"/>
      <c r="AC263" s="79" t="b">
        <v>0</v>
      </c>
      <c r="AD263" s="79">
        <v>0</v>
      </c>
      <c r="AE263" s="85" t="s">
        <v>1392</v>
      </c>
      <c r="AF263" s="79" t="b">
        <v>0</v>
      </c>
      <c r="AG263" s="79" t="s">
        <v>1403</v>
      </c>
      <c r="AH263" s="79"/>
      <c r="AI263" s="85" t="s">
        <v>1392</v>
      </c>
      <c r="AJ263" s="79" t="b">
        <v>0</v>
      </c>
      <c r="AK263" s="79">
        <v>0</v>
      </c>
      <c r="AL263" s="85" t="s">
        <v>1392</v>
      </c>
      <c r="AM263" s="79" t="s">
        <v>1426</v>
      </c>
      <c r="AN263" s="79" t="b">
        <v>0</v>
      </c>
      <c r="AO263" s="85" t="s">
        <v>1365</v>
      </c>
      <c r="AP263" s="79" t="s">
        <v>176</v>
      </c>
      <c r="AQ263" s="79">
        <v>0</v>
      </c>
      <c r="AR263" s="79">
        <v>0</v>
      </c>
      <c r="AS263" s="79" t="s">
        <v>1445</v>
      </c>
      <c r="AT263" s="79" t="s">
        <v>1448</v>
      </c>
      <c r="AU263" s="79" t="s">
        <v>1451</v>
      </c>
      <c r="AV263" s="79" t="s">
        <v>1456</v>
      </c>
      <c r="AW263" s="79" t="s">
        <v>1461</v>
      </c>
      <c r="AX263" s="79" t="s">
        <v>1466</v>
      </c>
      <c r="AY263" s="79" t="s">
        <v>1468</v>
      </c>
      <c r="AZ263" s="82" t="s">
        <v>1472</v>
      </c>
      <c r="BA263">
        <v>1</v>
      </c>
      <c r="BB263" s="78" t="str">
        <f>REPLACE(INDEX(GroupVertices[Group],MATCH(Edges[[#This Row],[Vertex 1]],GroupVertices[Vertex],0)),1,1,"")</f>
        <v>1</v>
      </c>
      <c r="BC263" s="78" t="str">
        <f>REPLACE(INDEX(GroupVertices[Group],MATCH(Edges[[#This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354</v>
      </c>
      <c r="B264" s="64" t="s">
        <v>407</v>
      </c>
      <c r="C264" s="65" t="s">
        <v>4234</v>
      </c>
      <c r="D264" s="66">
        <v>3</v>
      </c>
      <c r="E264" s="67" t="s">
        <v>132</v>
      </c>
      <c r="F264" s="68">
        <v>35</v>
      </c>
      <c r="G264" s="65"/>
      <c r="H264" s="69"/>
      <c r="I264" s="70"/>
      <c r="J264" s="70"/>
      <c r="K264" s="34" t="s">
        <v>65</v>
      </c>
      <c r="L264" s="77">
        <v>264</v>
      </c>
      <c r="M264" s="77"/>
      <c r="N264" s="72"/>
      <c r="O264" s="79" t="s">
        <v>416</v>
      </c>
      <c r="P264" s="81">
        <v>43576.08037037037</v>
      </c>
      <c r="Q264" s="79" t="s">
        <v>576</v>
      </c>
      <c r="R264" s="79"/>
      <c r="S264" s="79"/>
      <c r="T264" s="79" t="s">
        <v>754</v>
      </c>
      <c r="U264" s="79"/>
      <c r="V264" s="82" t="s">
        <v>927</v>
      </c>
      <c r="W264" s="81">
        <v>43576.08037037037</v>
      </c>
      <c r="X264" s="82" t="s">
        <v>1144</v>
      </c>
      <c r="Y264" s="79"/>
      <c r="Z264" s="79"/>
      <c r="AA264" s="85" t="s">
        <v>1366</v>
      </c>
      <c r="AB264" s="85" t="s">
        <v>1389</v>
      </c>
      <c r="AC264" s="79" t="b">
        <v>0</v>
      </c>
      <c r="AD264" s="79">
        <v>0</v>
      </c>
      <c r="AE264" s="85" t="s">
        <v>1401</v>
      </c>
      <c r="AF264" s="79" t="b">
        <v>0</v>
      </c>
      <c r="AG264" s="79" t="s">
        <v>1406</v>
      </c>
      <c r="AH264" s="79"/>
      <c r="AI264" s="85" t="s">
        <v>1392</v>
      </c>
      <c r="AJ264" s="79" t="b">
        <v>0</v>
      </c>
      <c r="AK264" s="79">
        <v>0</v>
      </c>
      <c r="AL264" s="85" t="s">
        <v>1392</v>
      </c>
      <c r="AM264" s="79" t="s">
        <v>1426</v>
      </c>
      <c r="AN264" s="79" t="b">
        <v>0</v>
      </c>
      <c r="AO264" s="85" t="s">
        <v>1389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15</v>
      </c>
      <c r="BC264" s="78" t="str">
        <f>REPLACE(INDEX(GroupVertices[Group],MATCH(Edges[[#This Row],[Vertex 2]],GroupVertices[Vertex],0)),1,1,"")</f>
        <v>15</v>
      </c>
      <c r="BD264" s="48"/>
      <c r="BE264" s="49"/>
      <c r="BF264" s="48"/>
      <c r="BG264" s="49"/>
      <c r="BH264" s="48"/>
      <c r="BI264" s="49"/>
      <c r="BJ264" s="48"/>
      <c r="BK264" s="49"/>
      <c r="BL264" s="48"/>
    </row>
    <row r="265" spans="1:64" ht="15">
      <c r="A265" s="64" t="s">
        <v>354</v>
      </c>
      <c r="B265" s="64" t="s">
        <v>408</v>
      </c>
      <c r="C265" s="65" t="s">
        <v>4234</v>
      </c>
      <c r="D265" s="66">
        <v>3</v>
      </c>
      <c r="E265" s="67" t="s">
        <v>132</v>
      </c>
      <c r="F265" s="68">
        <v>35</v>
      </c>
      <c r="G265" s="65"/>
      <c r="H265" s="69"/>
      <c r="I265" s="70"/>
      <c r="J265" s="70"/>
      <c r="K265" s="34" t="s">
        <v>65</v>
      </c>
      <c r="L265" s="77">
        <v>265</v>
      </c>
      <c r="M265" s="77"/>
      <c r="N265" s="72"/>
      <c r="O265" s="79" t="s">
        <v>416</v>
      </c>
      <c r="P265" s="81">
        <v>43576.08037037037</v>
      </c>
      <c r="Q265" s="79" t="s">
        <v>576</v>
      </c>
      <c r="R265" s="79"/>
      <c r="S265" s="79"/>
      <c r="T265" s="79" t="s">
        <v>754</v>
      </c>
      <c r="U265" s="79"/>
      <c r="V265" s="82" t="s">
        <v>927</v>
      </c>
      <c r="W265" s="81">
        <v>43576.08037037037</v>
      </c>
      <c r="X265" s="82" t="s">
        <v>1144</v>
      </c>
      <c r="Y265" s="79"/>
      <c r="Z265" s="79"/>
      <c r="AA265" s="85" t="s">
        <v>1366</v>
      </c>
      <c r="AB265" s="85" t="s">
        <v>1389</v>
      </c>
      <c r="AC265" s="79" t="b">
        <v>0</v>
      </c>
      <c r="AD265" s="79">
        <v>0</v>
      </c>
      <c r="AE265" s="85" t="s">
        <v>1401</v>
      </c>
      <c r="AF265" s="79" t="b">
        <v>0</v>
      </c>
      <c r="AG265" s="79" t="s">
        <v>1406</v>
      </c>
      <c r="AH265" s="79"/>
      <c r="AI265" s="85" t="s">
        <v>1392</v>
      </c>
      <c r="AJ265" s="79" t="b">
        <v>0</v>
      </c>
      <c r="AK265" s="79">
        <v>0</v>
      </c>
      <c r="AL265" s="85" t="s">
        <v>1392</v>
      </c>
      <c r="AM265" s="79" t="s">
        <v>1426</v>
      </c>
      <c r="AN265" s="79" t="b">
        <v>0</v>
      </c>
      <c r="AO265" s="85" t="s">
        <v>1389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15</v>
      </c>
      <c r="BC265" s="78" t="str">
        <f>REPLACE(INDEX(GroupVertices[Group],MATCH(Edges[[#This Row],[Vertex 2]],GroupVertices[Vertex],0)),1,1,"")</f>
        <v>15</v>
      </c>
      <c r="BD265" s="48"/>
      <c r="BE265" s="49"/>
      <c r="BF265" s="48"/>
      <c r="BG265" s="49"/>
      <c r="BH265" s="48"/>
      <c r="BI265" s="49"/>
      <c r="BJ265" s="48"/>
      <c r="BK265" s="49"/>
      <c r="BL265" s="48"/>
    </row>
    <row r="266" spans="1:64" ht="15">
      <c r="A266" s="64" t="s">
        <v>354</v>
      </c>
      <c r="B266" s="64" t="s">
        <v>409</v>
      </c>
      <c r="C266" s="65" t="s">
        <v>4234</v>
      </c>
      <c r="D266" s="66">
        <v>3</v>
      </c>
      <c r="E266" s="67" t="s">
        <v>132</v>
      </c>
      <c r="F266" s="68">
        <v>35</v>
      </c>
      <c r="G266" s="65"/>
      <c r="H266" s="69"/>
      <c r="I266" s="70"/>
      <c r="J266" s="70"/>
      <c r="K266" s="34" t="s">
        <v>65</v>
      </c>
      <c r="L266" s="77">
        <v>266</v>
      </c>
      <c r="M266" s="77"/>
      <c r="N266" s="72"/>
      <c r="O266" s="79" t="s">
        <v>417</v>
      </c>
      <c r="P266" s="81">
        <v>43576.08037037037</v>
      </c>
      <c r="Q266" s="79" t="s">
        <v>576</v>
      </c>
      <c r="R266" s="79"/>
      <c r="S266" s="79"/>
      <c r="T266" s="79" t="s">
        <v>754</v>
      </c>
      <c r="U266" s="79"/>
      <c r="V266" s="82" t="s">
        <v>927</v>
      </c>
      <c r="W266" s="81">
        <v>43576.08037037037</v>
      </c>
      <c r="X266" s="82" t="s">
        <v>1144</v>
      </c>
      <c r="Y266" s="79"/>
      <c r="Z266" s="79"/>
      <c r="AA266" s="85" t="s">
        <v>1366</v>
      </c>
      <c r="AB266" s="85" t="s">
        <v>1389</v>
      </c>
      <c r="AC266" s="79" t="b">
        <v>0</v>
      </c>
      <c r="AD266" s="79">
        <v>0</v>
      </c>
      <c r="AE266" s="85" t="s">
        <v>1401</v>
      </c>
      <c r="AF266" s="79" t="b">
        <v>0</v>
      </c>
      <c r="AG266" s="79" t="s">
        <v>1406</v>
      </c>
      <c r="AH266" s="79"/>
      <c r="AI266" s="85" t="s">
        <v>1392</v>
      </c>
      <c r="AJ266" s="79" t="b">
        <v>0</v>
      </c>
      <c r="AK266" s="79">
        <v>0</v>
      </c>
      <c r="AL266" s="85" t="s">
        <v>1392</v>
      </c>
      <c r="AM266" s="79" t="s">
        <v>1426</v>
      </c>
      <c r="AN266" s="79" t="b">
        <v>0</v>
      </c>
      <c r="AO266" s="85" t="s">
        <v>1389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15</v>
      </c>
      <c r="BC266" s="78" t="str">
        <f>REPLACE(INDEX(GroupVertices[Group],MATCH(Edges[[#This Row],[Vertex 2]],GroupVertices[Vertex],0)),1,1,"")</f>
        <v>15</v>
      </c>
      <c r="BD266" s="48">
        <v>0</v>
      </c>
      <c r="BE266" s="49">
        <v>0</v>
      </c>
      <c r="BF266" s="48">
        <v>0</v>
      </c>
      <c r="BG266" s="49">
        <v>0</v>
      </c>
      <c r="BH266" s="48">
        <v>0</v>
      </c>
      <c r="BI266" s="49">
        <v>0</v>
      </c>
      <c r="BJ266" s="48">
        <v>8</v>
      </c>
      <c r="BK266" s="49">
        <v>100</v>
      </c>
      <c r="BL266" s="48">
        <v>8</v>
      </c>
    </row>
    <row r="267" spans="1:64" ht="15">
      <c r="A267" s="64" t="s">
        <v>355</v>
      </c>
      <c r="B267" s="64" t="s">
        <v>410</v>
      </c>
      <c r="C267" s="65" t="s">
        <v>4234</v>
      </c>
      <c r="D267" s="66">
        <v>3</v>
      </c>
      <c r="E267" s="67" t="s">
        <v>132</v>
      </c>
      <c r="F267" s="68">
        <v>35</v>
      </c>
      <c r="G267" s="65"/>
      <c r="H267" s="69"/>
      <c r="I267" s="70"/>
      <c r="J267" s="70"/>
      <c r="K267" s="34" t="s">
        <v>65</v>
      </c>
      <c r="L267" s="77">
        <v>267</v>
      </c>
      <c r="M267" s="77"/>
      <c r="N267" s="72"/>
      <c r="O267" s="79" t="s">
        <v>417</v>
      </c>
      <c r="P267" s="81">
        <v>43564.07282407407</v>
      </c>
      <c r="Q267" s="79" t="s">
        <v>577</v>
      </c>
      <c r="R267" s="79"/>
      <c r="S267" s="79"/>
      <c r="T267" s="79" t="s">
        <v>755</v>
      </c>
      <c r="U267" s="79"/>
      <c r="V267" s="82" t="s">
        <v>928</v>
      </c>
      <c r="W267" s="81">
        <v>43564.07282407407</v>
      </c>
      <c r="X267" s="82" t="s">
        <v>1145</v>
      </c>
      <c r="Y267" s="79"/>
      <c r="Z267" s="79"/>
      <c r="AA267" s="85" t="s">
        <v>1367</v>
      </c>
      <c r="AB267" s="85" t="s">
        <v>1390</v>
      </c>
      <c r="AC267" s="79" t="b">
        <v>0</v>
      </c>
      <c r="AD267" s="79">
        <v>0</v>
      </c>
      <c r="AE267" s="85" t="s">
        <v>1402</v>
      </c>
      <c r="AF267" s="79" t="b">
        <v>0</v>
      </c>
      <c r="AG267" s="79" t="s">
        <v>1403</v>
      </c>
      <c r="AH267" s="79"/>
      <c r="AI267" s="85" t="s">
        <v>1392</v>
      </c>
      <c r="AJ267" s="79" t="b">
        <v>0</v>
      </c>
      <c r="AK267" s="79">
        <v>0</v>
      </c>
      <c r="AL267" s="85" t="s">
        <v>1392</v>
      </c>
      <c r="AM267" s="79" t="s">
        <v>1425</v>
      </c>
      <c r="AN267" s="79" t="b">
        <v>0</v>
      </c>
      <c r="AO267" s="85" t="s">
        <v>1390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23</v>
      </c>
      <c r="BC267" s="78" t="str">
        <f>REPLACE(INDEX(GroupVertices[Group],MATCH(Edges[[#This Row],[Vertex 2]],GroupVertices[Vertex],0)),1,1,"")</f>
        <v>23</v>
      </c>
      <c r="BD267" s="48">
        <v>2</v>
      </c>
      <c r="BE267" s="49">
        <v>5</v>
      </c>
      <c r="BF267" s="48">
        <v>2</v>
      </c>
      <c r="BG267" s="49">
        <v>5</v>
      </c>
      <c r="BH267" s="48">
        <v>0</v>
      </c>
      <c r="BI267" s="49">
        <v>0</v>
      </c>
      <c r="BJ267" s="48">
        <v>36</v>
      </c>
      <c r="BK267" s="49">
        <v>90</v>
      </c>
      <c r="BL267" s="48">
        <v>40</v>
      </c>
    </row>
    <row r="268" spans="1:64" ht="15">
      <c r="A268" s="64" t="s">
        <v>355</v>
      </c>
      <c r="B268" s="64" t="s">
        <v>355</v>
      </c>
      <c r="C268" s="65" t="s">
        <v>4234</v>
      </c>
      <c r="D268" s="66">
        <v>3</v>
      </c>
      <c r="E268" s="67" t="s">
        <v>132</v>
      </c>
      <c r="F268" s="68">
        <v>35</v>
      </c>
      <c r="G268" s="65"/>
      <c r="H268" s="69"/>
      <c r="I268" s="70"/>
      <c r="J268" s="70"/>
      <c r="K268" s="34" t="s">
        <v>65</v>
      </c>
      <c r="L268" s="77">
        <v>268</v>
      </c>
      <c r="M268" s="77"/>
      <c r="N268" s="72"/>
      <c r="O268" s="79" t="s">
        <v>176</v>
      </c>
      <c r="P268" s="81">
        <v>43576.17696759259</v>
      </c>
      <c r="Q268" s="79" t="s">
        <v>578</v>
      </c>
      <c r="R268" s="82" t="s">
        <v>637</v>
      </c>
      <c r="S268" s="79" t="s">
        <v>648</v>
      </c>
      <c r="T268" s="79" t="s">
        <v>684</v>
      </c>
      <c r="U268" s="79"/>
      <c r="V268" s="82" t="s">
        <v>928</v>
      </c>
      <c r="W268" s="81">
        <v>43576.17696759259</v>
      </c>
      <c r="X268" s="82" t="s">
        <v>1146</v>
      </c>
      <c r="Y268" s="79"/>
      <c r="Z268" s="79"/>
      <c r="AA268" s="85" t="s">
        <v>1368</v>
      </c>
      <c r="AB268" s="79"/>
      <c r="AC268" s="79" t="b">
        <v>0</v>
      </c>
      <c r="AD268" s="79">
        <v>0</v>
      </c>
      <c r="AE268" s="85" t="s">
        <v>1392</v>
      </c>
      <c r="AF268" s="79" t="b">
        <v>1</v>
      </c>
      <c r="AG268" s="79" t="s">
        <v>1406</v>
      </c>
      <c r="AH268" s="79"/>
      <c r="AI268" s="85" t="s">
        <v>1421</v>
      </c>
      <c r="AJ268" s="79" t="b">
        <v>0</v>
      </c>
      <c r="AK268" s="79">
        <v>0</v>
      </c>
      <c r="AL268" s="85" t="s">
        <v>1392</v>
      </c>
      <c r="AM268" s="79" t="s">
        <v>1425</v>
      </c>
      <c r="AN268" s="79" t="b">
        <v>0</v>
      </c>
      <c r="AO268" s="85" t="s">
        <v>1368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23</v>
      </c>
      <c r="BC268" s="78" t="str">
        <f>REPLACE(INDEX(GroupVertices[Group],MATCH(Edges[[#This Row],[Vertex 2]],GroupVertices[Vertex],0)),1,1,"")</f>
        <v>23</v>
      </c>
      <c r="BD268" s="48">
        <v>0</v>
      </c>
      <c r="BE268" s="49">
        <v>0</v>
      </c>
      <c r="BF268" s="48">
        <v>0</v>
      </c>
      <c r="BG268" s="49">
        <v>0</v>
      </c>
      <c r="BH268" s="48">
        <v>0</v>
      </c>
      <c r="BI268" s="49">
        <v>0</v>
      </c>
      <c r="BJ268" s="48">
        <v>1</v>
      </c>
      <c r="BK268" s="49">
        <v>100</v>
      </c>
      <c r="BL268" s="48">
        <v>1</v>
      </c>
    </row>
    <row r="269" spans="1:64" ht="15">
      <c r="A269" s="64" t="s">
        <v>356</v>
      </c>
      <c r="B269" s="64" t="s">
        <v>397</v>
      </c>
      <c r="C269" s="65" t="s">
        <v>4234</v>
      </c>
      <c r="D269" s="66">
        <v>3</v>
      </c>
      <c r="E269" s="67" t="s">
        <v>132</v>
      </c>
      <c r="F269" s="68">
        <v>35</v>
      </c>
      <c r="G269" s="65"/>
      <c r="H269" s="69"/>
      <c r="I269" s="70"/>
      <c r="J269" s="70"/>
      <c r="K269" s="34" t="s">
        <v>65</v>
      </c>
      <c r="L269" s="77">
        <v>269</v>
      </c>
      <c r="M269" s="77"/>
      <c r="N269" s="72"/>
      <c r="O269" s="79" t="s">
        <v>416</v>
      </c>
      <c r="P269" s="81">
        <v>43576.61070601852</v>
      </c>
      <c r="Q269" s="79" t="s">
        <v>579</v>
      </c>
      <c r="R269" s="79"/>
      <c r="S269" s="79"/>
      <c r="T269" s="79" t="s">
        <v>756</v>
      </c>
      <c r="U269" s="79"/>
      <c r="V269" s="82" t="s">
        <v>929</v>
      </c>
      <c r="W269" s="81">
        <v>43576.61070601852</v>
      </c>
      <c r="X269" s="82" t="s">
        <v>1147</v>
      </c>
      <c r="Y269" s="79"/>
      <c r="Z269" s="79"/>
      <c r="AA269" s="85" t="s">
        <v>1369</v>
      </c>
      <c r="AB269" s="79"/>
      <c r="AC269" s="79" t="b">
        <v>0</v>
      </c>
      <c r="AD269" s="79">
        <v>0</v>
      </c>
      <c r="AE269" s="85" t="s">
        <v>1392</v>
      </c>
      <c r="AF269" s="79" t="b">
        <v>0</v>
      </c>
      <c r="AG269" s="79" t="s">
        <v>1403</v>
      </c>
      <c r="AH269" s="79"/>
      <c r="AI269" s="85" t="s">
        <v>1392</v>
      </c>
      <c r="AJ269" s="79" t="b">
        <v>0</v>
      </c>
      <c r="AK269" s="79">
        <v>0</v>
      </c>
      <c r="AL269" s="85" t="s">
        <v>1392</v>
      </c>
      <c r="AM269" s="79" t="s">
        <v>1424</v>
      </c>
      <c r="AN269" s="79" t="b">
        <v>0</v>
      </c>
      <c r="AO269" s="85" t="s">
        <v>1369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v>2</v>
      </c>
      <c r="BE269" s="49">
        <v>4.545454545454546</v>
      </c>
      <c r="BF269" s="48">
        <v>0</v>
      </c>
      <c r="BG269" s="49">
        <v>0</v>
      </c>
      <c r="BH269" s="48">
        <v>0</v>
      </c>
      <c r="BI269" s="49">
        <v>0</v>
      </c>
      <c r="BJ269" s="48">
        <v>42</v>
      </c>
      <c r="BK269" s="49">
        <v>95.45454545454545</v>
      </c>
      <c r="BL269" s="48">
        <v>44</v>
      </c>
    </row>
    <row r="270" spans="1:64" ht="15">
      <c r="A270" s="64" t="s">
        <v>357</v>
      </c>
      <c r="B270" s="64" t="s">
        <v>411</v>
      </c>
      <c r="C270" s="65" t="s">
        <v>4234</v>
      </c>
      <c r="D270" s="66">
        <v>3</v>
      </c>
      <c r="E270" s="67" t="s">
        <v>132</v>
      </c>
      <c r="F270" s="68">
        <v>35</v>
      </c>
      <c r="G270" s="65"/>
      <c r="H270" s="69"/>
      <c r="I270" s="70"/>
      <c r="J270" s="70"/>
      <c r="K270" s="34" t="s">
        <v>65</v>
      </c>
      <c r="L270" s="77">
        <v>270</v>
      </c>
      <c r="M270" s="77"/>
      <c r="N270" s="72"/>
      <c r="O270" s="79" t="s">
        <v>416</v>
      </c>
      <c r="P270" s="81">
        <v>43576.681180555555</v>
      </c>
      <c r="Q270" s="79" t="s">
        <v>580</v>
      </c>
      <c r="R270" s="79" t="s">
        <v>638</v>
      </c>
      <c r="S270" s="79" t="s">
        <v>675</v>
      </c>
      <c r="T270" s="79" t="s">
        <v>757</v>
      </c>
      <c r="U270" s="79"/>
      <c r="V270" s="82" t="s">
        <v>930</v>
      </c>
      <c r="W270" s="81">
        <v>43576.681180555555</v>
      </c>
      <c r="X270" s="82" t="s">
        <v>1148</v>
      </c>
      <c r="Y270" s="79"/>
      <c r="Z270" s="79"/>
      <c r="AA270" s="85" t="s">
        <v>1370</v>
      </c>
      <c r="AB270" s="79"/>
      <c r="AC270" s="79" t="b">
        <v>0</v>
      </c>
      <c r="AD270" s="79">
        <v>5</v>
      </c>
      <c r="AE270" s="85" t="s">
        <v>1392</v>
      </c>
      <c r="AF270" s="79" t="b">
        <v>1</v>
      </c>
      <c r="AG270" s="79" t="s">
        <v>1403</v>
      </c>
      <c r="AH270" s="79"/>
      <c r="AI270" s="85" t="s">
        <v>1422</v>
      </c>
      <c r="AJ270" s="79" t="b">
        <v>0</v>
      </c>
      <c r="AK270" s="79">
        <v>1</v>
      </c>
      <c r="AL270" s="85" t="s">
        <v>1392</v>
      </c>
      <c r="AM270" s="79" t="s">
        <v>1426</v>
      </c>
      <c r="AN270" s="79" t="b">
        <v>0</v>
      </c>
      <c r="AO270" s="85" t="s">
        <v>1370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9</v>
      </c>
      <c r="BC270" s="78" t="str">
        <f>REPLACE(INDEX(GroupVertices[Group],MATCH(Edges[[#This Row],[Vertex 2]],GroupVertices[Vertex],0)),1,1,"")</f>
        <v>9</v>
      </c>
      <c r="BD270" s="48"/>
      <c r="BE270" s="49"/>
      <c r="BF270" s="48"/>
      <c r="BG270" s="49"/>
      <c r="BH270" s="48"/>
      <c r="BI270" s="49"/>
      <c r="BJ270" s="48"/>
      <c r="BK270" s="49"/>
      <c r="BL270" s="48"/>
    </row>
    <row r="271" spans="1:64" ht="15">
      <c r="A271" s="64" t="s">
        <v>357</v>
      </c>
      <c r="B271" s="64" t="s">
        <v>412</v>
      </c>
      <c r="C271" s="65" t="s">
        <v>4234</v>
      </c>
      <c r="D271" s="66">
        <v>3</v>
      </c>
      <c r="E271" s="67" t="s">
        <v>132</v>
      </c>
      <c r="F271" s="68">
        <v>35</v>
      </c>
      <c r="G271" s="65"/>
      <c r="H271" s="69"/>
      <c r="I271" s="70"/>
      <c r="J271" s="70"/>
      <c r="K271" s="34" t="s">
        <v>65</v>
      </c>
      <c r="L271" s="77">
        <v>271</v>
      </c>
      <c r="M271" s="77"/>
      <c r="N271" s="72"/>
      <c r="O271" s="79" t="s">
        <v>416</v>
      </c>
      <c r="P271" s="81">
        <v>43576.681180555555</v>
      </c>
      <c r="Q271" s="79" t="s">
        <v>580</v>
      </c>
      <c r="R271" s="79" t="s">
        <v>638</v>
      </c>
      <c r="S271" s="79" t="s">
        <v>675</v>
      </c>
      <c r="T271" s="79" t="s">
        <v>757</v>
      </c>
      <c r="U271" s="79"/>
      <c r="V271" s="82" t="s">
        <v>930</v>
      </c>
      <c r="W271" s="81">
        <v>43576.681180555555</v>
      </c>
      <c r="X271" s="82" t="s">
        <v>1148</v>
      </c>
      <c r="Y271" s="79"/>
      <c r="Z271" s="79"/>
      <c r="AA271" s="85" t="s">
        <v>1370</v>
      </c>
      <c r="AB271" s="79"/>
      <c r="AC271" s="79" t="b">
        <v>0</v>
      </c>
      <c r="AD271" s="79">
        <v>5</v>
      </c>
      <c r="AE271" s="85" t="s">
        <v>1392</v>
      </c>
      <c r="AF271" s="79" t="b">
        <v>1</v>
      </c>
      <c r="AG271" s="79" t="s">
        <v>1403</v>
      </c>
      <c r="AH271" s="79"/>
      <c r="AI271" s="85" t="s">
        <v>1422</v>
      </c>
      <c r="AJ271" s="79" t="b">
        <v>0</v>
      </c>
      <c r="AK271" s="79">
        <v>1</v>
      </c>
      <c r="AL271" s="85" t="s">
        <v>1392</v>
      </c>
      <c r="AM271" s="79" t="s">
        <v>1426</v>
      </c>
      <c r="AN271" s="79" t="b">
        <v>0</v>
      </c>
      <c r="AO271" s="85" t="s">
        <v>1370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9</v>
      </c>
      <c r="BC271" s="78" t="str">
        <f>REPLACE(INDEX(GroupVertices[Group],MATCH(Edges[[#This Row],[Vertex 2]],GroupVertices[Vertex],0)),1,1,"")</f>
        <v>9</v>
      </c>
      <c r="BD271" s="48"/>
      <c r="BE271" s="49"/>
      <c r="BF271" s="48"/>
      <c r="BG271" s="49"/>
      <c r="BH271" s="48"/>
      <c r="BI271" s="49"/>
      <c r="BJ271" s="48"/>
      <c r="BK271" s="49"/>
      <c r="BL271" s="48"/>
    </row>
    <row r="272" spans="1:64" ht="15">
      <c r="A272" s="64" t="s">
        <v>357</v>
      </c>
      <c r="B272" s="64" t="s">
        <v>413</v>
      </c>
      <c r="C272" s="65" t="s">
        <v>4234</v>
      </c>
      <c r="D272" s="66">
        <v>3</v>
      </c>
      <c r="E272" s="67" t="s">
        <v>132</v>
      </c>
      <c r="F272" s="68">
        <v>35</v>
      </c>
      <c r="G272" s="65"/>
      <c r="H272" s="69"/>
      <c r="I272" s="70"/>
      <c r="J272" s="70"/>
      <c r="K272" s="34" t="s">
        <v>65</v>
      </c>
      <c r="L272" s="77">
        <v>272</v>
      </c>
      <c r="M272" s="77"/>
      <c r="N272" s="72"/>
      <c r="O272" s="79" t="s">
        <v>416</v>
      </c>
      <c r="P272" s="81">
        <v>43576.681180555555</v>
      </c>
      <c r="Q272" s="79" t="s">
        <v>580</v>
      </c>
      <c r="R272" s="79" t="s">
        <v>638</v>
      </c>
      <c r="S272" s="79" t="s">
        <v>675</v>
      </c>
      <c r="T272" s="79" t="s">
        <v>757</v>
      </c>
      <c r="U272" s="79"/>
      <c r="V272" s="82" t="s">
        <v>930</v>
      </c>
      <c r="W272" s="81">
        <v>43576.681180555555</v>
      </c>
      <c r="X272" s="82" t="s">
        <v>1148</v>
      </c>
      <c r="Y272" s="79"/>
      <c r="Z272" s="79"/>
      <c r="AA272" s="85" t="s">
        <v>1370</v>
      </c>
      <c r="AB272" s="79"/>
      <c r="AC272" s="79" t="b">
        <v>0</v>
      </c>
      <c r="AD272" s="79">
        <v>5</v>
      </c>
      <c r="AE272" s="85" t="s">
        <v>1392</v>
      </c>
      <c r="AF272" s="79" t="b">
        <v>1</v>
      </c>
      <c r="AG272" s="79" t="s">
        <v>1403</v>
      </c>
      <c r="AH272" s="79"/>
      <c r="AI272" s="85" t="s">
        <v>1422</v>
      </c>
      <c r="AJ272" s="79" t="b">
        <v>0</v>
      </c>
      <c r="AK272" s="79">
        <v>1</v>
      </c>
      <c r="AL272" s="85" t="s">
        <v>1392</v>
      </c>
      <c r="AM272" s="79" t="s">
        <v>1426</v>
      </c>
      <c r="AN272" s="79" t="b">
        <v>0</v>
      </c>
      <c r="AO272" s="85" t="s">
        <v>1370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9</v>
      </c>
      <c r="BC272" s="78" t="str">
        <f>REPLACE(INDEX(GroupVertices[Group],MATCH(Edges[[#This Row],[Vertex 2]],GroupVertices[Vertex],0)),1,1,"")</f>
        <v>9</v>
      </c>
      <c r="BD272" s="48"/>
      <c r="BE272" s="49"/>
      <c r="BF272" s="48"/>
      <c r="BG272" s="49"/>
      <c r="BH272" s="48"/>
      <c r="BI272" s="49"/>
      <c r="BJ272" s="48"/>
      <c r="BK272" s="49"/>
      <c r="BL272" s="48"/>
    </row>
    <row r="273" spans="1:64" ht="15">
      <c r="A273" s="64" t="s">
        <v>358</v>
      </c>
      <c r="B273" s="64" t="s">
        <v>358</v>
      </c>
      <c r="C273" s="65" t="s">
        <v>4234</v>
      </c>
      <c r="D273" s="66">
        <v>3</v>
      </c>
      <c r="E273" s="67" t="s">
        <v>132</v>
      </c>
      <c r="F273" s="68">
        <v>35</v>
      </c>
      <c r="G273" s="65"/>
      <c r="H273" s="69"/>
      <c r="I273" s="70"/>
      <c r="J273" s="70"/>
      <c r="K273" s="34" t="s">
        <v>65</v>
      </c>
      <c r="L273" s="77">
        <v>273</v>
      </c>
      <c r="M273" s="77"/>
      <c r="N273" s="72"/>
      <c r="O273" s="79" t="s">
        <v>176</v>
      </c>
      <c r="P273" s="81">
        <v>43576.86423611111</v>
      </c>
      <c r="Q273" s="79" t="s">
        <v>581</v>
      </c>
      <c r="R273" s="82" t="s">
        <v>639</v>
      </c>
      <c r="S273" s="79" t="s">
        <v>676</v>
      </c>
      <c r="T273" s="79" t="s">
        <v>758</v>
      </c>
      <c r="U273" s="79"/>
      <c r="V273" s="82" t="s">
        <v>931</v>
      </c>
      <c r="W273" s="81">
        <v>43576.86423611111</v>
      </c>
      <c r="X273" s="82" t="s">
        <v>1149</v>
      </c>
      <c r="Y273" s="79"/>
      <c r="Z273" s="79"/>
      <c r="AA273" s="85" t="s">
        <v>1371</v>
      </c>
      <c r="AB273" s="79"/>
      <c r="AC273" s="79" t="b">
        <v>0</v>
      </c>
      <c r="AD273" s="79">
        <v>1</v>
      </c>
      <c r="AE273" s="85" t="s">
        <v>1392</v>
      </c>
      <c r="AF273" s="79" t="b">
        <v>0</v>
      </c>
      <c r="AG273" s="79" t="s">
        <v>1403</v>
      </c>
      <c r="AH273" s="79"/>
      <c r="AI273" s="85" t="s">
        <v>1392</v>
      </c>
      <c r="AJ273" s="79" t="b">
        <v>0</v>
      </c>
      <c r="AK273" s="79">
        <v>0</v>
      </c>
      <c r="AL273" s="85" t="s">
        <v>1392</v>
      </c>
      <c r="AM273" s="79" t="s">
        <v>1423</v>
      </c>
      <c r="AN273" s="79" t="b">
        <v>0</v>
      </c>
      <c r="AO273" s="85" t="s">
        <v>1371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7.142857142857143</v>
      </c>
      <c r="BH273" s="48">
        <v>0</v>
      </c>
      <c r="BI273" s="49">
        <v>0</v>
      </c>
      <c r="BJ273" s="48">
        <v>13</v>
      </c>
      <c r="BK273" s="49">
        <v>92.85714285714286</v>
      </c>
      <c r="BL273" s="48">
        <v>14</v>
      </c>
    </row>
    <row r="274" spans="1:64" ht="15">
      <c r="A274" s="64" t="s">
        <v>359</v>
      </c>
      <c r="B274" s="64" t="s">
        <v>359</v>
      </c>
      <c r="C274" s="65" t="s">
        <v>4235</v>
      </c>
      <c r="D274" s="66">
        <v>5.333333333333334</v>
      </c>
      <c r="E274" s="67" t="s">
        <v>136</v>
      </c>
      <c r="F274" s="68">
        <v>27.333333333333332</v>
      </c>
      <c r="G274" s="65"/>
      <c r="H274" s="69"/>
      <c r="I274" s="70"/>
      <c r="J274" s="70"/>
      <c r="K274" s="34" t="s">
        <v>65</v>
      </c>
      <c r="L274" s="77">
        <v>274</v>
      </c>
      <c r="M274" s="77"/>
      <c r="N274" s="72"/>
      <c r="O274" s="79" t="s">
        <v>176</v>
      </c>
      <c r="P274" s="81">
        <v>43571.439675925925</v>
      </c>
      <c r="Q274" s="79" t="s">
        <v>582</v>
      </c>
      <c r="R274" s="82" t="s">
        <v>640</v>
      </c>
      <c r="S274" s="79" t="s">
        <v>657</v>
      </c>
      <c r="T274" s="79" t="s">
        <v>759</v>
      </c>
      <c r="U274" s="79"/>
      <c r="V274" s="82" t="s">
        <v>932</v>
      </c>
      <c r="W274" s="81">
        <v>43571.439675925925</v>
      </c>
      <c r="X274" s="82" t="s">
        <v>1150</v>
      </c>
      <c r="Y274" s="79">
        <v>53.26019</v>
      </c>
      <c r="Z274" s="79">
        <v>-2.51092</v>
      </c>
      <c r="AA274" s="85" t="s">
        <v>1372</v>
      </c>
      <c r="AB274" s="79"/>
      <c r="AC274" s="79" t="b">
        <v>0</v>
      </c>
      <c r="AD274" s="79">
        <v>0</v>
      </c>
      <c r="AE274" s="85" t="s">
        <v>1392</v>
      </c>
      <c r="AF274" s="79" t="b">
        <v>0</v>
      </c>
      <c r="AG274" s="79" t="s">
        <v>1403</v>
      </c>
      <c r="AH274" s="79"/>
      <c r="AI274" s="85" t="s">
        <v>1392</v>
      </c>
      <c r="AJ274" s="79" t="b">
        <v>0</v>
      </c>
      <c r="AK274" s="79">
        <v>0</v>
      </c>
      <c r="AL274" s="85" t="s">
        <v>1392</v>
      </c>
      <c r="AM274" s="79" t="s">
        <v>1440</v>
      </c>
      <c r="AN274" s="79" t="b">
        <v>0</v>
      </c>
      <c r="AO274" s="85" t="s">
        <v>1372</v>
      </c>
      <c r="AP274" s="79" t="s">
        <v>176</v>
      </c>
      <c r="AQ274" s="79">
        <v>0</v>
      </c>
      <c r="AR274" s="79">
        <v>0</v>
      </c>
      <c r="AS274" s="79" t="s">
        <v>1446</v>
      </c>
      <c r="AT274" s="79" t="s">
        <v>1449</v>
      </c>
      <c r="AU274" s="79" t="s">
        <v>1452</v>
      </c>
      <c r="AV274" s="79" t="s">
        <v>1457</v>
      </c>
      <c r="AW274" s="79" t="s">
        <v>1462</v>
      </c>
      <c r="AX274" s="79" t="s">
        <v>1467</v>
      </c>
      <c r="AY274" s="79" t="s">
        <v>1468</v>
      </c>
      <c r="AZ274" s="82" t="s">
        <v>1473</v>
      </c>
      <c r="BA274">
        <v>2</v>
      </c>
      <c r="BB274" s="78" t="str">
        <f>REPLACE(INDEX(GroupVertices[Group],MATCH(Edges[[#This Row],[Vertex 1]],GroupVertices[Vertex],0)),1,1,"")</f>
        <v>1</v>
      </c>
      <c r="BC274" s="78" t="str">
        <f>REPLACE(INDEX(GroupVertices[Group],MATCH(Edges[[#This Row],[Vertex 2]],GroupVertices[Vertex],0)),1,1,"")</f>
        <v>1</v>
      </c>
      <c r="BD274" s="48">
        <v>1</v>
      </c>
      <c r="BE274" s="49">
        <v>2.9411764705882355</v>
      </c>
      <c r="BF274" s="48">
        <v>0</v>
      </c>
      <c r="BG274" s="49">
        <v>0</v>
      </c>
      <c r="BH274" s="48">
        <v>0</v>
      </c>
      <c r="BI274" s="49">
        <v>0</v>
      </c>
      <c r="BJ274" s="48">
        <v>33</v>
      </c>
      <c r="BK274" s="49">
        <v>97.05882352941177</v>
      </c>
      <c r="BL274" s="48">
        <v>34</v>
      </c>
    </row>
    <row r="275" spans="1:64" ht="15">
      <c r="A275" s="64" t="s">
        <v>359</v>
      </c>
      <c r="B275" s="64" t="s">
        <v>359</v>
      </c>
      <c r="C275" s="65" t="s">
        <v>4235</v>
      </c>
      <c r="D275" s="66">
        <v>5.333333333333334</v>
      </c>
      <c r="E275" s="67" t="s">
        <v>136</v>
      </c>
      <c r="F275" s="68">
        <v>27.333333333333332</v>
      </c>
      <c r="G275" s="65"/>
      <c r="H275" s="69"/>
      <c r="I275" s="70"/>
      <c r="J275" s="70"/>
      <c r="K275" s="34" t="s">
        <v>65</v>
      </c>
      <c r="L275" s="77">
        <v>275</v>
      </c>
      <c r="M275" s="77"/>
      <c r="N275" s="72"/>
      <c r="O275" s="79" t="s">
        <v>176</v>
      </c>
      <c r="P275" s="81">
        <v>43577.27984953704</v>
      </c>
      <c r="Q275" s="79" t="s">
        <v>583</v>
      </c>
      <c r="R275" s="82" t="s">
        <v>641</v>
      </c>
      <c r="S275" s="79" t="s">
        <v>657</v>
      </c>
      <c r="T275" s="79" t="s">
        <v>760</v>
      </c>
      <c r="U275" s="79"/>
      <c r="V275" s="82" t="s">
        <v>932</v>
      </c>
      <c r="W275" s="81">
        <v>43577.27984953704</v>
      </c>
      <c r="X275" s="82" t="s">
        <v>1151</v>
      </c>
      <c r="Y275" s="79">
        <v>53.26019</v>
      </c>
      <c r="Z275" s="79">
        <v>-2.51092</v>
      </c>
      <c r="AA275" s="85" t="s">
        <v>1373</v>
      </c>
      <c r="AB275" s="79"/>
      <c r="AC275" s="79" t="b">
        <v>0</v>
      </c>
      <c r="AD275" s="79">
        <v>0</v>
      </c>
      <c r="AE275" s="85" t="s">
        <v>1392</v>
      </c>
      <c r="AF275" s="79" t="b">
        <v>0</v>
      </c>
      <c r="AG275" s="79" t="s">
        <v>1408</v>
      </c>
      <c r="AH275" s="79"/>
      <c r="AI275" s="85" t="s">
        <v>1392</v>
      </c>
      <c r="AJ275" s="79" t="b">
        <v>0</v>
      </c>
      <c r="AK275" s="79">
        <v>0</v>
      </c>
      <c r="AL275" s="85" t="s">
        <v>1392</v>
      </c>
      <c r="AM275" s="79" t="s">
        <v>1440</v>
      </c>
      <c r="AN275" s="79" t="b">
        <v>0</v>
      </c>
      <c r="AO275" s="85" t="s">
        <v>1373</v>
      </c>
      <c r="AP275" s="79" t="s">
        <v>176</v>
      </c>
      <c r="AQ275" s="79">
        <v>0</v>
      </c>
      <c r="AR275" s="79">
        <v>0</v>
      </c>
      <c r="AS275" s="79" t="s">
        <v>1446</v>
      </c>
      <c r="AT275" s="79" t="s">
        <v>1449</v>
      </c>
      <c r="AU275" s="79" t="s">
        <v>1452</v>
      </c>
      <c r="AV275" s="79" t="s">
        <v>1457</v>
      </c>
      <c r="AW275" s="79" t="s">
        <v>1462</v>
      </c>
      <c r="AX275" s="79" t="s">
        <v>1467</v>
      </c>
      <c r="AY275" s="79" t="s">
        <v>1468</v>
      </c>
      <c r="AZ275" s="82" t="s">
        <v>1473</v>
      </c>
      <c r="BA275">
        <v>2</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5</v>
      </c>
      <c r="BK275" s="49">
        <v>100</v>
      </c>
      <c r="BL275" s="48">
        <v>5</v>
      </c>
    </row>
    <row r="276" spans="1:64" ht="15">
      <c r="A276" s="64" t="s">
        <v>360</v>
      </c>
      <c r="B276" s="64" t="s">
        <v>360</v>
      </c>
      <c r="C276" s="65" t="s">
        <v>4236</v>
      </c>
      <c r="D276" s="66">
        <v>10</v>
      </c>
      <c r="E276" s="67" t="s">
        <v>136</v>
      </c>
      <c r="F276" s="68">
        <v>12</v>
      </c>
      <c r="G276" s="65"/>
      <c r="H276" s="69"/>
      <c r="I276" s="70"/>
      <c r="J276" s="70"/>
      <c r="K276" s="34" t="s">
        <v>65</v>
      </c>
      <c r="L276" s="77">
        <v>276</v>
      </c>
      <c r="M276" s="77"/>
      <c r="N276" s="72"/>
      <c r="O276" s="79" t="s">
        <v>176</v>
      </c>
      <c r="P276" s="81">
        <v>43573.7722337963</v>
      </c>
      <c r="Q276" s="79" t="s">
        <v>584</v>
      </c>
      <c r="R276" s="82" t="s">
        <v>642</v>
      </c>
      <c r="S276" s="79" t="s">
        <v>657</v>
      </c>
      <c r="T276" s="79" t="s">
        <v>684</v>
      </c>
      <c r="U276" s="79"/>
      <c r="V276" s="82" t="s">
        <v>933</v>
      </c>
      <c r="W276" s="81">
        <v>43573.7722337963</v>
      </c>
      <c r="X276" s="82" t="s">
        <v>1152</v>
      </c>
      <c r="Y276" s="79"/>
      <c r="Z276" s="79"/>
      <c r="AA276" s="85" t="s">
        <v>1374</v>
      </c>
      <c r="AB276" s="79"/>
      <c r="AC276" s="79" t="b">
        <v>0</v>
      </c>
      <c r="AD276" s="79">
        <v>0</v>
      </c>
      <c r="AE276" s="85" t="s">
        <v>1392</v>
      </c>
      <c r="AF276" s="79" t="b">
        <v>0</v>
      </c>
      <c r="AG276" s="79" t="s">
        <v>1403</v>
      </c>
      <c r="AH276" s="79"/>
      <c r="AI276" s="85" t="s">
        <v>1392</v>
      </c>
      <c r="AJ276" s="79" t="b">
        <v>0</v>
      </c>
      <c r="AK276" s="79">
        <v>0</v>
      </c>
      <c r="AL276" s="85" t="s">
        <v>1392</v>
      </c>
      <c r="AM276" s="79" t="s">
        <v>1440</v>
      </c>
      <c r="AN276" s="79" t="b">
        <v>0</v>
      </c>
      <c r="AO276" s="85" t="s">
        <v>1374</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31</v>
      </c>
      <c r="BK276" s="49">
        <v>100</v>
      </c>
      <c r="BL276" s="48">
        <v>31</v>
      </c>
    </row>
    <row r="277" spans="1:64" ht="15">
      <c r="A277" s="64" t="s">
        <v>360</v>
      </c>
      <c r="B277" s="64" t="s">
        <v>360</v>
      </c>
      <c r="C277" s="65" t="s">
        <v>4236</v>
      </c>
      <c r="D277" s="66">
        <v>10</v>
      </c>
      <c r="E277" s="67" t="s">
        <v>136</v>
      </c>
      <c r="F277" s="68">
        <v>12</v>
      </c>
      <c r="G277" s="65"/>
      <c r="H277" s="69"/>
      <c r="I277" s="70"/>
      <c r="J277" s="70"/>
      <c r="K277" s="34" t="s">
        <v>65</v>
      </c>
      <c r="L277" s="77">
        <v>277</v>
      </c>
      <c r="M277" s="77"/>
      <c r="N277" s="72"/>
      <c r="O277" s="79" t="s">
        <v>176</v>
      </c>
      <c r="P277" s="81">
        <v>43574.05097222222</v>
      </c>
      <c r="Q277" s="79" t="s">
        <v>585</v>
      </c>
      <c r="R277" s="82" t="s">
        <v>643</v>
      </c>
      <c r="S277" s="79" t="s">
        <v>657</v>
      </c>
      <c r="T277" s="79" t="s">
        <v>684</v>
      </c>
      <c r="U277" s="79"/>
      <c r="V277" s="82" t="s">
        <v>933</v>
      </c>
      <c r="W277" s="81">
        <v>43574.05097222222</v>
      </c>
      <c r="X277" s="82" t="s">
        <v>1153</v>
      </c>
      <c r="Y277" s="79"/>
      <c r="Z277" s="79"/>
      <c r="AA277" s="85" t="s">
        <v>1375</v>
      </c>
      <c r="AB277" s="79"/>
      <c r="AC277" s="79" t="b">
        <v>0</v>
      </c>
      <c r="AD277" s="79">
        <v>0</v>
      </c>
      <c r="AE277" s="85" t="s">
        <v>1392</v>
      </c>
      <c r="AF277" s="79" t="b">
        <v>0</v>
      </c>
      <c r="AG277" s="79" t="s">
        <v>1403</v>
      </c>
      <c r="AH277" s="79"/>
      <c r="AI277" s="85" t="s">
        <v>1392</v>
      </c>
      <c r="AJ277" s="79" t="b">
        <v>0</v>
      </c>
      <c r="AK277" s="79">
        <v>0</v>
      </c>
      <c r="AL277" s="85" t="s">
        <v>1392</v>
      </c>
      <c r="AM277" s="79" t="s">
        <v>1440</v>
      </c>
      <c r="AN277" s="79" t="b">
        <v>0</v>
      </c>
      <c r="AO277" s="85" t="s">
        <v>1375</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31</v>
      </c>
      <c r="BK277" s="49">
        <v>100</v>
      </c>
      <c r="BL277" s="48">
        <v>31</v>
      </c>
    </row>
    <row r="278" spans="1:64" ht="15">
      <c r="A278" s="64" t="s">
        <v>360</v>
      </c>
      <c r="B278" s="64" t="s">
        <v>360</v>
      </c>
      <c r="C278" s="65" t="s">
        <v>4236</v>
      </c>
      <c r="D278" s="66">
        <v>10</v>
      </c>
      <c r="E278" s="67" t="s">
        <v>136</v>
      </c>
      <c r="F278" s="68">
        <v>12</v>
      </c>
      <c r="G278" s="65"/>
      <c r="H278" s="69"/>
      <c r="I278" s="70"/>
      <c r="J278" s="70"/>
      <c r="K278" s="34" t="s">
        <v>65</v>
      </c>
      <c r="L278" s="77">
        <v>278</v>
      </c>
      <c r="M278" s="77"/>
      <c r="N278" s="72"/>
      <c r="O278" s="79" t="s">
        <v>176</v>
      </c>
      <c r="P278" s="81">
        <v>43577.19694444445</v>
      </c>
      <c r="Q278" s="79" t="s">
        <v>586</v>
      </c>
      <c r="R278" s="82" t="s">
        <v>644</v>
      </c>
      <c r="S278" s="79" t="s">
        <v>657</v>
      </c>
      <c r="T278" s="79" t="s">
        <v>684</v>
      </c>
      <c r="U278" s="79"/>
      <c r="V278" s="82" t="s">
        <v>933</v>
      </c>
      <c r="W278" s="81">
        <v>43577.19694444445</v>
      </c>
      <c r="X278" s="82" t="s">
        <v>1154</v>
      </c>
      <c r="Y278" s="79"/>
      <c r="Z278" s="79"/>
      <c r="AA278" s="85" t="s">
        <v>1376</v>
      </c>
      <c r="AB278" s="79"/>
      <c r="AC278" s="79" t="b">
        <v>0</v>
      </c>
      <c r="AD278" s="79">
        <v>0</v>
      </c>
      <c r="AE278" s="85" t="s">
        <v>1392</v>
      </c>
      <c r="AF278" s="79" t="b">
        <v>0</v>
      </c>
      <c r="AG278" s="79" t="s">
        <v>1403</v>
      </c>
      <c r="AH278" s="79"/>
      <c r="AI278" s="85" t="s">
        <v>1392</v>
      </c>
      <c r="AJ278" s="79" t="b">
        <v>0</v>
      </c>
      <c r="AK278" s="79">
        <v>0</v>
      </c>
      <c r="AL278" s="85" t="s">
        <v>1392</v>
      </c>
      <c r="AM278" s="79" t="s">
        <v>1440</v>
      </c>
      <c r="AN278" s="79" t="b">
        <v>0</v>
      </c>
      <c r="AO278" s="85" t="s">
        <v>1376</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31</v>
      </c>
      <c r="BK278" s="49">
        <v>100</v>
      </c>
      <c r="BL278" s="48">
        <v>31</v>
      </c>
    </row>
    <row r="279" spans="1:64" ht="15">
      <c r="A279" s="64" t="s">
        <v>360</v>
      </c>
      <c r="B279" s="64" t="s">
        <v>360</v>
      </c>
      <c r="C279" s="65" t="s">
        <v>4236</v>
      </c>
      <c r="D279" s="66">
        <v>10</v>
      </c>
      <c r="E279" s="67" t="s">
        <v>136</v>
      </c>
      <c r="F279" s="68">
        <v>12</v>
      </c>
      <c r="G279" s="65"/>
      <c r="H279" s="69"/>
      <c r="I279" s="70"/>
      <c r="J279" s="70"/>
      <c r="K279" s="34" t="s">
        <v>65</v>
      </c>
      <c r="L279" s="77">
        <v>279</v>
      </c>
      <c r="M279" s="77"/>
      <c r="N279" s="72"/>
      <c r="O279" s="79" t="s">
        <v>176</v>
      </c>
      <c r="P279" s="81">
        <v>43577.40069444444</v>
      </c>
      <c r="Q279" s="79" t="s">
        <v>587</v>
      </c>
      <c r="R279" s="82" t="s">
        <v>645</v>
      </c>
      <c r="S279" s="79" t="s">
        <v>657</v>
      </c>
      <c r="T279" s="79" t="s">
        <v>684</v>
      </c>
      <c r="U279" s="79"/>
      <c r="V279" s="82" t="s">
        <v>933</v>
      </c>
      <c r="W279" s="81">
        <v>43577.40069444444</v>
      </c>
      <c r="X279" s="82" t="s">
        <v>1155</v>
      </c>
      <c r="Y279" s="79"/>
      <c r="Z279" s="79"/>
      <c r="AA279" s="85" t="s">
        <v>1377</v>
      </c>
      <c r="AB279" s="79"/>
      <c r="AC279" s="79" t="b">
        <v>0</v>
      </c>
      <c r="AD279" s="79">
        <v>0</v>
      </c>
      <c r="AE279" s="85" t="s">
        <v>1392</v>
      </c>
      <c r="AF279" s="79" t="b">
        <v>0</v>
      </c>
      <c r="AG279" s="79" t="s">
        <v>1403</v>
      </c>
      <c r="AH279" s="79"/>
      <c r="AI279" s="85" t="s">
        <v>1392</v>
      </c>
      <c r="AJ279" s="79" t="b">
        <v>0</v>
      </c>
      <c r="AK279" s="79">
        <v>0</v>
      </c>
      <c r="AL279" s="85" t="s">
        <v>1392</v>
      </c>
      <c r="AM279" s="79" t="s">
        <v>1440</v>
      </c>
      <c r="AN279" s="79" t="b">
        <v>0</v>
      </c>
      <c r="AO279" s="85" t="s">
        <v>1377</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31</v>
      </c>
      <c r="BK279" s="49">
        <v>100</v>
      </c>
      <c r="BL279" s="48">
        <v>31</v>
      </c>
    </row>
    <row r="280" spans="1:64" ht="15">
      <c r="A280" s="64" t="s">
        <v>357</v>
      </c>
      <c r="B280" s="64" t="s">
        <v>414</v>
      </c>
      <c r="C280" s="65" t="s">
        <v>4234</v>
      </c>
      <c r="D280" s="66">
        <v>3</v>
      </c>
      <c r="E280" s="67" t="s">
        <v>132</v>
      </c>
      <c r="F280" s="68">
        <v>35</v>
      </c>
      <c r="G280" s="65"/>
      <c r="H280" s="69"/>
      <c r="I280" s="70"/>
      <c r="J280" s="70"/>
      <c r="K280" s="34" t="s">
        <v>65</v>
      </c>
      <c r="L280" s="77">
        <v>280</v>
      </c>
      <c r="M280" s="77"/>
      <c r="N280" s="72"/>
      <c r="O280" s="79" t="s">
        <v>416</v>
      </c>
      <c r="P280" s="81">
        <v>43576.681180555555</v>
      </c>
      <c r="Q280" s="79" t="s">
        <v>580</v>
      </c>
      <c r="R280" s="79" t="s">
        <v>638</v>
      </c>
      <c r="S280" s="79" t="s">
        <v>675</v>
      </c>
      <c r="T280" s="79" t="s">
        <v>757</v>
      </c>
      <c r="U280" s="79"/>
      <c r="V280" s="82" t="s">
        <v>930</v>
      </c>
      <c r="W280" s="81">
        <v>43576.681180555555</v>
      </c>
      <c r="X280" s="82" t="s">
        <v>1148</v>
      </c>
      <c r="Y280" s="79"/>
      <c r="Z280" s="79"/>
      <c r="AA280" s="85" t="s">
        <v>1370</v>
      </c>
      <c r="AB280" s="79"/>
      <c r="AC280" s="79" t="b">
        <v>0</v>
      </c>
      <c r="AD280" s="79">
        <v>5</v>
      </c>
      <c r="AE280" s="85" t="s">
        <v>1392</v>
      </c>
      <c r="AF280" s="79" t="b">
        <v>1</v>
      </c>
      <c r="AG280" s="79" t="s">
        <v>1403</v>
      </c>
      <c r="AH280" s="79"/>
      <c r="AI280" s="85" t="s">
        <v>1422</v>
      </c>
      <c r="AJ280" s="79" t="b">
        <v>0</v>
      </c>
      <c r="AK280" s="79">
        <v>1</v>
      </c>
      <c r="AL280" s="85" t="s">
        <v>1392</v>
      </c>
      <c r="AM280" s="79" t="s">
        <v>1426</v>
      </c>
      <c r="AN280" s="79" t="b">
        <v>0</v>
      </c>
      <c r="AO280" s="85" t="s">
        <v>1370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9</v>
      </c>
      <c r="BC280" s="78" t="str">
        <f>REPLACE(INDEX(GroupVertices[Group],MATCH(Edges[[#This Row],[Vertex 2]],GroupVertices[Vertex],0)),1,1,"")</f>
        <v>9</v>
      </c>
      <c r="BD280" s="48"/>
      <c r="BE280" s="49"/>
      <c r="BF280" s="48"/>
      <c r="BG280" s="49"/>
      <c r="BH280" s="48"/>
      <c r="BI280" s="49"/>
      <c r="BJ280" s="48"/>
      <c r="BK280" s="49"/>
      <c r="BL280" s="48"/>
    </row>
    <row r="281" spans="1:64" ht="15">
      <c r="A281" s="64" t="s">
        <v>361</v>
      </c>
      <c r="B281" s="64" t="s">
        <v>414</v>
      </c>
      <c r="C281" s="65" t="s">
        <v>4234</v>
      </c>
      <c r="D281" s="66">
        <v>3</v>
      </c>
      <c r="E281" s="67" t="s">
        <v>132</v>
      </c>
      <c r="F281" s="68">
        <v>35</v>
      </c>
      <c r="G281" s="65"/>
      <c r="H281" s="69"/>
      <c r="I281" s="70"/>
      <c r="J281" s="70"/>
      <c r="K281" s="34" t="s">
        <v>65</v>
      </c>
      <c r="L281" s="77">
        <v>281</v>
      </c>
      <c r="M281" s="77"/>
      <c r="N281" s="72"/>
      <c r="O281" s="79" t="s">
        <v>416</v>
      </c>
      <c r="P281" s="81">
        <v>43577.58834490741</v>
      </c>
      <c r="Q281" s="79" t="s">
        <v>588</v>
      </c>
      <c r="R281" s="79"/>
      <c r="S281" s="79"/>
      <c r="T281" s="79"/>
      <c r="U281" s="79"/>
      <c r="V281" s="82" t="s">
        <v>934</v>
      </c>
      <c r="W281" s="81">
        <v>43577.58834490741</v>
      </c>
      <c r="X281" s="82" t="s">
        <v>1156</v>
      </c>
      <c r="Y281" s="79"/>
      <c r="Z281" s="79"/>
      <c r="AA281" s="85" t="s">
        <v>1378</v>
      </c>
      <c r="AB281" s="79"/>
      <c r="AC281" s="79" t="b">
        <v>0</v>
      </c>
      <c r="AD281" s="79">
        <v>0</v>
      </c>
      <c r="AE281" s="85" t="s">
        <v>1392</v>
      </c>
      <c r="AF281" s="79" t="b">
        <v>1</v>
      </c>
      <c r="AG281" s="79" t="s">
        <v>1403</v>
      </c>
      <c r="AH281" s="79"/>
      <c r="AI281" s="85" t="s">
        <v>1422</v>
      </c>
      <c r="AJ281" s="79" t="b">
        <v>0</v>
      </c>
      <c r="AK281" s="79">
        <v>1</v>
      </c>
      <c r="AL281" s="85" t="s">
        <v>1370</v>
      </c>
      <c r="AM281" s="79" t="s">
        <v>1423</v>
      </c>
      <c r="AN281" s="79" t="b">
        <v>0</v>
      </c>
      <c r="AO281" s="85" t="s">
        <v>1370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c r="BE281" s="49"/>
      <c r="BF281" s="48"/>
      <c r="BG281" s="49"/>
      <c r="BH281" s="48"/>
      <c r="BI281" s="49"/>
      <c r="BJ281" s="48"/>
      <c r="BK281" s="49"/>
      <c r="BL281" s="48"/>
    </row>
    <row r="282" spans="1:64" ht="15">
      <c r="A282" s="64" t="s">
        <v>357</v>
      </c>
      <c r="B282" s="64" t="s">
        <v>415</v>
      </c>
      <c r="C282" s="65" t="s">
        <v>4234</v>
      </c>
      <c r="D282" s="66">
        <v>3</v>
      </c>
      <c r="E282" s="67" t="s">
        <v>132</v>
      </c>
      <c r="F282" s="68">
        <v>35</v>
      </c>
      <c r="G282" s="65"/>
      <c r="H282" s="69"/>
      <c r="I282" s="70"/>
      <c r="J282" s="70"/>
      <c r="K282" s="34" t="s">
        <v>65</v>
      </c>
      <c r="L282" s="77">
        <v>282</v>
      </c>
      <c r="M282" s="77"/>
      <c r="N282" s="72"/>
      <c r="O282" s="79" t="s">
        <v>416</v>
      </c>
      <c r="P282" s="81">
        <v>43576.681180555555</v>
      </c>
      <c r="Q282" s="79" t="s">
        <v>580</v>
      </c>
      <c r="R282" s="79" t="s">
        <v>638</v>
      </c>
      <c r="S282" s="79" t="s">
        <v>675</v>
      </c>
      <c r="T282" s="79" t="s">
        <v>757</v>
      </c>
      <c r="U282" s="79"/>
      <c r="V282" s="82" t="s">
        <v>930</v>
      </c>
      <c r="W282" s="81">
        <v>43576.681180555555</v>
      </c>
      <c r="X282" s="82" t="s">
        <v>1148</v>
      </c>
      <c r="Y282" s="79"/>
      <c r="Z282" s="79"/>
      <c r="AA282" s="85" t="s">
        <v>1370</v>
      </c>
      <c r="AB282" s="79"/>
      <c r="AC282" s="79" t="b">
        <v>0</v>
      </c>
      <c r="AD282" s="79">
        <v>5</v>
      </c>
      <c r="AE282" s="85" t="s">
        <v>1392</v>
      </c>
      <c r="AF282" s="79" t="b">
        <v>1</v>
      </c>
      <c r="AG282" s="79" t="s">
        <v>1403</v>
      </c>
      <c r="AH282" s="79"/>
      <c r="AI282" s="85" t="s">
        <v>1422</v>
      </c>
      <c r="AJ282" s="79" t="b">
        <v>0</v>
      </c>
      <c r="AK282" s="79">
        <v>1</v>
      </c>
      <c r="AL282" s="85" t="s">
        <v>1392</v>
      </c>
      <c r="AM282" s="79" t="s">
        <v>1426</v>
      </c>
      <c r="AN282" s="79" t="b">
        <v>0</v>
      </c>
      <c r="AO282" s="85" t="s">
        <v>1370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9</v>
      </c>
      <c r="BC282" s="78" t="str">
        <f>REPLACE(INDEX(GroupVertices[Group],MATCH(Edges[[#This Row],[Vertex 2]],GroupVertices[Vertex],0)),1,1,"")</f>
        <v>9</v>
      </c>
      <c r="BD282" s="48">
        <v>0</v>
      </c>
      <c r="BE282" s="49">
        <v>0</v>
      </c>
      <c r="BF282" s="48">
        <v>2</v>
      </c>
      <c r="BG282" s="49">
        <v>6.0606060606060606</v>
      </c>
      <c r="BH282" s="48">
        <v>0</v>
      </c>
      <c r="BI282" s="49">
        <v>0</v>
      </c>
      <c r="BJ282" s="48">
        <v>31</v>
      </c>
      <c r="BK282" s="49">
        <v>93.93939393939394</v>
      </c>
      <c r="BL282" s="48">
        <v>33</v>
      </c>
    </row>
    <row r="283" spans="1:64" ht="15">
      <c r="A283" s="64" t="s">
        <v>361</v>
      </c>
      <c r="B283" s="64" t="s">
        <v>415</v>
      </c>
      <c r="C283" s="65" t="s">
        <v>4234</v>
      </c>
      <c r="D283" s="66">
        <v>3</v>
      </c>
      <c r="E283" s="67" t="s">
        <v>132</v>
      </c>
      <c r="F283" s="68">
        <v>35</v>
      </c>
      <c r="G283" s="65"/>
      <c r="H283" s="69"/>
      <c r="I283" s="70"/>
      <c r="J283" s="70"/>
      <c r="K283" s="34" t="s">
        <v>65</v>
      </c>
      <c r="L283" s="77">
        <v>283</v>
      </c>
      <c r="M283" s="77"/>
      <c r="N283" s="72"/>
      <c r="O283" s="79" t="s">
        <v>416</v>
      </c>
      <c r="P283" s="81">
        <v>43577.58834490741</v>
      </c>
      <c r="Q283" s="79" t="s">
        <v>588</v>
      </c>
      <c r="R283" s="79"/>
      <c r="S283" s="79"/>
      <c r="T283" s="79"/>
      <c r="U283" s="79"/>
      <c r="V283" s="82" t="s">
        <v>934</v>
      </c>
      <c r="W283" s="81">
        <v>43577.58834490741</v>
      </c>
      <c r="X283" s="82" t="s">
        <v>1156</v>
      </c>
      <c r="Y283" s="79"/>
      <c r="Z283" s="79"/>
      <c r="AA283" s="85" t="s">
        <v>1378</v>
      </c>
      <c r="AB283" s="79"/>
      <c r="AC283" s="79" t="b">
        <v>0</v>
      </c>
      <c r="AD283" s="79">
        <v>0</v>
      </c>
      <c r="AE283" s="85" t="s">
        <v>1392</v>
      </c>
      <c r="AF283" s="79" t="b">
        <v>1</v>
      </c>
      <c r="AG283" s="79" t="s">
        <v>1403</v>
      </c>
      <c r="AH283" s="79"/>
      <c r="AI283" s="85" t="s">
        <v>1422</v>
      </c>
      <c r="AJ283" s="79" t="b">
        <v>0</v>
      </c>
      <c r="AK283" s="79">
        <v>1</v>
      </c>
      <c r="AL283" s="85" t="s">
        <v>1370</v>
      </c>
      <c r="AM283" s="79" t="s">
        <v>1423</v>
      </c>
      <c r="AN283" s="79" t="b">
        <v>0</v>
      </c>
      <c r="AO283" s="85" t="s">
        <v>1370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9</v>
      </c>
      <c r="BC283" s="78" t="str">
        <f>REPLACE(INDEX(GroupVertices[Group],MATCH(Edges[[#This Row],[Vertex 2]],GroupVertices[Vertex],0)),1,1,"")</f>
        <v>9</v>
      </c>
      <c r="BD283" s="48">
        <v>0</v>
      </c>
      <c r="BE283" s="49">
        <v>0</v>
      </c>
      <c r="BF283" s="48">
        <v>1</v>
      </c>
      <c r="BG283" s="49">
        <v>4.545454545454546</v>
      </c>
      <c r="BH283" s="48">
        <v>0</v>
      </c>
      <c r="BI283" s="49">
        <v>0</v>
      </c>
      <c r="BJ283" s="48">
        <v>21</v>
      </c>
      <c r="BK283" s="49">
        <v>95.45454545454545</v>
      </c>
      <c r="BL283" s="48">
        <v>22</v>
      </c>
    </row>
    <row r="284" spans="1:64" ht="15">
      <c r="A284" s="64" t="s">
        <v>357</v>
      </c>
      <c r="B284" s="64" t="s">
        <v>361</v>
      </c>
      <c r="C284" s="65" t="s">
        <v>4234</v>
      </c>
      <c r="D284" s="66">
        <v>3</v>
      </c>
      <c r="E284" s="67" t="s">
        <v>132</v>
      </c>
      <c r="F284" s="68">
        <v>35</v>
      </c>
      <c r="G284" s="65"/>
      <c r="H284" s="69"/>
      <c r="I284" s="70"/>
      <c r="J284" s="70"/>
      <c r="K284" s="34" t="s">
        <v>66</v>
      </c>
      <c r="L284" s="77">
        <v>284</v>
      </c>
      <c r="M284" s="77"/>
      <c r="N284" s="72"/>
      <c r="O284" s="79" t="s">
        <v>416</v>
      </c>
      <c r="P284" s="81">
        <v>43576.681180555555</v>
      </c>
      <c r="Q284" s="79" t="s">
        <v>580</v>
      </c>
      <c r="R284" s="79" t="s">
        <v>638</v>
      </c>
      <c r="S284" s="79" t="s">
        <v>675</v>
      </c>
      <c r="T284" s="79" t="s">
        <v>757</v>
      </c>
      <c r="U284" s="79"/>
      <c r="V284" s="82" t="s">
        <v>930</v>
      </c>
      <c r="W284" s="81">
        <v>43576.681180555555</v>
      </c>
      <c r="X284" s="82" t="s">
        <v>1148</v>
      </c>
      <c r="Y284" s="79"/>
      <c r="Z284" s="79"/>
      <c r="AA284" s="85" t="s">
        <v>1370</v>
      </c>
      <c r="AB284" s="79"/>
      <c r="AC284" s="79" t="b">
        <v>0</v>
      </c>
      <c r="AD284" s="79">
        <v>5</v>
      </c>
      <c r="AE284" s="85" t="s">
        <v>1392</v>
      </c>
      <c r="AF284" s="79" t="b">
        <v>1</v>
      </c>
      <c r="AG284" s="79" t="s">
        <v>1403</v>
      </c>
      <c r="AH284" s="79"/>
      <c r="AI284" s="85" t="s">
        <v>1422</v>
      </c>
      <c r="AJ284" s="79" t="b">
        <v>0</v>
      </c>
      <c r="AK284" s="79">
        <v>1</v>
      </c>
      <c r="AL284" s="85" t="s">
        <v>1392</v>
      </c>
      <c r="AM284" s="79" t="s">
        <v>1426</v>
      </c>
      <c r="AN284" s="79" t="b">
        <v>0</v>
      </c>
      <c r="AO284" s="85" t="s">
        <v>1370</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9</v>
      </c>
      <c r="BC284" s="78" t="str">
        <f>REPLACE(INDEX(GroupVertices[Group],MATCH(Edges[[#This Row],[Vertex 2]],GroupVertices[Vertex],0)),1,1,"")</f>
        <v>9</v>
      </c>
      <c r="BD284" s="48"/>
      <c r="BE284" s="49"/>
      <c r="BF284" s="48"/>
      <c r="BG284" s="49"/>
      <c r="BH284" s="48"/>
      <c r="BI284" s="49"/>
      <c r="BJ284" s="48"/>
      <c r="BK284" s="49"/>
      <c r="BL284" s="48"/>
    </row>
    <row r="285" spans="1:64" ht="15">
      <c r="A285" s="64" t="s">
        <v>361</v>
      </c>
      <c r="B285" s="64" t="s">
        <v>357</v>
      </c>
      <c r="C285" s="65" t="s">
        <v>4234</v>
      </c>
      <c r="D285" s="66">
        <v>3</v>
      </c>
      <c r="E285" s="67" t="s">
        <v>132</v>
      </c>
      <c r="F285" s="68">
        <v>35</v>
      </c>
      <c r="G285" s="65"/>
      <c r="H285" s="69"/>
      <c r="I285" s="70"/>
      <c r="J285" s="70"/>
      <c r="K285" s="34" t="s">
        <v>66</v>
      </c>
      <c r="L285" s="77">
        <v>285</v>
      </c>
      <c r="M285" s="77"/>
      <c r="N285" s="72"/>
      <c r="O285" s="79" t="s">
        <v>416</v>
      </c>
      <c r="P285" s="81">
        <v>43577.58834490741</v>
      </c>
      <c r="Q285" s="79" t="s">
        <v>588</v>
      </c>
      <c r="R285" s="79"/>
      <c r="S285" s="79"/>
      <c r="T285" s="79"/>
      <c r="U285" s="79"/>
      <c r="V285" s="82" t="s">
        <v>934</v>
      </c>
      <c r="W285" s="81">
        <v>43577.58834490741</v>
      </c>
      <c r="X285" s="82" t="s">
        <v>1156</v>
      </c>
      <c r="Y285" s="79"/>
      <c r="Z285" s="79"/>
      <c r="AA285" s="85" t="s">
        <v>1378</v>
      </c>
      <c r="AB285" s="79"/>
      <c r="AC285" s="79" t="b">
        <v>0</v>
      </c>
      <c r="AD285" s="79">
        <v>0</v>
      </c>
      <c r="AE285" s="85" t="s">
        <v>1392</v>
      </c>
      <c r="AF285" s="79" t="b">
        <v>1</v>
      </c>
      <c r="AG285" s="79" t="s">
        <v>1403</v>
      </c>
      <c r="AH285" s="79"/>
      <c r="AI285" s="85" t="s">
        <v>1422</v>
      </c>
      <c r="AJ285" s="79" t="b">
        <v>0</v>
      </c>
      <c r="AK285" s="79">
        <v>1</v>
      </c>
      <c r="AL285" s="85" t="s">
        <v>1370</v>
      </c>
      <c r="AM285" s="79" t="s">
        <v>1423</v>
      </c>
      <c r="AN285" s="79" t="b">
        <v>0</v>
      </c>
      <c r="AO285" s="85" t="s">
        <v>1370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9</v>
      </c>
      <c r="BC285" s="78" t="str">
        <f>REPLACE(INDEX(GroupVertices[Group],MATCH(Edges[[#This Row],[Vertex 2]],GroupVertices[Vertex],0)),1,1,"")</f>
        <v>9</v>
      </c>
      <c r="BD285" s="48"/>
      <c r="BE285" s="49"/>
      <c r="BF285" s="48"/>
      <c r="BG285" s="49"/>
      <c r="BH285" s="48"/>
      <c r="BI285" s="49"/>
      <c r="BJ285" s="48"/>
      <c r="BK285" s="49"/>
      <c r="BL285" s="48"/>
    </row>
    <row r="286" spans="1:64" ht="15">
      <c r="A286" s="64" t="s">
        <v>362</v>
      </c>
      <c r="B286" s="64" t="s">
        <v>362</v>
      </c>
      <c r="C286" s="65" t="s">
        <v>4234</v>
      </c>
      <c r="D286" s="66">
        <v>3</v>
      </c>
      <c r="E286" s="67" t="s">
        <v>132</v>
      </c>
      <c r="F286" s="68">
        <v>35</v>
      </c>
      <c r="G286" s="65"/>
      <c r="H286" s="69"/>
      <c r="I286" s="70"/>
      <c r="J286" s="70"/>
      <c r="K286" s="34" t="s">
        <v>65</v>
      </c>
      <c r="L286" s="77">
        <v>286</v>
      </c>
      <c r="M286" s="77"/>
      <c r="N286" s="72"/>
      <c r="O286" s="79" t="s">
        <v>176</v>
      </c>
      <c r="P286" s="81">
        <v>43577.60810185185</v>
      </c>
      <c r="Q286" s="79" t="s">
        <v>589</v>
      </c>
      <c r="R286" s="82" t="s">
        <v>646</v>
      </c>
      <c r="S286" s="79" t="s">
        <v>677</v>
      </c>
      <c r="T286" s="79" t="s">
        <v>761</v>
      </c>
      <c r="U286" s="79"/>
      <c r="V286" s="82" t="s">
        <v>935</v>
      </c>
      <c r="W286" s="81">
        <v>43577.60810185185</v>
      </c>
      <c r="X286" s="82" t="s">
        <v>1157</v>
      </c>
      <c r="Y286" s="79"/>
      <c r="Z286" s="79"/>
      <c r="AA286" s="85" t="s">
        <v>1379</v>
      </c>
      <c r="AB286" s="79"/>
      <c r="AC286" s="79" t="b">
        <v>0</v>
      </c>
      <c r="AD286" s="79">
        <v>0</v>
      </c>
      <c r="AE286" s="85" t="s">
        <v>1392</v>
      </c>
      <c r="AF286" s="79" t="b">
        <v>0</v>
      </c>
      <c r="AG286" s="79" t="s">
        <v>1403</v>
      </c>
      <c r="AH286" s="79"/>
      <c r="AI286" s="85" t="s">
        <v>1392</v>
      </c>
      <c r="AJ286" s="79" t="b">
        <v>0</v>
      </c>
      <c r="AK286" s="79">
        <v>0</v>
      </c>
      <c r="AL286" s="85" t="s">
        <v>1392</v>
      </c>
      <c r="AM286" s="79" t="s">
        <v>1425</v>
      </c>
      <c r="AN286" s="79" t="b">
        <v>0</v>
      </c>
      <c r="AO286" s="85" t="s">
        <v>1379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1</v>
      </c>
      <c r="BE286" s="49">
        <v>3.125</v>
      </c>
      <c r="BF286" s="48">
        <v>0</v>
      </c>
      <c r="BG286" s="49">
        <v>0</v>
      </c>
      <c r="BH286" s="48">
        <v>0</v>
      </c>
      <c r="BI286" s="49">
        <v>0</v>
      </c>
      <c r="BJ286" s="48">
        <v>31</v>
      </c>
      <c r="BK286" s="49">
        <v>96.875</v>
      </c>
      <c r="BL286"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6" r:id="rId1" display="https://arxiv.org/pdf/1904.03542.pdf"/>
    <hyperlink ref="R7" r:id="rId2" display="https://twitter.com/verasitytech/status/1115588127459020800"/>
    <hyperlink ref="R8" r:id="rId3" display="https://twitter.com/verasitytech/status/1115588127459020800"/>
    <hyperlink ref="R10" r:id="rId4" display="https://actionnetwork.org/petitions/sign-to-support-restoring-the-voting-rights-act?source=twitter&amp;"/>
    <hyperlink ref="R11" r:id="rId5" display="https://www.computerweekly.com/de/tipp/Tipps-zum-VMware-vRealize-Suite-Lifecycle-Manager"/>
    <hyperlink ref="R19" r:id="rId6" display="https://washingtonmonthly.com/magazine/april-may-june-2019/john-roberts-boy-in-the-bubble/#.XK5EZIUOMhA.twitter"/>
    <hyperlink ref="R31" r:id="rId7" display="https://blogs.vmware.com/management/2019/04/whats-new-in-vrealize-automation-7-6-and-vrealize-lifecycle-manager-2-1.html"/>
    <hyperlink ref="R32" r:id="rId8" display="https://blogs.vmware.com/management/2019/04/whats-new-in-vrealize-automation-7-6-and-vrealize-lifecycle-manager-2-1.html"/>
    <hyperlink ref="R33" r:id="rId9" display="https://michaelpoore.com/2019/04/whats-new-in-vra-7-6/"/>
    <hyperlink ref="R34" r:id="rId10" display="https://www.nytimes.com/2019/04/11/opinion/voting-prisoners-felon-disenfranchisement.html"/>
    <hyperlink ref="R49" r:id="rId11" display="https://www.virtual-allan.com/vsphere-6-7-update-2-and-updated-vrealize-suite-2018-released"/>
    <hyperlink ref="R50" r:id="rId12" display="https://www.virtual-allan.com/vsphere-6-7-update-2-and-updated-vrealize-suite-2018-released"/>
    <hyperlink ref="R60" r:id="rId13" display="https://twitter.com/vChrisR/status/1116644933778202624"/>
    <hyperlink ref="R61" r:id="rId14" display="https://michaelpoore.com/2019/04/whats-new-in-vra-7-6/"/>
    <hyperlink ref="R66" r:id="rId15" display="https://michaelpoore.com/2019/04/whats-new-in-vra-7-6/"/>
    <hyperlink ref="R67" r:id="rId16" display="https://michaelpoore.com/2019/04/whats-new-in-vra-7-6/"/>
    <hyperlink ref="R96" r:id="rId17" display="https://twitter.com/JasonV_VCP5/status/1115665163720351744"/>
    <hyperlink ref="R97" r:id="rId18" display="https://twitter.com/JasonV_VCP5/status/1115665163720351744"/>
    <hyperlink ref="R125" r:id="rId19" display="https://www.instagram.com/p/BwG2vCEDD3G/?utm_source=ig_share_sheet&amp;igshid=tnib9tbqy0ao"/>
    <hyperlink ref="R132" r:id="rId20" display="https://medium.com/verasity/vra-is-now-on-blockfolio-the-worlds-most-popular-cryptocurrency-portfolio-tracker-44001600cab"/>
    <hyperlink ref="R133" r:id="rId21" display="https://medium.com/verasity/verasity-integrates-with-kaltura-35a6d9a57e9"/>
    <hyperlink ref="R134" r:id="rId22" display="https://medium.com/verasity/verasity-integrates-with-kaltura-35a6d9a57e9"/>
    <hyperlink ref="R135" r:id="rId23" display="https://medium.com/verasity/verasity-integrates-with-kaltura-35a6d9a57e9"/>
    <hyperlink ref="R136" r:id="rId24" display="https://medium.com/verasity/verasity-integrates-with-kaltura-35a6d9a57e9"/>
    <hyperlink ref="R137" r:id="rId25" display="https://medium.com/verasity/vra-is-now-on-blockfolio-the-worlds-most-popular-cryptocurrency-portfolio-tracker-44001600cab"/>
    <hyperlink ref="R138" r:id="rId26" display="https://medium.com/verasity/verasity-integrates-with-kaltura-35a6d9a57e9"/>
    <hyperlink ref="R139" r:id="rId27" display="https://blogs.vmware.com/management/2019/04/whats-new-in-vrealize-automation-7-6.html?src=so_5a314d05e49f5&amp;cid=70134000001SkJn"/>
    <hyperlink ref="R146" r:id="rId28" display="https://events.rainfocus.com/widget/vmware/empowerams2019/amscatalog?search=%22Will%20Huber%22"/>
    <hyperlink ref="R156" r:id="rId29" display="https://dy.si/FGEmA"/>
    <hyperlink ref="R157" r:id="rId30" display="https://twitter.com/LawyersComm/status/1117882653905170432"/>
    <hyperlink ref="R158" r:id="rId31" display="https://dy.si/yPxxM"/>
    <hyperlink ref="R160" r:id="rId32" display="https://www.letamericavote.org/"/>
    <hyperlink ref="R161" r:id="rId33" display="https://www.letamericavote.org/"/>
    <hyperlink ref="R163" r:id="rId34" display="https://www.leagle.com/decision/inmnco20190415211"/>
    <hyperlink ref="R168" r:id="rId35" display="https://cha.house.gov/hearing/field-hearing-voting-rights-and-election-administration-dakotas"/>
    <hyperlink ref="R169" r:id="rId36" display="https://twitter.com/magander3/status/1118402834138050560"/>
    <hyperlink ref="R170" r:id="rId37" display="https://dy.si/RXSb9w"/>
    <hyperlink ref="R173" r:id="rId38" display="https://soundcloud.com/user-640389393/kip-herriage-live-with-wayne-allyn-root-on-war-now-41219"/>
    <hyperlink ref="R180" r:id="rId39" display="https://twitter.com/barronsonline/status/1118477341318164486"/>
    <hyperlink ref="R183" r:id="rId40" display="http://pulse.ncpolicywatch.org/2019/04/17/tomorrow-house-members-hold-hearing-on-nc-voting-rights-elections-administration/"/>
    <hyperlink ref="R184" r:id="rId41" display="https://twitter.com/LWV/status/1118169672078245893"/>
    <hyperlink ref="R186" r:id="rId42" display="https://twitter.com/nytnickc/status/1118605538005327878"/>
    <hyperlink ref="R189" r:id="rId43" display="https://twitter.com/RevDrBarber/status/1118648394006913024"/>
    <hyperlink ref="R190" r:id="rId44" display="https://thevra.co.uk/events/"/>
    <hyperlink ref="R191" r:id="rId45" display="https://www.am-online.com/news/used-cars/2019/04/17/sub-standard-repair-work-is-causing-used-car-headache-says-vra"/>
    <hyperlink ref="R192" r:id="rId46" display="https://www.am-online.com/news/used-cars/2019/04/17/sub-standard-repair-work-is-causing-used-car-headache-says-vra"/>
    <hyperlink ref="R197" r:id="rId47" display="https://twitter.com/jhuntervmware/status/1116417340885876737"/>
    <hyperlink ref="R199" r:id="rId48" display="https://twitter.com/jhuntervmware/status/1116417340885876737"/>
    <hyperlink ref="R200" r:id="rId49" display="https://twitter.com/jhuntervmware/status/1116417340885876737"/>
    <hyperlink ref="R209" r:id="rId50" display="https://www.facebook.com/274030672611447/posts/2627953513885806/"/>
    <hyperlink ref="R214" r:id="rId51" display="https://www.facebook.com/274030672611447/posts/2638108402870317/"/>
    <hyperlink ref="R224" r:id="rId52" display="https://69howlanddr.auto.remax.com/index.html?rmxaid=100105174"/>
    <hyperlink ref="R247" r:id="rId53" display="http://r.socialstudio.radian6.com/11de54c4-3ffc-4f26-9467-49a9d707827a"/>
    <hyperlink ref="R248" r:id="rId54" display="http://r.socialstudio.radian6.com/34aef54c-f312-40d2-9ca3-43cbeb131d76"/>
    <hyperlink ref="R252" r:id="rId55" display="https://www.facebook.com/lady.lyrical/posts/10161727597955581"/>
    <hyperlink ref="R253" r:id="rId56" display="https://www.facebook.com/story.php?story_fbid=10161735338450581&amp;id=714845580"/>
    <hyperlink ref="R254" r:id="rId57" display="https://www.fleetnews.co.uk/news/car-industry-news/2019/04/18/poor-repairs-on-used-cars-a-problem-says-vra"/>
    <hyperlink ref="R256" r:id="rId58" display="https://pages.rubrik.com/20181220-NAM-VMUGManagingDataatScale-Webiner-ODReg.html?utm_source=twitter&amp;utm_medium=organic-social-media"/>
    <hyperlink ref="R261" r:id="rId59" display="https://twitter.com/strokeeurope/status/1119249041265655809"/>
    <hyperlink ref="R268" r:id="rId60" display="https://twitter.com/massagestream/status/1119685058535677952"/>
    <hyperlink ref="R273" r:id="rId61" display="https://www.theguardian.com/law/2019/apr/21/the-chief-john-roberts-supreme-court-justice-joan-biskupic?CMP=share_btn_tw"/>
    <hyperlink ref="R274" r:id="rId62" display="https://www.instagram.com/p/BwUC38PFK23/?utm_source=ig_twitter_share&amp;igshid=zjm22mqbxs3y"/>
    <hyperlink ref="R275" r:id="rId63" display="https://www.instagram.com/p/BwjFTf7ltj4/?utm_source=ig_twitter_share&amp;igshid=id5ifrcfobu7"/>
    <hyperlink ref="R276" r:id="rId64" display="https://www.instagram.com/p/BwaDQ0MlGAW/?utm_source=ig_twitter_share&amp;igshid=1f8op6397k7kq"/>
    <hyperlink ref="R277" r:id="rId65" display="https://www.instagram.com/p/BwaDQ0MlGAW/?utm_source=ig_twitter_share&amp;igshid=e4mahjpu0x8u"/>
    <hyperlink ref="R278" r:id="rId66" display="https://www.instagram.com/p/BwXqVbwl0aw/?utm_source=ig_twitter_share&amp;igshid=efnqv3va9i0m"/>
    <hyperlink ref="R279" r:id="rId67" display="https://www.instagram.com/p/BwaDQ0MlGAW/?utm_source=ig_twitter_share&amp;igshid=698yhh31aud3"/>
    <hyperlink ref="R286" r:id="rId68" display="https://www.rawstory.com/2019/04/trumps-reshaped-supreme-court-will-review-gay-transgender-rights-workplace/"/>
    <hyperlink ref="U3" r:id="rId69" display="https://pbs.twimg.com/media/D3sjRSFX4AAPJeP.jpg"/>
    <hyperlink ref="U4" r:id="rId70" display="https://pbs.twimg.com/media/D3sjRSFX4AAPJeP.jpg"/>
    <hyperlink ref="U5" r:id="rId71" display="https://pbs.twimg.com/media/D3sjRSFX4AAPJeP.jpg"/>
    <hyperlink ref="U6" r:id="rId72" display="https://pbs.twimg.com/media/D3s_pNVX4AYk5rg.png"/>
    <hyperlink ref="U11" r:id="rId73" display="https://pbs.twimg.com/media/D3yFCriWsAE9B1t.jpg"/>
    <hyperlink ref="U45" r:id="rId74" display="https://pbs.twimg.com/tweet_video_thumb/D3wnl-bWkAEFWx9.jpg"/>
    <hyperlink ref="U47" r:id="rId75" display="https://pbs.twimg.com/tweet_video_thumb/D36-6orXoAED4rq.jpg"/>
    <hyperlink ref="U52" r:id="rId76" display="https://pbs.twimg.com/media/D38UL5sWAAANoOB.jpg"/>
    <hyperlink ref="U54" r:id="rId77" display="https://pbs.twimg.com/ext_tw_video_thumb/1116671892465901568/pu/img/COEGETiwpPpVmW1K.jpg"/>
    <hyperlink ref="U55" r:id="rId78" display="https://pbs.twimg.com/ext_tw_video_thumb/1116671892465901568/pu/img/COEGETiwpPpVmW1K.jpg"/>
    <hyperlink ref="U62" r:id="rId79" display="https://pbs.twimg.com/media/D39GO-CWwAA498R.jpg"/>
    <hyperlink ref="U63" r:id="rId80" display="https://pbs.twimg.com/media/D38UL5sWAAANoOB.jpg"/>
    <hyperlink ref="U68" r:id="rId81" display="https://pbs.twimg.com/media/D39yDQtXkAUnM86.jpg"/>
    <hyperlink ref="U69" r:id="rId82" display="https://pbs.twimg.com/media/D378WY1UIAE3KdQ.jpg"/>
    <hyperlink ref="U70" r:id="rId83" display="https://pbs.twimg.com/media/D38T0EQW4AArpzD.jpg"/>
    <hyperlink ref="U71" r:id="rId84" display="https://pbs.twimg.com/media/D38UL5sWAAANoOB.jpg"/>
    <hyperlink ref="U78" r:id="rId85" display="https://pbs.twimg.com/media/D38T0EQW4AArpzD.jpg"/>
    <hyperlink ref="U84" r:id="rId86" display="https://pbs.twimg.com/ext_tw_video_thumb/1116124096809639936/pu/img/-GHuC8q2YPfAyVp-.jpg"/>
    <hyperlink ref="U85" r:id="rId87" display="https://pbs.twimg.com/tweet_video_thumb/D36aDuGXsAALSR6.jpg"/>
    <hyperlink ref="U86" r:id="rId88" display="https://pbs.twimg.com/tweet_video_thumb/D361IKaWAAAIBXW.jpg"/>
    <hyperlink ref="U87" r:id="rId89" display="https://pbs.twimg.com/tweet_video_thumb/D365BfxWwAAiK4N.jpg"/>
    <hyperlink ref="U89" r:id="rId90" display="https://pbs.twimg.com/tweet_video_thumb/D37WegmUwAMyF30.jpg"/>
    <hyperlink ref="U90" r:id="rId91" display="https://pbs.twimg.com/tweet_video_thumb/D37hO07UEAARSvD.jpg"/>
    <hyperlink ref="U123" r:id="rId92" display="https://pbs.twimg.com/media/D39GO-CWwAA498R.jpg"/>
    <hyperlink ref="U124" r:id="rId93" display="https://pbs.twimg.com/media/D39GO-CWwAA498R.jpg"/>
    <hyperlink ref="U145" r:id="rId94" display="https://pbs.twimg.com/media/D4OjZAQX4AYMfwO.jpg"/>
    <hyperlink ref="U146" r:id="rId95" display="https://pbs.twimg.com/media/D4MvjWUXsAA1N7M.jpg"/>
    <hyperlink ref="U160" r:id="rId96" display="https://pbs.twimg.com/media/DHAugBKUQAAZVfe.jpg"/>
    <hyperlink ref="U166" r:id="rId97" display="https://pbs.twimg.com/media/DrRxWkaUcAAip2X.jpg"/>
    <hyperlink ref="U168" r:id="rId98" display="https://pbs.twimg.com/media/D4U4f4gWwAAALzg.jpg"/>
    <hyperlink ref="U171" r:id="rId99" display="https://pbs.twimg.com/media/D4U8ZeYXkAARENT.jpg"/>
    <hyperlink ref="U187" r:id="rId100" display="https://pbs.twimg.com/media/D3zcRUaWsAAcSBj.png"/>
    <hyperlink ref="U188" r:id="rId101" display="https://pbs.twimg.com/media/D4ZHqqAXkAEjA0s.png"/>
    <hyperlink ref="U206" r:id="rId102" display="https://pbs.twimg.com/media/D4VVpnDWAAAVRMC.jpg"/>
    <hyperlink ref="U208" r:id="rId103" display="https://pbs.twimg.com/media/D4VZp1PXkAIJIgK.jpg"/>
    <hyperlink ref="U209" r:id="rId104" display="https://pbs.twimg.com/media/D3sX4mrX4AAH6dL.jpg"/>
    <hyperlink ref="U210" r:id="rId105" display="https://pbs.twimg.com/media/D3xrViOXkAEj7mK.jpg"/>
    <hyperlink ref="U212" r:id="rId106" display="https://pbs.twimg.com/media/D4BMJh5XsAArgiD.jpg"/>
    <hyperlink ref="U213" r:id="rId107" display="https://pbs.twimg.com/media/D4LTo_GX4AEFwxq.jpg"/>
    <hyperlink ref="U214" r:id="rId108" display="https://pbs.twimg.com/media/D4LbSjoWwAA42Uh.jpg"/>
    <hyperlink ref="U215" r:id="rId109" display="https://pbs.twimg.com/media/D4UNCdTWsAMQub3.jpg"/>
    <hyperlink ref="U216" r:id="rId110" display="https://pbs.twimg.com/media/D4d-N3kXoAAwPDz.jpg"/>
    <hyperlink ref="U217" r:id="rId111" display="https://pbs.twimg.com/media/D3zpvJRW0AAQfhL.jpg"/>
    <hyperlink ref="U220" r:id="rId112" display="https://pbs.twimg.com/tweet_video_thumb/D4iKcwgWkAI-Lzf.jpg"/>
    <hyperlink ref="U226" r:id="rId113" display="https://pbs.twimg.com/media/D4jfmHwWkAIpjwv.jpg"/>
    <hyperlink ref="U227" r:id="rId114" display="https://pbs.twimg.com/media/D4jfmHwWkAIpjwv.jpg"/>
    <hyperlink ref="U228" r:id="rId115" display="https://pbs.twimg.com/media/D4jfmHwWkAIpjwv.jpg"/>
    <hyperlink ref="U238" r:id="rId116" display="https://pbs.twimg.com/ext_tw_video_thumb/1119339446330175488/pu/img/X1ef2T5GeXKv9G_i.jpg"/>
    <hyperlink ref="U239" r:id="rId117" display="https://pbs.twimg.com/media/D4i3IQdW0AEhQtj.jpg"/>
    <hyperlink ref="U240" r:id="rId118" display="https://pbs.twimg.com/media/D4jBWP2XkAEinSR.jpg"/>
    <hyperlink ref="U248" r:id="rId119" display="https://pbs.twimg.com/media/D4h4gXfWsAIeOPE.jpg"/>
    <hyperlink ref="U256" r:id="rId120" display="https://pbs.twimg.com/media/D4b-3cpW4AMZRd9.jpg"/>
    <hyperlink ref="U259" r:id="rId121" display="https://pbs.twimg.com/media/D218Z3mWsAE-4NV.jpg"/>
    <hyperlink ref="V3" r:id="rId122" display="https://pbs.twimg.com/media/D3sjRSFX4AAPJeP.jpg"/>
    <hyperlink ref="V4" r:id="rId123" display="https://pbs.twimg.com/media/D3sjRSFX4AAPJeP.jpg"/>
    <hyperlink ref="V5" r:id="rId124" display="https://pbs.twimg.com/media/D3sjRSFX4AAPJeP.jpg"/>
    <hyperlink ref="V6" r:id="rId125" display="https://pbs.twimg.com/media/D3s_pNVX4AYk5rg.png"/>
    <hyperlink ref="V7" r:id="rId126" display="http://pbs.twimg.com/profile_images/1087380296700436482/-1ar-DVI_normal.jpg"/>
    <hyperlink ref="V8" r:id="rId127" display="http://pbs.twimg.com/profile_images/1087380296700436482/-1ar-DVI_normal.jpg"/>
    <hyperlink ref="V9" r:id="rId128" display="http://pbs.twimg.com/profile_images/927016036548964352/857nIMYx_normal.jpg"/>
    <hyperlink ref="V10" r:id="rId129" display="http://pbs.twimg.com/profile_images/1052008018672533504/58KqexWh_normal.jpg"/>
    <hyperlink ref="V11" r:id="rId130" display="https://pbs.twimg.com/media/D3yFCriWsAE9B1t.jpg"/>
    <hyperlink ref="V12" r:id="rId131" display="http://pbs.twimg.com/profile_images/820289996469006337/nJiIhe52_normal.jpg"/>
    <hyperlink ref="V13" r:id="rId132" display="http://pbs.twimg.com/profile_images/624404271023263744/aDmMLBy0_normal.png"/>
    <hyperlink ref="V14" r:id="rId133" display="http://pbs.twimg.com/profile_images/651216379870253056/yU6cJnH__normal.jpg"/>
    <hyperlink ref="V15" r:id="rId134" display="http://pbs.twimg.com/profile_images/1068165469608255488/_qrfhVNv_normal.jpg"/>
    <hyperlink ref="V16" r:id="rId135" display="http://pbs.twimg.com/profile_images/882674269053964288/dOnqFe6p_normal.jpg"/>
    <hyperlink ref="V17" r:id="rId136" display="http://pbs.twimg.com/profile_images/1120446151088644098/27NuvQYG_normal.png"/>
    <hyperlink ref="V18" r:id="rId137" display="http://pbs.twimg.com/profile_images/1086061999124025344/l86J9AL1_normal.jpg"/>
    <hyperlink ref="V19" r:id="rId138" display="http://pbs.twimg.com/profile_images/1083728030126796800/ECU8PZLP_normal.jpg"/>
    <hyperlink ref="V20" r:id="rId139" display="http://pbs.twimg.com/profile_images/1768087931/N0v_h3rtz_normal.jpg"/>
    <hyperlink ref="V21" r:id="rId140" display="http://pbs.twimg.com/profile_images/972732285031247878/Z0TsKOZL_normal.jpg"/>
    <hyperlink ref="V22" r:id="rId141" display="http://pbs.twimg.com/profile_images/580195739512487936/AINbCMfo_normal.jpg"/>
    <hyperlink ref="V23" r:id="rId142" display="http://pbs.twimg.com/profile_images/696667598792970242/tBfR0mRa_normal.jpg"/>
    <hyperlink ref="V24" r:id="rId143" display="http://pbs.twimg.com/profile_images/1093242151784402944/mBE5L6Wv_normal.jpg"/>
    <hyperlink ref="V25" r:id="rId144" display="http://pbs.twimg.com/profile_images/820988813292011521/Bw9TfjiW_normal.jpg"/>
    <hyperlink ref="V26" r:id="rId145" display="http://pbs.twimg.com/profile_images/1092869756191952896/cYkDuf6H_normal.jpg"/>
    <hyperlink ref="V27" r:id="rId146" display="http://pbs.twimg.com/profile_images/692435459591557121/VxFDalmp_normal.png"/>
    <hyperlink ref="V28" r:id="rId147" display="http://pbs.twimg.com/profile_images/769258753065496580/sXgArXTf_normal.jpg"/>
    <hyperlink ref="V29" r:id="rId148" display="http://pbs.twimg.com/profile_images/937700752910192640/gsczhOMn_normal.jpg"/>
    <hyperlink ref="V30" r:id="rId149" display="http://pbs.twimg.com/profile_images/937700752910192640/gsczhOMn_normal.jpg"/>
    <hyperlink ref="V31" r:id="rId150" display="http://pbs.twimg.com/profile_images/436263277568331776/Rn1hmHlX_normal.jpeg"/>
    <hyperlink ref="V32" r:id="rId151" display="http://pbs.twimg.com/profile_images/1034218709831696384/NHpinpml_normal.jpg"/>
    <hyperlink ref="V33" r:id="rId152" display="http://pbs.twimg.com/profile_images/1109867088171159552/IO_8Gw8B_normal.png"/>
    <hyperlink ref="V34" r:id="rId153" display="http://pbs.twimg.com/profile_images/1110779064179195905/D3G1xykw_normal.jpg"/>
    <hyperlink ref="V35" r:id="rId154" display="http://pbs.twimg.com/profile_images/1080258553582100480/OKcLk6Fw_normal.jpg"/>
    <hyperlink ref="V36" r:id="rId155" display="http://pbs.twimg.com/profile_images/1111773094383738880/N4ILml0k_normal.jpg"/>
    <hyperlink ref="V37" r:id="rId156" display="http://pbs.twimg.com/profile_images/1111405206611230720/dD-m9Q_O_normal.jpg"/>
    <hyperlink ref="V38" r:id="rId157" display="http://pbs.twimg.com/profile_images/1071994427130957825/6jGNjXxV_normal.jpg"/>
    <hyperlink ref="V39" r:id="rId158" display="http://pbs.twimg.com/profile_images/1071994427130957825/6jGNjXxV_normal.jpg"/>
    <hyperlink ref="V40" r:id="rId159" display="http://pbs.twimg.com/profile_images/1071994427130957825/6jGNjXxV_normal.jpg"/>
    <hyperlink ref="V41" r:id="rId160" display="http://pbs.twimg.com/profile_images/1102441327231410177/usR6AZPN_normal.jpg"/>
    <hyperlink ref="V42" r:id="rId161" display="http://pbs.twimg.com/profile_images/1089362899456405504/y-XFn44x_normal.jpg"/>
    <hyperlink ref="V43" r:id="rId162" display="http://pbs.twimg.com/profile_images/801334739961573376/MQ6CbIfx_normal.jpg"/>
    <hyperlink ref="V44" r:id="rId163" display="http://pbs.twimg.com/profile_images/801334739961573376/MQ6CbIfx_normal.jpg"/>
    <hyperlink ref="V45" r:id="rId164" display="https://pbs.twimg.com/tweet_video_thumb/D3wnl-bWkAEFWx9.jpg"/>
    <hyperlink ref="V46" r:id="rId165" display="http://pbs.twimg.com/profile_images/1028902507194404865/lwIa5UBg_normal.jpg"/>
    <hyperlink ref="V47" r:id="rId166" display="https://pbs.twimg.com/tweet_video_thumb/D36-6orXoAED4rq.jpg"/>
    <hyperlink ref="V48" r:id="rId167" display="http://pbs.twimg.com/profile_images/779613345611743233/8f_EpPCE_normal.jpg"/>
    <hyperlink ref="V49" r:id="rId168" display="http://pbs.twimg.com/profile_images/1010106519852126208/ltjbdz5R_normal.jpg"/>
    <hyperlink ref="V50" r:id="rId169" display="http://pbs.twimg.com/profile_images/1105817844485373955/ddf39UR3_normal.jpg"/>
    <hyperlink ref="V51" r:id="rId170" display="http://pbs.twimg.com/profile_images/779613345611743233/8f_EpPCE_normal.jpg"/>
    <hyperlink ref="V52" r:id="rId171" display="https://pbs.twimg.com/media/D38UL5sWAAANoOB.jpg"/>
    <hyperlink ref="V53" r:id="rId172" display="http://pbs.twimg.com/profile_images/408722844/beth_cruise_normal.JPG"/>
    <hyperlink ref="V54" r:id="rId173" display="https://pbs.twimg.com/ext_tw_video_thumb/1116671892465901568/pu/img/COEGETiwpPpVmW1K.jpg"/>
    <hyperlink ref="V55" r:id="rId174" display="https://pbs.twimg.com/ext_tw_video_thumb/1116671892465901568/pu/img/COEGETiwpPpVmW1K.jpg"/>
    <hyperlink ref="V56" r:id="rId175" display="http://pbs.twimg.com/profile_images/1076410201044107264/tALeVX0k_normal.jpg"/>
    <hyperlink ref="V57" r:id="rId176" display="http://pbs.twimg.com/profile_images/1076410201044107264/tALeVX0k_normal.jpg"/>
    <hyperlink ref="V58" r:id="rId177" display="http://pbs.twimg.com/profile_images/1076410201044107264/tALeVX0k_normal.jpg"/>
    <hyperlink ref="V59" r:id="rId178" display="http://pbs.twimg.com/profile_images/1076410201044107264/tALeVX0k_normal.jpg"/>
    <hyperlink ref="V60" r:id="rId179" display="http://pbs.twimg.com/profile_images/807960810274324480/DAlmnim1_normal.jpg"/>
    <hyperlink ref="V61" r:id="rId180" display="http://pbs.twimg.com/profile_images/798930188591648772/Zj-IPHD-_normal.jpg"/>
    <hyperlink ref="V62" r:id="rId181" display="https://pbs.twimg.com/media/D39GO-CWwAA498R.jpg"/>
    <hyperlink ref="V63" r:id="rId182" display="https://pbs.twimg.com/media/D38UL5sWAAANoOB.jpg"/>
    <hyperlink ref="V64" r:id="rId183" display="http://pbs.twimg.com/profile_images/424501852198010881/_cYFXqQq_normal.jpeg"/>
    <hyperlink ref="V65" r:id="rId184" display="http://pbs.twimg.com/profile_images/424501852198010881/_cYFXqQq_normal.jpeg"/>
    <hyperlink ref="V66" r:id="rId185" display="http://pbs.twimg.com/profile_images/793113277022760960/n0RTIJGK_normal.jpg"/>
    <hyperlink ref="V67" r:id="rId186" display="http://pbs.twimg.com/profile_images/793113277022760960/n0RTIJGK_normal.jpg"/>
    <hyperlink ref="V68" r:id="rId187" display="https://pbs.twimg.com/media/D39yDQtXkAUnM86.jpg"/>
    <hyperlink ref="V69" r:id="rId188" display="https://pbs.twimg.com/media/D378WY1UIAE3KdQ.jpg"/>
    <hyperlink ref="V70" r:id="rId189" display="https://pbs.twimg.com/media/D38T0EQW4AArpzD.jpg"/>
    <hyperlink ref="V71" r:id="rId190" display="https://pbs.twimg.com/media/D38UL5sWAAANoOB.jpg"/>
    <hyperlink ref="V72" r:id="rId191" display="http://pbs.twimg.com/profile_images/1115710943076470785/966f3TZH_normal.jpg"/>
    <hyperlink ref="V73" r:id="rId192" display="http://pbs.twimg.com/profile_images/956613616136056833/FfQsxVVO_normal.jpg"/>
    <hyperlink ref="V74" r:id="rId193" display="http://pbs.twimg.com/profile_images/598820374348980224/Wg-46sqw_normal.jpg"/>
    <hyperlink ref="V75" r:id="rId194" display="http://pbs.twimg.com/profile_images/598820374348980224/Wg-46sqw_normal.jpg"/>
    <hyperlink ref="V76" r:id="rId195" display="http://pbs.twimg.com/profile_images/598820374348980224/Wg-46sqw_normal.jpg"/>
    <hyperlink ref="V77" r:id="rId196" display="http://pbs.twimg.com/profile_images/598820374348980224/Wg-46sqw_normal.jpg"/>
    <hyperlink ref="V78" r:id="rId197" display="https://pbs.twimg.com/media/D38T0EQW4AArpzD.jpg"/>
    <hyperlink ref="V79" r:id="rId198" display="http://pbs.twimg.com/profile_images/956613616136056833/FfQsxVVO_normal.jpg"/>
    <hyperlink ref="V80" r:id="rId199" display="http://pbs.twimg.com/profile_images/658391989260521472/iE61WLzS_normal.jpg"/>
    <hyperlink ref="V81" r:id="rId200" display="http://pbs.twimg.com/profile_images/658391989260521472/iE61WLzS_normal.jpg"/>
    <hyperlink ref="V82" r:id="rId201" display="http://pbs.twimg.com/profile_images/482332763291275264/YVj3i_b5_normal.jpeg"/>
    <hyperlink ref="V83" r:id="rId202" display="http://pbs.twimg.com/profile_images/482332763291275264/YVj3i_b5_normal.jpeg"/>
    <hyperlink ref="V84" r:id="rId203" display="https://pbs.twimg.com/ext_tw_video_thumb/1116124096809639936/pu/img/-GHuC8q2YPfAyVp-.jpg"/>
    <hyperlink ref="V85" r:id="rId204" display="https://pbs.twimg.com/tweet_video_thumb/D36aDuGXsAALSR6.jpg"/>
    <hyperlink ref="V86" r:id="rId205" display="https://pbs.twimg.com/tweet_video_thumb/D361IKaWAAAIBXW.jpg"/>
    <hyperlink ref="V87" r:id="rId206" display="https://pbs.twimg.com/tweet_video_thumb/D365BfxWwAAiK4N.jpg"/>
    <hyperlink ref="V88" r:id="rId207" display="http://pbs.twimg.com/profile_images/1028902507194404865/lwIa5UBg_normal.jpg"/>
    <hyperlink ref="V89" r:id="rId208" display="https://pbs.twimg.com/tweet_video_thumb/D37WegmUwAMyF30.jpg"/>
    <hyperlink ref="V90" r:id="rId209" display="https://pbs.twimg.com/tweet_video_thumb/D37hO07UEAARSvD.jpg"/>
    <hyperlink ref="V91" r:id="rId210" display="http://pbs.twimg.com/profile_images/1028902507194404865/lwIa5UBg_normal.jpg"/>
    <hyperlink ref="V92" r:id="rId211" display="http://pbs.twimg.com/profile_images/1115918309554364416/SCFP_Zaw_normal.jpg"/>
    <hyperlink ref="V93" r:id="rId212" display="http://pbs.twimg.com/profile_images/988287336009142273/n93CvQr9_normal.jpg"/>
    <hyperlink ref="V94" r:id="rId213" display="http://pbs.twimg.com/profile_images/784406833062490113/I9p1-25U_normal.jpg"/>
    <hyperlink ref="V95" r:id="rId214" display="http://pbs.twimg.com/profile_images/1107380716239757315/_G5QSKbf_normal.jpg"/>
    <hyperlink ref="V96" r:id="rId215" display="http://pbs.twimg.com/profile_images/903035410045009924/kM5pY2sr_normal.jpg"/>
    <hyperlink ref="V97" r:id="rId216" display="http://pbs.twimg.com/profile_images/1035419262423195650/eesd1HmX_normal.jpg"/>
    <hyperlink ref="V98" r:id="rId217" display="http://pbs.twimg.com/profile_images/378800000333288776/0c7127ca0e7abf953687459a336cb507_normal.jpeg"/>
    <hyperlink ref="V99" r:id="rId218" display="http://pbs.twimg.com/profile_images/1035419262423195650/eesd1HmX_normal.jpg"/>
    <hyperlink ref="V100" r:id="rId219" display="http://pbs.twimg.com/profile_images/929761135330410496/BWVOyorb_normal.jpg"/>
    <hyperlink ref="V101" r:id="rId220" display="http://pbs.twimg.com/profile_images/929761135330410496/BWVOyorb_normal.jpg"/>
    <hyperlink ref="V102" r:id="rId221" display="http://pbs.twimg.com/profile_images/929761135330410496/BWVOyorb_normal.jpg"/>
    <hyperlink ref="V103" r:id="rId222" display="http://pbs.twimg.com/profile_images/929761135330410496/BWVOyorb_normal.jpg"/>
    <hyperlink ref="V104" r:id="rId223" display="http://pbs.twimg.com/profile_images/990842911364468736/sEDWlvgs_normal.jpg"/>
    <hyperlink ref="V105" r:id="rId224" display="http://pbs.twimg.com/profile_images/990842911364468736/sEDWlvgs_normal.jpg"/>
    <hyperlink ref="V106" r:id="rId225" display="http://pbs.twimg.com/profile_images/990842911364468736/sEDWlvgs_normal.jpg"/>
    <hyperlink ref="V107" r:id="rId226" display="http://pbs.twimg.com/profile_images/988284946728083457/DPIO7WV8_normal.jpg"/>
    <hyperlink ref="V108" r:id="rId227" display="http://pbs.twimg.com/profile_images/988284946728083457/DPIO7WV8_normal.jpg"/>
    <hyperlink ref="V109" r:id="rId228" display="http://pbs.twimg.com/profile_images/988284946728083457/DPIO7WV8_normal.jpg"/>
    <hyperlink ref="V110" r:id="rId229" display="http://pbs.twimg.com/profile_images/906606167048069120/Y9rDMYFY_normal.jpg"/>
    <hyperlink ref="V111" r:id="rId230" display="http://pbs.twimg.com/profile_images/2706619999/89711fc8abfdebe94f2d4c1f461d5427_normal.jpeg"/>
    <hyperlink ref="V112" r:id="rId231" display="http://pbs.twimg.com/profile_images/2706619999/89711fc8abfdebe94f2d4c1f461d5427_normal.jpeg"/>
    <hyperlink ref="V113" r:id="rId232" display="http://pbs.twimg.com/profile_images/1209957828/Photo_on_2011-01-08_at_10.16_normal.jpg"/>
    <hyperlink ref="V114" r:id="rId233" display="http://pbs.twimg.com/profile_images/1089607072793182208/yw3NqqtG_normal.jpg"/>
    <hyperlink ref="V115" r:id="rId234" display="http://pbs.twimg.com/profile_images/1089607072793182208/yw3NqqtG_normal.jpg"/>
    <hyperlink ref="V116" r:id="rId235" display="http://pbs.twimg.com/profile_images/1101117436756135937/HC96w9eI_normal.jpg"/>
    <hyperlink ref="V117" r:id="rId236" display="http://pbs.twimg.com/profile_images/1101117436756135937/HC96w9eI_normal.jpg"/>
    <hyperlink ref="V118" r:id="rId237" display="http://pbs.twimg.com/profile_images/1101117436756135937/HC96w9eI_normal.jpg"/>
    <hyperlink ref="V119" r:id="rId238" display="http://pbs.twimg.com/profile_images/1101117436756135937/HC96w9eI_normal.jpg"/>
    <hyperlink ref="V120" r:id="rId239" display="http://pbs.twimg.com/profile_images/1107135056106176513/jCAwLDPz_normal.jpg"/>
    <hyperlink ref="V121" r:id="rId240" display="http://pbs.twimg.com/profile_images/1107135056106176513/jCAwLDPz_normal.jpg"/>
    <hyperlink ref="V122" r:id="rId241" display="http://pbs.twimg.com/profile_images/1106678609228513280/4oqslSlp_normal.jpg"/>
    <hyperlink ref="V123" r:id="rId242" display="https://pbs.twimg.com/media/D39GO-CWwAA498R.jpg"/>
    <hyperlink ref="V124" r:id="rId243" display="https://pbs.twimg.com/media/D39GO-CWwAA498R.jpg"/>
    <hyperlink ref="V125" r:id="rId244" display="http://pbs.twimg.com/profile_images/1117318413322420224/NXL1pPOV_normal.jpg"/>
    <hyperlink ref="V126" r:id="rId245" display="http://pbs.twimg.com/profile_images/1112087613303914498/dRZurRb7_normal.jpg"/>
    <hyperlink ref="V127" r:id="rId246" display="http://pbs.twimg.com/profile_images/1112087613303914498/dRZurRb7_normal.jpg"/>
    <hyperlink ref="V128" r:id="rId247" display="http://pbs.twimg.com/profile_images/1112087613303914498/dRZurRb7_normal.jpg"/>
    <hyperlink ref="V129" r:id="rId248" display="http://pbs.twimg.com/profile_images/1112087613303914498/dRZurRb7_normal.jpg"/>
    <hyperlink ref="V130" r:id="rId249" display="http://pbs.twimg.com/profile_images/756432148597473280/DVWhLt_s_normal.jpg"/>
    <hyperlink ref="V131" r:id="rId250" display="http://pbs.twimg.com/profile_images/756432148597473280/DVWhLt_s_normal.jpg"/>
    <hyperlink ref="V132" r:id="rId251" display="http://pbs.twimg.com/profile_images/1071437749604024320/-uC5Smg0_normal.jpg"/>
    <hyperlink ref="V133" r:id="rId252" display="http://pbs.twimg.com/profile_images/1071437749604024320/-uC5Smg0_normal.jpg"/>
    <hyperlink ref="V134" r:id="rId253" display="http://pbs.twimg.com/profile_images/1071437749604024320/-uC5Smg0_normal.jpg"/>
    <hyperlink ref="V135" r:id="rId254" display="http://pbs.twimg.com/profile_images/1071437749604024320/-uC5Smg0_normal.jpg"/>
    <hyperlink ref="V136" r:id="rId255" display="http://pbs.twimg.com/profile_images/1071437749604024320/-uC5Smg0_normal.jpg"/>
    <hyperlink ref="V137" r:id="rId256" display="http://pbs.twimg.com/profile_images/1071437749604024320/-uC5Smg0_normal.jpg"/>
    <hyperlink ref="V138" r:id="rId257" display="http://pbs.twimg.com/profile_images/1071437749604024320/-uC5Smg0_normal.jpg"/>
    <hyperlink ref="V139" r:id="rId258" display="http://pbs.twimg.com/profile_images/1007680899410997248/q1ox-JdI_normal.jpg"/>
    <hyperlink ref="V140" r:id="rId259" display="http://pbs.twimg.com/profile_images/978682763241861120/CUR52whh_normal.jpg"/>
    <hyperlink ref="V141" r:id="rId260" display="http://pbs.twimg.com/profile_images/978682763241861120/CUR52whh_normal.jpg"/>
    <hyperlink ref="V142" r:id="rId261" display="http://pbs.twimg.com/profile_images/675566619494600704/GZQLoe8g_normal.jpg"/>
    <hyperlink ref="V143" r:id="rId262" display="http://pbs.twimg.com/profile_images/1095291700493324289/5zYj7Gro_normal.jpg"/>
    <hyperlink ref="V144" r:id="rId263" display="http://pbs.twimg.com/profile_images/966007794393538561/kCbv4sNr_normal.jpg"/>
    <hyperlink ref="V145" r:id="rId264" display="https://pbs.twimg.com/media/D4OjZAQX4AYMfwO.jpg"/>
    <hyperlink ref="V146" r:id="rId265" display="https://pbs.twimg.com/media/D4MvjWUXsAA1N7M.jpg"/>
    <hyperlink ref="V147" r:id="rId266" display="http://pbs.twimg.com/profile_images/414157322131218433/rtKEZ7CL_normal.jpeg"/>
    <hyperlink ref="V148" r:id="rId267" display="http://pbs.twimg.com/profile_images/414157322131218433/rtKEZ7CL_normal.jpeg"/>
    <hyperlink ref="V149" r:id="rId268" display="http://pbs.twimg.com/profile_images/1108980182302384128/4e1pn4RA_normal.png"/>
    <hyperlink ref="V150" r:id="rId269" display="http://pbs.twimg.com/profile_images/290900579/Suzan_normal.jpg"/>
    <hyperlink ref="V151" r:id="rId270" display="http://pbs.twimg.com/profile_images/1108980182302384128/4e1pn4RA_normal.png"/>
    <hyperlink ref="V152" r:id="rId271" display="http://pbs.twimg.com/profile_images/290900579/Suzan_normal.jpg"/>
    <hyperlink ref="V153" r:id="rId272" display="http://pbs.twimg.com/profile_images/1108980182302384128/4e1pn4RA_normal.png"/>
    <hyperlink ref="V154" r:id="rId273" display="http://pbs.twimg.com/profile_images/290900579/Suzan_normal.jpg"/>
    <hyperlink ref="V155" r:id="rId274" display="http://pbs.twimg.com/profile_images/290900579/Suzan_normal.jpg"/>
    <hyperlink ref="V156" r:id="rId275" display="http://pbs.twimg.com/profile_images/3460594472/ece945ba74e9a6f0367241d64841efc2_normal.jpeg"/>
    <hyperlink ref="V157" r:id="rId276" display="http://pbs.twimg.com/profile_images/967314495671484421/12CPolIn_normal.jpg"/>
    <hyperlink ref="V158" r:id="rId277" display="http://pbs.twimg.com/profile_images/502889125632958464/1QVBb1f9_normal.jpeg"/>
    <hyperlink ref="V159" r:id="rId278" display="http://pbs.twimg.com/profile_images/1113052215856562176/wEtNiSgM_normal.jpg"/>
    <hyperlink ref="V160" r:id="rId279" display="https://pbs.twimg.com/media/DHAugBKUQAAZVfe.jpg"/>
    <hyperlink ref="V161" r:id="rId280" display="http://pbs.twimg.com/profile_images/1052584254108921857/5Lk7ZoUq_normal.jpg"/>
    <hyperlink ref="V162" r:id="rId281" display="http://pbs.twimg.com/profile_images/1043580573116190720/eNcFOte4_normal.jpg"/>
    <hyperlink ref="V163" r:id="rId282" display="http://pbs.twimg.com/profile_images/801500186547732480/thOPnD80_normal.jpg"/>
    <hyperlink ref="V164" r:id="rId283" display="http://pbs.twimg.com/profile_images/1111724396119506944/nLHiIkMA_normal.png"/>
    <hyperlink ref="V165" r:id="rId284" display="http://pbs.twimg.com/profile_images/1069651828869083136/FW_oMeYV_normal.jpg"/>
    <hyperlink ref="V166" r:id="rId285" display="https://pbs.twimg.com/media/DrRxWkaUcAAip2X.jpg"/>
    <hyperlink ref="V167" r:id="rId286" display="http://pbs.twimg.com/profile_images/1107035832375013377/8WHf7Mqx_normal.png"/>
    <hyperlink ref="V168" r:id="rId287" display="https://pbs.twimg.com/media/D4U4f4gWwAAALzg.jpg"/>
    <hyperlink ref="V169" r:id="rId288" display="http://pbs.twimg.com/profile_images/900610929439764481/1ICedz3U_normal.jpg"/>
    <hyperlink ref="V170" r:id="rId289" display="http://pbs.twimg.com/profile_images/900610929439764481/1ICedz3U_normal.jpg"/>
    <hyperlink ref="V171" r:id="rId290" display="https://pbs.twimg.com/media/D4U8ZeYXkAARENT.jpg"/>
    <hyperlink ref="V172" r:id="rId291" display="http://pbs.twimg.com/profile_images/1103862682422206464/Qpj4vZYd_normal.jpg"/>
    <hyperlink ref="V173" r:id="rId292" display="http://pbs.twimg.com/profile_images/378800000742943236/e3aecdcfb9ae468a7aa5fdf45582e6a0_normal.jpeg"/>
    <hyperlink ref="V174" r:id="rId293" display="http://pbs.twimg.com/profile_images/378800000742943236/e3aecdcfb9ae468a7aa5fdf45582e6a0_normal.jpeg"/>
    <hyperlink ref="V175" r:id="rId294" display="http://pbs.twimg.com/profile_images/757413388569849856/i9saTLEB_normal.jpg"/>
    <hyperlink ref="V176" r:id="rId295" display="http://pbs.twimg.com/profile_images/378800000742943236/e3aecdcfb9ae468a7aa5fdf45582e6a0_normal.jpeg"/>
    <hyperlink ref="V177" r:id="rId296" display="http://pbs.twimg.com/profile_images/378800000742943236/e3aecdcfb9ae468a7aa5fdf45582e6a0_normal.jpeg"/>
    <hyperlink ref="V178" r:id="rId297" display="http://pbs.twimg.com/profile_images/378800000742943236/e3aecdcfb9ae468a7aa5fdf45582e6a0_normal.jpeg"/>
    <hyperlink ref="V179" r:id="rId298" display="http://pbs.twimg.com/profile_images/378800000742943236/e3aecdcfb9ae468a7aa5fdf45582e6a0_normal.jpeg"/>
    <hyperlink ref="V180" r:id="rId299" display="http://pbs.twimg.com/profile_images/378800000742943236/e3aecdcfb9ae468a7aa5fdf45582e6a0_normal.jpeg"/>
    <hyperlink ref="V181" r:id="rId300" display="http://pbs.twimg.com/profile_images/757413388569849856/i9saTLEB_normal.jpg"/>
    <hyperlink ref="V182" r:id="rId301" display="http://pbs.twimg.com/profile_images/757413388569849856/i9saTLEB_normal.jpg"/>
    <hyperlink ref="V183" r:id="rId302" display="http://pbs.twimg.com/profile_images/835555298018529281/vQ6DAfyp_normal.jpg"/>
    <hyperlink ref="V184" r:id="rId303" display="http://pbs.twimg.com/profile_images/821122003117674496/Kmrdpmvj_normal.jpg"/>
    <hyperlink ref="V185" r:id="rId304" display="http://pbs.twimg.com/profile_images/859960221086527489/gL0u5oby_normal.jpg"/>
    <hyperlink ref="V186" r:id="rId305" display="http://pbs.twimg.com/profile_images/1093685410637758466/IEW509S3_normal.jpg"/>
    <hyperlink ref="V187" r:id="rId306" display="https://pbs.twimg.com/media/D3zcRUaWsAAcSBj.png"/>
    <hyperlink ref="V188" r:id="rId307" display="https://pbs.twimg.com/media/D4ZHqqAXkAEjA0s.png"/>
    <hyperlink ref="V189" r:id="rId308" display="http://pbs.twimg.com/profile_images/863776895179124737/dloPKNb7_normal.jpg"/>
    <hyperlink ref="V190" r:id="rId309" display="http://pbs.twimg.com/profile_images/1118064046295666688/AyuWMW5K_normal.png"/>
    <hyperlink ref="V191" r:id="rId310" display="http://pbs.twimg.com/profile_images/1118064046295666688/AyuWMW5K_normal.png"/>
    <hyperlink ref="V192" r:id="rId311" display="http://pbs.twimg.com/profile_images/1050271114319069184/qaCPR_0y_normal.jpg"/>
    <hyperlink ref="V193" r:id="rId312" display="http://pbs.twimg.com/profile_images/952569279840370688/1cD0Xds4_normal.jpg"/>
    <hyperlink ref="V194" r:id="rId313" display="http://pbs.twimg.com/profile_images/952569279840370688/1cD0Xds4_normal.jpg"/>
    <hyperlink ref="V195" r:id="rId314" display="http://pbs.twimg.com/profile_images/947805637978726400/WZBYe5Ti_normal.jpg"/>
    <hyperlink ref="V196" r:id="rId315" display="http://pbs.twimg.com/profile_images/947805637978726400/WZBYe5Ti_normal.jpg"/>
    <hyperlink ref="V197" r:id="rId316" display="http://pbs.twimg.com/profile_images/1035419262423195650/eesd1HmX_normal.jpg"/>
    <hyperlink ref="V198" r:id="rId317" display="http://pbs.twimg.com/profile_images/641885177061314560/R5lKqKc6_normal.png"/>
    <hyperlink ref="V199" r:id="rId318" display="http://pbs.twimg.com/profile_images/1035419262423195650/eesd1HmX_normal.jpg"/>
    <hyperlink ref="V200" r:id="rId319" display="http://pbs.twimg.com/profile_images/1035419262423195650/eesd1HmX_normal.jpg"/>
    <hyperlink ref="V201" r:id="rId320" display="http://pbs.twimg.com/profile_images/641885177061314560/R5lKqKc6_normal.png"/>
    <hyperlink ref="V202" r:id="rId321" display="http://pbs.twimg.com/profile_images/3272237853/7998b85c80a031d67beab596fcce488d_normal.jpeg"/>
    <hyperlink ref="V203" r:id="rId322" display="http://pbs.twimg.com/profile_images/641885177061314560/R5lKqKc6_normal.png"/>
    <hyperlink ref="V204" r:id="rId323" display="http://pbs.twimg.com/profile_images/641885177061314560/R5lKqKc6_normal.png"/>
    <hyperlink ref="V205" r:id="rId324" display="http://pbs.twimg.com/profile_images/641885177061314560/R5lKqKc6_normal.png"/>
    <hyperlink ref="V206" r:id="rId325" display="https://pbs.twimg.com/media/D4VVpnDWAAAVRMC.jpg"/>
    <hyperlink ref="V207" r:id="rId326" display="http://pbs.twimg.com/profile_images/794187300439728128/Q-zBc7pB_normal.jpg"/>
    <hyperlink ref="V208" r:id="rId327" display="https://pbs.twimg.com/media/D4VZp1PXkAIJIgK.jpg"/>
    <hyperlink ref="V209" r:id="rId328" display="https://pbs.twimg.com/media/D3sX4mrX4AAH6dL.jpg"/>
    <hyperlink ref="V210" r:id="rId329" display="https://pbs.twimg.com/media/D3xrViOXkAEj7mK.jpg"/>
    <hyperlink ref="V211" r:id="rId330" display="http://pbs.twimg.com/profile_images/794187300439728128/Q-zBc7pB_normal.jpg"/>
    <hyperlink ref="V212" r:id="rId331" display="https://pbs.twimg.com/media/D4BMJh5XsAArgiD.jpg"/>
    <hyperlink ref="V213" r:id="rId332" display="https://pbs.twimg.com/media/D4LTo_GX4AEFwxq.jpg"/>
    <hyperlink ref="V214" r:id="rId333" display="https://pbs.twimg.com/media/D4LbSjoWwAA42Uh.jpg"/>
    <hyperlink ref="V215" r:id="rId334" display="https://pbs.twimg.com/media/D4UNCdTWsAMQub3.jpg"/>
    <hyperlink ref="V216" r:id="rId335" display="https://pbs.twimg.com/media/D4d-N3kXoAAwPDz.jpg"/>
    <hyperlink ref="V217" r:id="rId336" display="https://pbs.twimg.com/media/D3zpvJRW0AAQfhL.jpg"/>
    <hyperlink ref="V218" r:id="rId337" display="http://pbs.twimg.com/profile_images/884672543780519937/V1A9oV4E_normal.jpg"/>
    <hyperlink ref="V219" r:id="rId338" display="http://pbs.twimg.com/profile_images/623245115578920960/p4IAEu4r_normal.jpg"/>
    <hyperlink ref="V220" r:id="rId339" display="https://pbs.twimg.com/tweet_video_thumb/D4iKcwgWkAI-Lzf.jpg"/>
    <hyperlink ref="V221" r:id="rId340" display="http://abs.twimg.com/sticky/default_profile_images/default_profile_normal.png"/>
    <hyperlink ref="V222" r:id="rId341" display="http://pbs.twimg.com/profile_images/917987072186769409/VqrDPH9w_normal.jpg"/>
    <hyperlink ref="V223" r:id="rId342" display="http://pbs.twimg.com/profile_images/916315719515611137/basgRW8I_normal.jpg"/>
    <hyperlink ref="V224" r:id="rId343" display="http://pbs.twimg.com/profile_images/1105847334477418497/Y48Rc20R_normal.jpg"/>
    <hyperlink ref="V225" r:id="rId344" display="http://pbs.twimg.com/profile_images/884797683445125120/OVzqnCTq_normal.jpg"/>
    <hyperlink ref="V226" r:id="rId345" display="https://pbs.twimg.com/media/D4jfmHwWkAIpjwv.jpg"/>
    <hyperlink ref="V227" r:id="rId346" display="https://pbs.twimg.com/media/D4jfmHwWkAIpjwv.jpg"/>
    <hyperlink ref="V228" r:id="rId347" display="https://pbs.twimg.com/media/D4jfmHwWkAIpjwv.jpg"/>
    <hyperlink ref="V229" r:id="rId348" display="http://pbs.twimg.com/profile_images/1103507087286517762/yrv290LG_normal.jpg"/>
    <hyperlink ref="V230" r:id="rId349" display="http://pbs.twimg.com/profile_images/1103507087286517762/yrv290LG_normal.jpg"/>
    <hyperlink ref="V231" r:id="rId350" display="http://pbs.twimg.com/profile_images/804110202190565376/QEb_awp2_normal.jpg"/>
    <hyperlink ref="V232" r:id="rId351" display="http://pbs.twimg.com/profile_images/804110202190565376/QEb_awp2_normal.jpg"/>
    <hyperlink ref="V233" r:id="rId352" display="http://pbs.twimg.com/profile_images/804110202190565376/QEb_awp2_normal.jpg"/>
    <hyperlink ref="V234" r:id="rId353" display="http://pbs.twimg.com/profile_images/1096627506931814400/C3fNAP6c_normal.jpg"/>
    <hyperlink ref="V235" r:id="rId354" display="http://pbs.twimg.com/profile_images/1047130102243385345/m_sV6S7e_normal.jpg"/>
    <hyperlink ref="V236" r:id="rId355" display="http://pbs.twimg.com/profile_images/1047130102243385345/m_sV6S7e_normal.jpg"/>
    <hyperlink ref="V237" r:id="rId356" display="http://pbs.twimg.com/profile_images/1047130102243385345/m_sV6S7e_normal.jpg"/>
    <hyperlink ref="V238" r:id="rId357" display="https://pbs.twimg.com/ext_tw_video_thumb/1119339446330175488/pu/img/X1ef2T5GeXKv9G_i.jpg"/>
    <hyperlink ref="V239" r:id="rId358" display="https://pbs.twimg.com/media/D4i3IQdW0AEhQtj.jpg"/>
    <hyperlink ref="V240" r:id="rId359" display="https://pbs.twimg.com/media/D4jBWP2XkAEinSR.jpg"/>
    <hyperlink ref="V241" r:id="rId360" display="http://pbs.twimg.com/profile_images/1047130102243385345/m_sV6S7e_normal.jpg"/>
    <hyperlink ref="V242" r:id="rId361" display="http://pbs.twimg.com/profile_images/1047130102243385345/m_sV6S7e_normal.jpg"/>
    <hyperlink ref="V243" r:id="rId362" display="http://pbs.twimg.com/profile_images/1047130102243385345/m_sV6S7e_normal.jpg"/>
    <hyperlink ref="V244" r:id="rId363" display="http://pbs.twimg.com/profile_images/1047130102243385345/m_sV6S7e_normal.jpg"/>
    <hyperlink ref="V245" r:id="rId364" display="http://pbs.twimg.com/profile_images/1047130102243385345/m_sV6S7e_normal.jpg"/>
    <hyperlink ref="V246" r:id="rId365" display="http://pbs.twimg.com/profile_images/1047130102243385345/m_sV6S7e_normal.jpg"/>
    <hyperlink ref="V247" r:id="rId366" display="http://pbs.twimg.com/profile_images/884672543780519937/V1A9oV4E_normal.jpg"/>
    <hyperlink ref="V248" r:id="rId367" display="https://pbs.twimg.com/media/D4h4gXfWsAIeOPE.jpg"/>
    <hyperlink ref="V249" r:id="rId368" display="http://pbs.twimg.com/profile_images/1600036415/avatarpic-l_normal.png"/>
    <hyperlink ref="V250" r:id="rId369" display="http://pbs.twimg.com/profile_images/1600036415/avatarpic-l_normal.png"/>
    <hyperlink ref="V251" r:id="rId370" display="http://pbs.twimg.com/profile_images/835440569195315202/CMtS9XNV_normal.jpg"/>
    <hyperlink ref="V252" r:id="rId371" display="http://pbs.twimg.com/profile_images/835440569195315202/CMtS9XNV_normal.jpg"/>
    <hyperlink ref="V253" r:id="rId372" display="http://pbs.twimg.com/profile_images/835440569195315202/CMtS9XNV_normal.jpg"/>
    <hyperlink ref="V254" r:id="rId373" display="http://pbs.twimg.com/profile_images/702438993196089344/ujZEJfG7_normal.jpg"/>
    <hyperlink ref="V255" r:id="rId374" display="http://pbs.twimg.com/profile_images/419534994265341952/fmiaaboM_normal.jpeg"/>
    <hyperlink ref="V256" r:id="rId375" display="https://pbs.twimg.com/media/D4b-3cpW4AMZRd9.jpg"/>
    <hyperlink ref="V257" r:id="rId376" display="http://pbs.twimg.com/profile_images/266815071/S1030105_normal.JPG"/>
    <hyperlink ref="V258" r:id="rId377" display="http://pbs.twimg.com/profile_images/266815071/S1030105_normal.JPG"/>
    <hyperlink ref="V259" r:id="rId378" display="https://pbs.twimg.com/media/D218Z3mWsAE-4NV.jpg"/>
    <hyperlink ref="V260" r:id="rId379" display="http://pbs.twimg.com/profile_images/988790199235895296/bFKtI7G5_normal.jpg"/>
    <hyperlink ref="V261" r:id="rId380" display="http://pbs.twimg.com/profile_images/1118943685960437760/6FLeBX9m_normal.jpg"/>
    <hyperlink ref="V262" r:id="rId381" display="http://pbs.twimg.com/profile_images/457927600564740096/dfa-rpYc_normal.png"/>
    <hyperlink ref="V263" r:id="rId382" display="http://pbs.twimg.com/profile_images/1081437797528072193/0WWOhGc9_normal.jpg"/>
    <hyperlink ref="V264" r:id="rId383" display="http://pbs.twimg.com/profile_images/2248759266/Montione_Joseph_normal.jpg"/>
    <hyperlink ref="V265" r:id="rId384" display="http://pbs.twimg.com/profile_images/2248759266/Montione_Joseph_normal.jpg"/>
    <hyperlink ref="V266" r:id="rId385" display="http://pbs.twimg.com/profile_images/2248759266/Montione_Joseph_normal.jpg"/>
    <hyperlink ref="V267" r:id="rId386" display="http://pbs.twimg.com/profile_images/1052621169638166528/KFcTcWcn_normal.jpg"/>
    <hyperlink ref="V268" r:id="rId387" display="http://pbs.twimg.com/profile_images/1052621169638166528/KFcTcWcn_normal.jpg"/>
    <hyperlink ref="V269" r:id="rId388" display="http://pbs.twimg.com/profile_images/1034492652622893056/3T8U5_E9_normal.jpg"/>
    <hyperlink ref="V270" r:id="rId389" display="http://pbs.twimg.com/profile_images/1094248085318905856/jvmfgQZV_normal.jpg"/>
    <hyperlink ref="V271" r:id="rId390" display="http://pbs.twimg.com/profile_images/1094248085318905856/jvmfgQZV_normal.jpg"/>
    <hyperlink ref="V272" r:id="rId391" display="http://pbs.twimg.com/profile_images/1094248085318905856/jvmfgQZV_normal.jpg"/>
    <hyperlink ref="V273" r:id="rId392" display="http://pbs.twimg.com/profile_images/2854624909/76bab38b651a81379b1e037318c99c00_normal.jpeg"/>
    <hyperlink ref="V274" r:id="rId393" display="http://pbs.twimg.com/profile_images/847360672316837888/TfMRn8Rf_normal.jpg"/>
    <hyperlink ref="V275" r:id="rId394" display="http://pbs.twimg.com/profile_images/847360672316837888/TfMRn8Rf_normal.jpg"/>
    <hyperlink ref="V276" r:id="rId395" display="http://pbs.twimg.com/profile_images/749728015567818752/P-INh1UN_normal.jpg"/>
    <hyperlink ref="V277" r:id="rId396" display="http://pbs.twimg.com/profile_images/749728015567818752/P-INh1UN_normal.jpg"/>
    <hyperlink ref="V278" r:id="rId397" display="http://pbs.twimg.com/profile_images/749728015567818752/P-INh1UN_normal.jpg"/>
    <hyperlink ref="V279" r:id="rId398" display="http://pbs.twimg.com/profile_images/749728015567818752/P-INh1UN_normal.jpg"/>
    <hyperlink ref="V280" r:id="rId399" display="http://pbs.twimg.com/profile_images/1094248085318905856/jvmfgQZV_normal.jpg"/>
    <hyperlink ref="V281" r:id="rId400" display="http://pbs.twimg.com/profile_images/910606959337975808/Stv8eNFS_normal.jpg"/>
    <hyperlink ref="V282" r:id="rId401" display="http://pbs.twimg.com/profile_images/1094248085318905856/jvmfgQZV_normal.jpg"/>
    <hyperlink ref="V283" r:id="rId402" display="http://pbs.twimg.com/profile_images/910606959337975808/Stv8eNFS_normal.jpg"/>
    <hyperlink ref="V284" r:id="rId403" display="http://pbs.twimg.com/profile_images/1094248085318905856/jvmfgQZV_normal.jpg"/>
    <hyperlink ref="V285" r:id="rId404" display="http://pbs.twimg.com/profile_images/910606959337975808/Stv8eNFS_normal.jpg"/>
    <hyperlink ref="V286" r:id="rId405" display="http://pbs.twimg.com/profile_images/597590818552033280/9rJTpfoF_normal.jpg"/>
    <hyperlink ref="X3" r:id="rId406" display="https://twitter.com/#!/roy_noom/status/1115526095242133504"/>
    <hyperlink ref="X4" r:id="rId407" display="https://twitter.com/#!/roy_noom/status/1115526095242133504"/>
    <hyperlink ref="X5" r:id="rId408" display="https://twitter.com/#!/roy_noom/status/1115526095242133504"/>
    <hyperlink ref="X6" r:id="rId409" display="https://twitter.com/#!/meetitsm/status/1115555376123056130"/>
    <hyperlink ref="X7" r:id="rId410" display="https://twitter.com/#!/crypto_shard/status/1115596224122445828"/>
    <hyperlink ref="X8" r:id="rId411" display="https://twitter.com/#!/crypto_shard/status/1115596224122445828"/>
    <hyperlink ref="X9" r:id="rId412" display="https://twitter.com/#!/keithnorbie/status/1115670196939833344"/>
    <hyperlink ref="X10" r:id="rId413" display="https://twitter.com/#!/turtlecrone/status/1115684867050700805"/>
    <hyperlink ref="X11" r:id="rId414" display="https://twitter.com/#!/cweeklyde/status/1115913123272232961"/>
    <hyperlink ref="X12" r:id="rId415" display="https://twitter.com/#!/bullmarketmaddy/status/1115985381449773056"/>
    <hyperlink ref="X13" r:id="rId416" display="https://twitter.com/#!/ritahisgenboone/status/1115991064135864326"/>
    <hyperlink ref="X14" r:id="rId417" display="https://twitter.com/#!/investinglegend/status/1116011098757574656"/>
    <hyperlink ref="X15" r:id="rId418" display="https://twitter.com/#!/vmstan/status/1116025293045678081"/>
    <hyperlink ref="X16" r:id="rId419" display="https://twitter.com/#!/philyaccino/status/1116044536172691463"/>
    <hyperlink ref="X17" r:id="rId420" display="https://twitter.com/#!/lapartisane/status/1116049902209863680"/>
    <hyperlink ref="X18" r:id="rId421" display="https://twitter.com/#!/al_rasheed/status/1116058785699647488"/>
    <hyperlink ref="X19" r:id="rId422" display="https://twitter.com/#!/everyvoicenc/status/1116061544197042178"/>
    <hyperlink ref="X20" r:id="rId423" display="https://twitter.com/#!/novahertz/status/1116062587811180545"/>
    <hyperlink ref="X21" r:id="rId424" display="https://twitter.com/#!/cloudrss/status/1116093399906566144"/>
    <hyperlink ref="X22" r:id="rId425" display="https://twitter.com/#!/cloudmakerbrian/status/1116095516574724096"/>
    <hyperlink ref="X23" r:id="rId426" display="https://twitter.com/#!/yueisu913/status/1116125773260156928"/>
    <hyperlink ref="X24" r:id="rId427" display="https://twitter.com/#!/jessalyn_51/status/1116127366537936896"/>
    <hyperlink ref="X25" r:id="rId428" display="https://twitter.com/#!/vnagesh/status/1116163794919493632"/>
    <hyperlink ref="X26" r:id="rId429" display="https://twitter.com/#!/vphilipose/status/1116197026339917824"/>
    <hyperlink ref="X27" r:id="rId430" display="https://twitter.com/#!/little_minx/status/1116232404560175104"/>
    <hyperlink ref="X28" r:id="rId431" display="https://twitter.com/#!/viktoriousss/status/1116370310419353603"/>
    <hyperlink ref="X29" r:id="rId432" display="https://twitter.com/#!/gabbyarciniega/status/1116379682251923456"/>
    <hyperlink ref="X30" r:id="rId433" display="https://twitter.com/#!/gabbyarciniega/status/1116379682251923456"/>
    <hyperlink ref="X31" r:id="rId434" display="https://twitter.com/#!/vaficionado/status/1116427593190756352"/>
    <hyperlink ref="X32" r:id="rId435" display="https://twitter.com/#!/tenthirtyam/status/1116442590344179712"/>
    <hyperlink ref="X33" r:id="rId436" display="https://twitter.com/#!/do0dzzz/status/1116463318124900352"/>
    <hyperlink ref="X34" r:id="rId437" display="https://twitter.com/#!/yopuede_mode/status/1116496500656365569"/>
    <hyperlink ref="X35" r:id="rId438" display="https://twitter.com/#!/solvvvv/status/1116539518365196288"/>
    <hyperlink ref="X36" r:id="rId439" display="https://twitter.com/#!/jfinley011/status/1116540008926711808"/>
    <hyperlink ref="X37" r:id="rId440" display="https://twitter.com/#!/paige_peplinski/status/1116540054237843457"/>
    <hyperlink ref="X38" r:id="rId441" display="https://twitter.com/#!/avasimat/status/1116540058058862592"/>
    <hyperlink ref="X39" r:id="rId442" display="https://twitter.com/#!/avasimat/status/1116540087364476928"/>
    <hyperlink ref="X40" r:id="rId443" display="https://twitter.com/#!/avasimat/status/1116540087364476928"/>
    <hyperlink ref="X41" r:id="rId444" display="https://twitter.com/#!/allisonchilds1/status/1116544491962470400"/>
    <hyperlink ref="X42" r:id="rId445" display="https://twitter.com/#!/tiffanyllnn/status/1116566354130116610"/>
    <hyperlink ref="X43" r:id="rId446" display="https://twitter.com/#!/ivderham/status/1116607407927336960"/>
    <hyperlink ref="X44" r:id="rId447" display="https://twitter.com/#!/ivderham/status/1116607407927336960"/>
    <hyperlink ref="X45" r:id="rId448" display="https://twitter.com/#!/publicsafetyust/status/1115810508496605184"/>
    <hyperlink ref="X46" r:id="rId449" display="https://twitter.com/#!/publicsafetyust/status/1116527707892928514"/>
    <hyperlink ref="X47" r:id="rId450" display="https://twitter.com/#!/publicsafetyust/status/1116539683796709376"/>
    <hyperlink ref="X48" r:id="rId451" display="https://twitter.com/#!/catjadijkstra/status/1116640963458322432"/>
    <hyperlink ref="X49" r:id="rId452" display="https://twitter.com/#!/allan_kjaer/status/1116621038010286080"/>
    <hyperlink ref="X50" r:id="rId453" display="https://twitter.com/#!/_poppelgaard/status/1116651712977285122"/>
    <hyperlink ref="X51" r:id="rId454" display="https://twitter.com/#!/catjadijkstra/status/1116640963458322432"/>
    <hyperlink ref="X52" r:id="rId455" display="https://twitter.com/#!/nederlandsg/status/1116633433701322752"/>
    <hyperlink ref="X53" r:id="rId456" display="https://twitter.com/#!/bethkmt/status/1116657847155220480"/>
    <hyperlink ref="X54" r:id="rId457" display="https://twitter.com/#!/vantageoeste/status/1116673555087941634"/>
    <hyperlink ref="X55" r:id="rId458" display="https://twitter.com/#!/vantageoeste/status/1116673555087941634"/>
    <hyperlink ref="X56" r:id="rId459" display="https://twitter.com/#!/wxmf/status/1116608818069164032"/>
    <hyperlink ref="X57" r:id="rId460" display="https://twitter.com/#!/wxmf/status/1116608818069164032"/>
    <hyperlink ref="X58" r:id="rId461" display="https://twitter.com/#!/wxmf/status/1116674277900738562"/>
    <hyperlink ref="X59" r:id="rId462" display="https://twitter.com/#!/wxmf/status/1116674277900738562"/>
    <hyperlink ref="X60" r:id="rId463" display="https://twitter.com/#!/chipzoller/status/1116676040347275264"/>
    <hyperlink ref="X61" r:id="rId464" display="https://twitter.com/#!/rkleijwegt/status/1116706225775874049"/>
    <hyperlink ref="X62" r:id="rId465" display="https://twitter.com/#!/oergman/status/1116711137494601729"/>
    <hyperlink ref="X63" r:id="rId466" display="https://twitter.com/#!/nederlandsg/status/1116633433701322752"/>
    <hyperlink ref="X64" r:id="rId467" display="https://twitter.com/#!/dwarslaesieorgn/status/1116717717925634051"/>
    <hyperlink ref="X65" r:id="rId468" display="https://twitter.com/#!/dwarslaesieorgn/status/1116717717925634051"/>
    <hyperlink ref="X66" r:id="rId469" display="https://twitter.com/#!/mpoore/status/1116454623815131136"/>
    <hyperlink ref="X67" r:id="rId470" display="https://twitter.com/#!/mpoore/status/1116721160333533184"/>
    <hyperlink ref="X68" r:id="rId471" display="https://twitter.com/#!/ronaldbeukerbi/status/1116736637885612032"/>
    <hyperlink ref="X69" r:id="rId472" display="https://twitter.com/#!/nederlandsg/status/1116607226636988416"/>
    <hyperlink ref="X70" r:id="rId473" display="https://twitter.com/#!/nederlandsg/status/1116633024253370368"/>
    <hyperlink ref="X71" r:id="rId474" display="https://twitter.com/#!/nederlandsg/status/1116633433701322752"/>
    <hyperlink ref="X72" r:id="rId475" display="https://twitter.com/#!/nederlandsg/status/1116651972298510342"/>
    <hyperlink ref="X73" r:id="rId476" display="https://twitter.com/#!/jannekestolwijk/status/1116676345197580288"/>
    <hyperlink ref="X74" r:id="rId477" display="https://twitter.com/#!/ilsevannes/status/1116767399066390528"/>
    <hyperlink ref="X75" r:id="rId478" display="https://twitter.com/#!/ilsevannes/status/1116767399066390528"/>
    <hyperlink ref="X76" r:id="rId479" display="https://twitter.com/#!/ilsevannes/status/1116767476069687296"/>
    <hyperlink ref="X77" r:id="rId480" display="https://twitter.com/#!/ilsevannes/status/1116767476069687296"/>
    <hyperlink ref="X78" r:id="rId481" display="https://twitter.com/#!/nederlandsg/status/1116633024253370368"/>
    <hyperlink ref="X79" r:id="rId482" display="https://twitter.com/#!/jannekestolwijk/status/1116676345197580288"/>
    <hyperlink ref="X80" r:id="rId483" display="https://twitter.com/#!/inge_eriks/status/1116807460248084482"/>
    <hyperlink ref="X81" r:id="rId484" display="https://twitter.com/#!/inge_eriks/status/1116807460248084482"/>
    <hyperlink ref="X82" r:id="rId485" display="https://twitter.com/#!/inntagrica/status/1116821986615922689"/>
    <hyperlink ref="X83" r:id="rId486" display="https://twitter.com/#!/inntagrica/status/1116821986615922689"/>
    <hyperlink ref="X84" r:id="rId487" display="https://twitter.com/#!/publicsafetyust/status/1116124130875670528"/>
    <hyperlink ref="X85" r:id="rId488" display="https://twitter.com/#!/publicsafetyust/status/1116499409800433666"/>
    <hyperlink ref="X86" r:id="rId489" display="https://twitter.com/#!/publicsafetyust/status/1116528943132286977"/>
    <hyperlink ref="X87" r:id="rId490" display="https://twitter.com/#!/publicsafetyust/status/1116533232043008000"/>
    <hyperlink ref="X88" r:id="rId491" display="https://twitter.com/#!/publicsafetyust/status/1116554058691764224"/>
    <hyperlink ref="X89" r:id="rId492" display="https://twitter.com/#!/publicsafetyust/status/1116565584060149760"/>
    <hyperlink ref="X90" r:id="rId493" display="https://twitter.com/#!/publicsafetyust/status/1116577414266494976"/>
    <hyperlink ref="X91" r:id="rId494" display="https://twitter.com/#!/publicsafetyust/status/1116613856418127873"/>
    <hyperlink ref="X92" r:id="rId495" display="https://twitter.com/#!/isranextdoor/status/1116868590710472709"/>
    <hyperlink ref="X93" r:id="rId496" display="https://twitter.com/#!/spidey2345/status/1116888656462086147"/>
    <hyperlink ref="X94" r:id="rId497" display="https://twitter.com/#!/deathbycodex/status/1116892254021439488"/>
    <hyperlink ref="X95" r:id="rId498" display="https://twitter.com/#!/timherriage/status/1116895730986356738"/>
    <hyperlink ref="X96" r:id="rId499" display="https://twitter.com/#!/kcdautomate/status/1115827030573158402"/>
    <hyperlink ref="X97" r:id="rId500" display="https://twitter.com/#!/sunny_dua/status/1116190590582976513"/>
    <hyperlink ref="X98" r:id="rId501" display="https://twitter.com/#!/hobovirtual/status/1116659440542003207"/>
    <hyperlink ref="X99" r:id="rId502" display="https://twitter.com/#!/sunny_dua/status/1116738090184298496"/>
    <hyperlink ref="X100" r:id="rId503" display="https://twitter.com/#!/bossjaycross1/status/1116733248858492928"/>
    <hyperlink ref="X101" r:id="rId504" display="https://twitter.com/#!/bossjaycross1/status/1116733248858492928"/>
    <hyperlink ref="X102" r:id="rId505" display="https://twitter.com/#!/bossjaycross1/status/1116913298669105152"/>
    <hyperlink ref="X103" r:id="rId506" display="https://twitter.com/#!/bossjaycross1/status/1116913349873135616"/>
    <hyperlink ref="X104" r:id="rId507" display="https://twitter.com/#!/nafs2016/status/1116888681158184961"/>
    <hyperlink ref="X105" r:id="rId508" display="https://twitter.com/#!/nafs2016/status/1116933193142349824"/>
    <hyperlink ref="X106" r:id="rId509" display="https://twitter.com/#!/nafs2016/status/1116933193142349824"/>
    <hyperlink ref="X107" r:id="rId510" display="https://twitter.com/#!/jarhead_trader/status/1116933160527454209"/>
    <hyperlink ref="X108" r:id="rId511" display="https://twitter.com/#!/jarhead_trader/status/1116933160527454209"/>
    <hyperlink ref="X109" r:id="rId512" display="https://twitter.com/#!/jarhead_trader/status/1116934877415387136"/>
    <hyperlink ref="X110" r:id="rId513" display="https://twitter.com/#!/crowningprofits/status/1116938179339177988"/>
    <hyperlink ref="X111" r:id="rId514" display="https://twitter.com/#!/maqetsia/status/1116942090250985473"/>
    <hyperlink ref="X112" r:id="rId515" display="https://twitter.com/#!/maqetsia/status/1116942090250985473"/>
    <hyperlink ref="X113" r:id="rId516" display="https://twitter.com/#!/bert_db/status/1116973988062924800"/>
    <hyperlink ref="X114" r:id="rId517" display="https://twitter.com/#!/custolopez/status/1116975889647054848"/>
    <hyperlink ref="X115" r:id="rId518" display="https://twitter.com/#!/custolopez/status/1116975889647054848"/>
    <hyperlink ref="X116" r:id="rId519" display="https://twitter.com/#!/biggreencandle/status/1116983899110952961"/>
    <hyperlink ref="X117" r:id="rId520" display="https://twitter.com/#!/biggreencandle/status/1116984211011981312"/>
    <hyperlink ref="X118" r:id="rId521" display="https://twitter.com/#!/biggreencandle/status/1117032547412844546"/>
    <hyperlink ref="X119" r:id="rId522" display="https://twitter.com/#!/biggreencandle/status/1117032547412844546"/>
    <hyperlink ref="X120" r:id="rId523" display="https://twitter.com/#!/notuncertain444/status/1117035155410104320"/>
    <hyperlink ref="X121" r:id="rId524" display="https://twitter.com/#!/notuncertain444/status/1117035155410104320"/>
    <hyperlink ref="X122" r:id="rId525" display="https://twitter.com/#!/sanwit66/status/1117119149828968449"/>
    <hyperlink ref="X123" r:id="rId526" display="https://twitter.com/#!/thomaskopton/status/1116688467566768129"/>
    <hyperlink ref="X124" r:id="rId527" display="https://twitter.com/#!/philippbck/status/1117120903257755648"/>
    <hyperlink ref="X125" r:id="rId528" display="https://twitter.com/#!/debbidelicious/status/1117206769539874817"/>
    <hyperlink ref="X126" r:id="rId529" display="https://twitter.com/#!/zmilleson/status/1117452451681112065"/>
    <hyperlink ref="X127" r:id="rId530" display="https://twitter.com/#!/zmilleson/status/1117452451681112065"/>
    <hyperlink ref="X128" r:id="rId531" display="https://twitter.com/#!/zmilleson/status/1117452451681112065"/>
    <hyperlink ref="X129" r:id="rId532" display="https://twitter.com/#!/zmilleson/status/1117452451681112065"/>
    <hyperlink ref="X130" r:id="rId533" display="https://twitter.com/#!/agrosaptrimble/status/1117695972958720000"/>
    <hyperlink ref="X131" r:id="rId534" display="https://twitter.com/#!/agrosaptrimble/status/1117695972958720000"/>
    <hyperlink ref="X132" r:id="rId535" display="https://twitter.com/#!/cryptovanessa/status/1115637705826807808"/>
    <hyperlink ref="X133" r:id="rId536" display="https://twitter.com/#!/cryptovanessa/status/1117713314602213376"/>
    <hyperlink ref="X134" r:id="rId537" display="https://twitter.com/#!/cryptovanessa/status/1117713314602213376"/>
    <hyperlink ref="X135" r:id="rId538" display="https://twitter.com/#!/cryptovanessa/status/1117713314602213376"/>
    <hyperlink ref="X136" r:id="rId539" display="https://twitter.com/#!/cryptovanessa/status/1117713314602213376"/>
    <hyperlink ref="X137" r:id="rId540" display="https://twitter.com/#!/cryptovanessa/status/1115637705826807808"/>
    <hyperlink ref="X138" r:id="rId541" display="https://twitter.com/#!/cryptovanessa/status/1117713314602213376"/>
    <hyperlink ref="X139" r:id="rId542" display="https://twitter.com/#!/josecavalheri/status/1117759432329445376"/>
    <hyperlink ref="X140" r:id="rId543" display="https://twitter.com/#!/vmwareempower/status/1117812128537358336"/>
    <hyperlink ref="X141" r:id="rId544" display="https://twitter.com/#!/vmwareempower/status/1117812128537358336"/>
    <hyperlink ref="X142" r:id="rId545" display="https://twitter.com/#!/vieuxlion3/status/1117857055971344387"/>
    <hyperlink ref="X143" r:id="rId546" display="https://twitter.com/#!/upperphi/status/1117872299619651586"/>
    <hyperlink ref="X144" r:id="rId547" display="https://twitter.com/#!/sccs/status/1117911520271224832"/>
    <hyperlink ref="X145" r:id="rId548" display="https://twitter.com/#!/copticdisco/status/1117916786400174080"/>
    <hyperlink ref="X146" r:id="rId549" display="https://twitter.com/#!/cdillc/status/1117789726117957633"/>
    <hyperlink ref="X147" r:id="rId550" display="https://twitter.com/#!/lindahummel20/status/1117975858516570112"/>
    <hyperlink ref="X148" r:id="rId551" display="https://twitter.com/#!/lindahummel20/status/1117975858516570112"/>
    <hyperlink ref="X149" r:id="rId552" display="https://twitter.com/#!/randreynolds/status/1117984532894928896"/>
    <hyperlink ref="X150" r:id="rId553" display="https://twitter.com/#!/cmputrwiz/status/1117994573253550081"/>
    <hyperlink ref="X151" r:id="rId554" display="https://twitter.com/#!/randreynolds/status/1117984532894928896"/>
    <hyperlink ref="X152" r:id="rId555" display="https://twitter.com/#!/cmputrwiz/status/1117994573253550081"/>
    <hyperlink ref="X153" r:id="rId556" display="https://twitter.com/#!/randreynolds/status/1117984532894928896"/>
    <hyperlink ref="X154" r:id="rId557" display="https://twitter.com/#!/cmputrwiz/status/1117994573253550081"/>
    <hyperlink ref="X155" r:id="rId558" display="https://twitter.com/#!/cmputrwiz/status/1117994573253550081"/>
    <hyperlink ref="X156" r:id="rId559" display="https://twitter.com/#!/amitpanchal76/status/1118140428488986626"/>
    <hyperlink ref="X157" r:id="rId560" display="https://twitter.com/#!/bluewaveyes/status/1118146253508857857"/>
    <hyperlink ref="X158" r:id="rId561" display="https://twitter.com/#!/vmwarestevem/status/1118179933178613761"/>
    <hyperlink ref="X159" r:id="rId562" display="https://twitter.com/#!/fortuna78850073/status/1118193388258496512"/>
    <hyperlink ref="X160" r:id="rId563" display="https://twitter.com/#!/adjordan/status/896267491323691008"/>
    <hyperlink ref="X161" r:id="rId564" display="https://twitter.com/#!/tweetlocolinda/status/1118204544255610881"/>
    <hyperlink ref="X162" r:id="rId565" display="https://twitter.com/#!/britkuckel/status/1118240100180267009"/>
    <hyperlink ref="X163" r:id="rId566" display="https://twitter.com/#!/leaglebriefs/status/1118261752918085634"/>
    <hyperlink ref="X164" r:id="rId567" display="https://twitter.com/#!/pythoncxde/status/1118314660720148480"/>
    <hyperlink ref="X165" r:id="rId568" display="https://twitter.com/#!/dupouvoirdachat/status/1118314811098632197"/>
    <hyperlink ref="X166" r:id="rId569" display="https://twitter.com/#!/divalizzous/status/1059596922971979781"/>
    <hyperlink ref="X167" r:id="rId570" display="https://twitter.com/#!/politicalbeth/status/1118340040642453504"/>
    <hyperlink ref="X168" r:id="rId571" display="https://twitter.com/#!/msprairierose/status/1118362209116094465"/>
    <hyperlink ref="X169" r:id="rId572" display="https://twitter.com/#!/dugidm/status/1118404217079783425"/>
    <hyperlink ref="X170" r:id="rId573" display="https://twitter.com/#!/dugidm/status/1116697490827304960"/>
    <hyperlink ref="X171" r:id="rId574" display="https://twitter.com/#!/pramod_rane/status/1118366507208196101"/>
    <hyperlink ref="X172" r:id="rId575" display="https://twitter.com/#!/shublively/status/1118408175512764416"/>
    <hyperlink ref="X173" r:id="rId576" display="https://twitter.com/#!/kherriage/status/1116901236597510144"/>
    <hyperlink ref="X174" r:id="rId577" display="https://twitter.com/#!/kherriage/status/1117053280042012672"/>
    <hyperlink ref="X175" r:id="rId578" display="https://twitter.com/#!/trextrip/status/1116902042201665537"/>
    <hyperlink ref="X176" r:id="rId579" display="https://twitter.com/#!/kherriage/status/1115985152256237569"/>
    <hyperlink ref="X177" r:id="rId580" display="https://twitter.com/#!/kherriage/status/1116887506157473792"/>
    <hyperlink ref="X178" r:id="rId581" display="https://twitter.com/#!/kherriage/status/1116894148165083136"/>
    <hyperlink ref="X179" r:id="rId582" display="https://twitter.com/#!/kherriage/status/1117271348731052032"/>
    <hyperlink ref="X180" r:id="rId583" display="https://twitter.com/#!/kherriage/status/1118481688777101312"/>
    <hyperlink ref="X181" r:id="rId584" display="https://twitter.com/#!/trextrip/status/1116902042201665537"/>
    <hyperlink ref="X182" r:id="rId585" display="https://twitter.com/#!/trextrip/status/1118482024535224322"/>
    <hyperlink ref="X183" r:id="rId586" display="https://twitter.com/#!/ncpolicywatch/status/1118520451779780609"/>
    <hyperlink ref="X184" r:id="rId587" display="https://twitter.com/#!/vixkayla/status/1118205415727214592"/>
    <hyperlink ref="X185" r:id="rId588" display="https://twitter.com/#!/sethetter/status/1118520755615088640"/>
    <hyperlink ref="X186" r:id="rId589" display="https://twitter.com/#!/kdnj613/status/1118615406124707841"/>
    <hyperlink ref="X187" r:id="rId590" display="https://twitter.com/#!/above_boonville/status/1116008999294574599"/>
    <hyperlink ref="X188" r:id="rId591" display="https://twitter.com/#!/above_boonville/status/1118660356862353409"/>
    <hyperlink ref="X189" r:id="rId592" display="https://twitter.com/#!/mdavid59/status/1118686326029787136"/>
    <hyperlink ref="X190" r:id="rId593" display="https://twitter.com/#!/vrauk/status/1118065253298974720"/>
    <hyperlink ref="X191" r:id="rId594" display="https://twitter.com/#!/vrauk/status/1118516991290216449"/>
    <hyperlink ref="X192" r:id="rId595" display="https://twitter.com/#!/coxautolovescv/status/1118786135055114240"/>
    <hyperlink ref="X193" r:id="rId596" display="https://twitter.com/#!/bipulsinha/status/1118870662477565953"/>
    <hyperlink ref="X194" r:id="rId597" display="https://twitter.com/#!/bipulsinha/status/1118870662477565953"/>
    <hyperlink ref="X195" r:id="rId598" display="https://twitter.com/#!/myindmax/status/1118876264037675008"/>
    <hyperlink ref="X196" r:id="rId599" display="https://twitter.com/#!/myindmax/status/1118876264037675008"/>
    <hyperlink ref="X197" r:id="rId600" display="https://twitter.com/#!/sunny_dua/status/1116904370530996224"/>
    <hyperlink ref="X198" r:id="rId601" display="https://twitter.com/#!/sdxacademy/status/1116908893656027136"/>
    <hyperlink ref="X199" r:id="rId602" display="https://twitter.com/#!/sunny_dua/status/1116904370530996224"/>
    <hyperlink ref="X200" r:id="rId603" display="https://twitter.com/#!/sunny_dua/status/1116904370530996224"/>
    <hyperlink ref="X201" r:id="rId604" display="https://twitter.com/#!/sdxacademy/status/1116908893656027136"/>
    <hyperlink ref="X202" r:id="rId605" display="https://twitter.com/#!/m_gonullu/status/1118904657823375361"/>
    <hyperlink ref="X203" r:id="rId606" display="https://twitter.com/#!/sdxacademy/status/1118905256635785216"/>
    <hyperlink ref="X204" r:id="rId607" display="https://twitter.com/#!/sdxacademy/status/1116908893656027136"/>
    <hyperlink ref="X205" r:id="rId608" display="https://twitter.com/#!/sdxacademy/status/1118905256635785216"/>
    <hyperlink ref="X206" r:id="rId609" display="https://twitter.com/#!/o_oweil/status/1118394258468278272"/>
    <hyperlink ref="X207" r:id="rId610" display="https://twitter.com/#!/o_oweil/status/1115945413549481984"/>
    <hyperlink ref="X208" r:id="rId611" display="https://twitter.com/#!/o_oweil/status/1118398660386205697"/>
    <hyperlink ref="X209" r:id="rId612" display="https://twitter.com/#!/o_oweil/status/1115511601979957248"/>
    <hyperlink ref="X210" r:id="rId613" display="https://twitter.com/#!/o_oweil/status/1115884834864422917"/>
    <hyperlink ref="X211" r:id="rId614" display="https://twitter.com/#!/o_oweil/status/1116238876572618752"/>
    <hyperlink ref="X212" r:id="rId615" display="https://twitter.com/#!/o_oweil/status/1116976441697157120"/>
    <hyperlink ref="X213" r:id="rId616" display="https://twitter.com/#!/o_oweil/status/1117688364780662784"/>
    <hyperlink ref="X214" r:id="rId617" display="https://twitter.com/#!/o_oweil/status/1117696778944618501"/>
    <hyperlink ref="X215" r:id="rId618" display="https://twitter.com/#!/o_oweil/status/1118314427852447744"/>
    <hyperlink ref="X216" r:id="rId619" display="https://twitter.com/#!/o_oweil/status/1119001814320521221"/>
    <hyperlink ref="X217" r:id="rId620" display="https://twitter.com/#!/virtualjad/status/1116025004871835649"/>
    <hyperlink ref="X218" r:id="rId621" display="https://twitter.com/#!/vrealizeauto/status/1116090492775649286"/>
    <hyperlink ref="X219" r:id="rId622" display="https://twitter.com/#!/liadofek/status/1119285074262802432"/>
    <hyperlink ref="X220" r:id="rId623" display="https://twitter.com/#!/jboogiebrown/status/1119296745899536384"/>
    <hyperlink ref="X221" r:id="rId624" display="https://twitter.com/#!/m_dobrowolski_/status/1119300054630707205"/>
    <hyperlink ref="X222" r:id="rId625" display="https://twitter.com/#!/batuhandemirdal/status/1119312507439648768"/>
    <hyperlink ref="X223" r:id="rId626" display="https://twitter.com/#!/cityofeagan/status/1119320256655372288"/>
    <hyperlink ref="X224" r:id="rId627" display="https://twitter.com/#!/jensellsjax/status/1119326854337441800"/>
    <hyperlink ref="X225" r:id="rId628" display="https://twitter.com/#!/dakotacountymn/status/1119333512916676611"/>
    <hyperlink ref="X226" r:id="rId629" display="https://twitter.com/#!/visresassn/status/1119390355051438080"/>
    <hyperlink ref="X227" r:id="rId630" display="https://twitter.com/#!/visresassn/status/1119390355051438080"/>
    <hyperlink ref="X228" r:id="rId631" display="https://twitter.com/#!/visresassn/status/1119390355051438080"/>
    <hyperlink ref="X229" r:id="rId632" display="https://twitter.com/#!/caseyemcg/status/1119334740560052231"/>
    <hyperlink ref="X230" r:id="rId633" display="https://twitter.com/#!/caseyemcg/status/1119442376077004801"/>
    <hyperlink ref="X231" r:id="rId634" display="https://twitter.com/#!/andyashby1/status/1119458878599651328"/>
    <hyperlink ref="X232" r:id="rId635" display="https://twitter.com/#!/andyashby1/status/1119459092857262080"/>
    <hyperlink ref="X233" r:id="rId636" display="https://twitter.com/#!/andyashby1/status/1119459284222398464"/>
    <hyperlink ref="X234" r:id="rId637" display="https://twitter.com/#!/luciafrolova/status/1119469416511619072"/>
    <hyperlink ref="X235" r:id="rId638" display="https://twitter.com/#!/eaganpolice/status/1119314924554149888"/>
    <hyperlink ref="X236" r:id="rId639" display="https://twitter.com/#!/eaganpolice/status/1119320679613177857"/>
    <hyperlink ref="X237" r:id="rId640" display="https://twitter.com/#!/eaganpolice/status/1119334326263582721"/>
    <hyperlink ref="X238" r:id="rId641" display="https://twitter.com/#!/eaganpolice/status/1119339936120020992"/>
    <hyperlink ref="X239" r:id="rId642" display="https://twitter.com/#!/eaganpolice/status/1119345875896229890"/>
    <hyperlink ref="X240" r:id="rId643" display="https://twitter.com/#!/eaganpolice/status/1119357102848397315"/>
    <hyperlink ref="X241" r:id="rId644" display="https://twitter.com/#!/eaganpolice/status/1119393065146429442"/>
    <hyperlink ref="X242" r:id="rId645" display="https://twitter.com/#!/eaganpolice/status/1119434200678117378"/>
    <hyperlink ref="X243" r:id="rId646" display="https://twitter.com/#!/eaganpolice/status/1119439514408300545"/>
    <hyperlink ref="X244" r:id="rId647" display="https://twitter.com/#!/eaganpolice/status/1119444007095029760"/>
    <hyperlink ref="X245" r:id="rId648" display="https://twitter.com/#!/eaganpolice/status/1119469169467174912"/>
    <hyperlink ref="X246" r:id="rId649" display="https://twitter.com/#!/eaganpolice/status/1119471050406944768"/>
    <hyperlink ref="X247" r:id="rId650" display="https://twitter.com/#!/vrealizeauto/status/1114173379920191489"/>
    <hyperlink ref="X248" r:id="rId651" display="https://twitter.com/#!/vrealizeauto/status/1119277010222821378"/>
    <hyperlink ref="X249" r:id="rId652" display="https://twitter.com/#!/ekrejci/status/1119506205444136961"/>
    <hyperlink ref="X250" r:id="rId653" display="https://twitter.com/#!/ekrejci/status/1116783130638192640"/>
    <hyperlink ref="X251" r:id="rId654" display="https://twitter.com/#!/ladylyrical/status/1115614257494753281"/>
    <hyperlink ref="X252" r:id="rId655" display="https://twitter.com/#!/ladylyrical/status/1118776112052604928"/>
    <hyperlink ref="X253" r:id="rId656" display="https://twitter.com/#!/ladylyrical/status/1119523933185806337"/>
    <hyperlink ref="X254" r:id="rId657" display="https://twitter.com/#!/coversuregroup/status/1119265687757840384"/>
    <hyperlink ref="X255" r:id="rId658" display="https://twitter.com/#!/coversurekidd/status/1119532841392537600"/>
    <hyperlink ref="X256" r:id="rId659" display="https://twitter.com/#!/rubrikinc/status/1118861787955441664"/>
    <hyperlink ref="X257" r:id="rId660" display="https://twitter.com/#!/edwardpoll/status/1119560593495740416"/>
    <hyperlink ref="X258" r:id="rId661" display="https://twitter.com/#!/edwardpoll/status/1119560593495740416"/>
    <hyperlink ref="X259" r:id="rId662" display="https://twitter.com/#!/twbfarms/status/1111681480894435328"/>
    <hyperlink ref="X260" r:id="rId663" display="https://twitter.com/#!/jd750a/status/1119609215264403456"/>
    <hyperlink ref="X261" r:id="rId664" display="https://twitter.com/#!/jothrop/status/1119636539720572929"/>
    <hyperlink ref="X262" r:id="rId665" display="https://twitter.com/#!/giles_hudson/status/1119659016051933187"/>
    <hyperlink ref="X263" r:id="rId666" display="https://twitter.com/#!/arquette_paul/status/1119716282599919617"/>
    <hyperlink ref="X264" r:id="rId667" display="https://twitter.com/#!/josephmontione/status/1119781731966619648"/>
    <hyperlink ref="X265" r:id="rId668" display="https://twitter.com/#!/josephmontione/status/1119781731966619648"/>
    <hyperlink ref="X266" r:id="rId669" display="https://twitter.com/#!/josephmontione/status/1119781731966619648"/>
    <hyperlink ref="X267" r:id="rId670" display="https://twitter.com/#!/readheadruler/status/1115430345506160641"/>
    <hyperlink ref="X268" r:id="rId671" display="https://twitter.com/#!/readheadruler/status/1119816739880079366"/>
    <hyperlink ref="X269" r:id="rId672" display="https://twitter.com/#!/ivirtualex/status/1119973921384742913"/>
    <hyperlink ref="X270" r:id="rId673" display="https://twitter.com/#!/abbiekamin/status/1119999461344841728"/>
    <hyperlink ref="X271" r:id="rId674" display="https://twitter.com/#!/abbiekamin/status/1119999461344841728"/>
    <hyperlink ref="X272" r:id="rId675" display="https://twitter.com/#!/abbiekamin/status/1119999461344841728"/>
    <hyperlink ref="X273" r:id="rId676" display="https://twitter.com/#!/naheitzeg/status/1120065798784073731"/>
    <hyperlink ref="X274" r:id="rId677" display="https://twitter.com/#!/bdgolf1/status/1118100003367550978"/>
    <hyperlink ref="X275" r:id="rId678" display="https://twitter.com/#!/bdgolf1/status/1120216408791638017"/>
    <hyperlink ref="X276" r:id="rId679" display="https://twitter.com/#!/vra2005/status/1118945291393282049"/>
    <hyperlink ref="X277" r:id="rId680" display="https://twitter.com/#!/vra2005/status/1119046305488130048"/>
    <hyperlink ref="X278" r:id="rId681" display="https://twitter.com/#!/vra2005/status/1120186366468481024"/>
    <hyperlink ref="X279" r:id="rId682" display="https://twitter.com/#!/vra2005/status/1120260204988456960"/>
    <hyperlink ref="X280" r:id="rId683" display="https://twitter.com/#!/abbiekamin/status/1119999461344841728"/>
    <hyperlink ref="X281" r:id="rId684" display="https://twitter.com/#!/campaignlegal/status/1120328205171294209"/>
    <hyperlink ref="X282" r:id="rId685" display="https://twitter.com/#!/abbiekamin/status/1119999461344841728"/>
    <hyperlink ref="X283" r:id="rId686" display="https://twitter.com/#!/campaignlegal/status/1120328205171294209"/>
    <hyperlink ref="X284" r:id="rId687" display="https://twitter.com/#!/abbiekamin/status/1119999461344841728"/>
    <hyperlink ref="X285" r:id="rId688" display="https://twitter.com/#!/campaignlegal/status/1120328205171294209"/>
    <hyperlink ref="X286" r:id="rId689" display="https://twitter.com/#!/dalinemagee/status/1120335363057152000"/>
    <hyperlink ref="AZ72" r:id="rId690" display="https://api.twitter.com/1.1/geo/id/7d80e1fe9d774af6.json"/>
    <hyperlink ref="AZ197" r:id="rId691" display="https://api.twitter.com/1.1/geo/id/36237ab3643ff2be.json"/>
    <hyperlink ref="AZ199" r:id="rId692" display="https://api.twitter.com/1.1/geo/id/36237ab3643ff2be.json"/>
    <hyperlink ref="AZ200" r:id="rId693" display="https://api.twitter.com/1.1/geo/id/36237ab3643ff2be.json"/>
    <hyperlink ref="AZ217" r:id="rId694" display="https://api.twitter.com/1.1/geo/id/ec212eb1116b92e2.json"/>
    <hyperlink ref="AZ263" r:id="rId695" display="https://api.twitter.com/1.1/geo/id/e67427d9b4126602.json"/>
    <hyperlink ref="AZ274" r:id="rId696" display="https://api.twitter.com/1.1/geo/id/700261a746f3cd96.json"/>
    <hyperlink ref="AZ275" r:id="rId697" display="https://api.twitter.com/1.1/geo/id/700261a746f3cd96.json"/>
  </hyperlinks>
  <printOptions/>
  <pageMargins left="0.7" right="0.7" top="0.75" bottom="0.75" header="0.3" footer="0.3"/>
  <pageSetup horizontalDpi="600" verticalDpi="600" orientation="portrait" r:id="rId701"/>
  <legacyDrawing r:id="rId699"/>
  <tableParts>
    <tablePart r:id="rId7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3662</v>
      </c>
      <c r="B1" s="13" t="s">
        <v>4156</v>
      </c>
      <c r="C1" s="13" t="s">
        <v>4157</v>
      </c>
      <c r="D1" s="13" t="s">
        <v>144</v>
      </c>
      <c r="E1" s="13" t="s">
        <v>4159</v>
      </c>
      <c r="F1" s="13" t="s">
        <v>4160</v>
      </c>
      <c r="G1" s="13" t="s">
        <v>4161</v>
      </c>
    </row>
    <row r="2" spans="1:7" ht="15">
      <c r="A2" s="78" t="s">
        <v>3049</v>
      </c>
      <c r="B2" s="78">
        <v>150</v>
      </c>
      <c r="C2" s="122">
        <v>0.028409090909090908</v>
      </c>
      <c r="D2" s="78" t="s">
        <v>4158</v>
      </c>
      <c r="E2" s="78"/>
      <c r="F2" s="78"/>
      <c r="G2" s="78"/>
    </row>
    <row r="3" spans="1:7" ht="15">
      <c r="A3" s="78" t="s">
        <v>3050</v>
      </c>
      <c r="B3" s="78">
        <v>80</v>
      </c>
      <c r="C3" s="122">
        <v>0.015151515151515152</v>
      </c>
      <c r="D3" s="78" t="s">
        <v>4158</v>
      </c>
      <c r="E3" s="78"/>
      <c r="F3" s="78"/>
      <c r="G3" s="78"/>
    </row>
    <row r="4" spans="1:7" ht="15">
      <c r="A4" s="78" t="s">
        <v>3051</v>
      </c>
      <c r="B4" s="78">
        <v>0</v>
      </c>
      <c r="C4" s="122">
        <v>0</v>
      </c>
      <c r="D4" s="78" t="s">
        <v>4158</v>
      </c>
      <c r="E4" s="78"/>
      <c r="F4" s="78"/>
      <c r="G4" s="78"/>
    </row>
    <row r="5" spans="1:7" ht="15">
      <c r="A5" s="78" t="s">
        <v>3052</v>
      </c>
      <c r="B5" s="78">
        <v>5050</v>
      </c>
      <c r="C5" s="122">
        <v>0.9564393939393939</v>
      </c>
      <c r="D5" s="78" t="s">
        <v>4158</v>
      </c>
      <c r="E5" s="78"/>
      <c r="F5" s="78"/>
      <c r="G5" s="78"/>
    </row>
    <row r="6" spans="1:7" ht="15">
      <c r="A6" s="78" t="s">
        <v>3053</v>
      </c>
      <c r="B6" s="78">
        <v>5280</v>
      </c>
      <c r="C6" s="122">
        <v>1</v>
      </c>
      <c r="D6" s="78" t="s">
        <v>4158</v>
      </c>
      <c r="E6" s="78"/>
      <c r="F6" s="78"/>
      <c r="G6" s="78"/>
    </row>
    <row r="7" spans="1:7" ht="15">
      <c r="A7" s="84" t="s">
        <v>3054</v>
      </c>
      <c r="B7" s="84">
        <v>175</v>
      </c>
      <c r="C7" s="123">
        <v>0.0055012343899708376</v>
      </c>
      <c r="D7" s="84" t="s">
        <v>4158</v>
      </c>
      <c r="E7" s="84" t="b">
        <v>0</v>
      </c>
      <c r="F7" s="84" t="b">
        <v>0</v>
      </c>
      <c r="G7" s="84" t="b">
        <v>0</v>
      </c>
    </row>
    <row r="8" spans="1:7" ht="15">
      <c r="A8" s="84" t="s">
        <v>3055</v>
      </c>
      <c r="B8" s="84">
        <v>42</v>
      </c>
      <c r="C8" s="123">
        <v>0.009797705445782245</v>
      </c>
      <c r="D8" s="84" t="s">
        <v>4158</v>
      </c>
      <c r="E8" s="84" t="b">
        <v>0</v>
      </c>
      <c r="F8" s="84" t="b">
        <v>0</v>
      </c>
      <c r="G8" s="84" t="b">
        <v>0</v>
      </c>
    </row>
    <row r="9" spans="1:7" ht="15">
      <c r="A9" s="84" t="s">
        <v>3056</v>
      </c>
      <c r="B9" s="84">
        <v>37</v>
      </c>
      <c r="C9" s="123">
        <v>0.008631311940331976</v>
      </c>
      <c r="D9" s="84" t="s">
        <v>4158</v>
      </c>
      <c r="E9" s="84" t="b">
        <v>0</v>
      </c>
      <c r="F9" s="84" t="b">
        <v>0</v>
      </c>
      <c r="G9" s="84" t="b">
        <v>0</v>
      </c>
    </row>
    <row r="10" spans="1:7" ht="15">
      <c r="A10" s="84" t="s">
        <v>3057</v>
      </c>
      <c r="B10" s="84">
        <v>33</v>
      </c>
      <c r="C10" s="123">
        <v>0.007575897986938656</v>
      </c>
      <c r="D10" s="84" t="s">
        <v>4158</v>
      </c>
      <c r="E10" s="84" t="b">
        <v>0</v>
      </c>
      <c r="F10" s="84" t="b">
        <v>0</v>
      </c>
      <c r="G10" s="84" t="b">
        <v>0</v>
      </c>
    </row>
    <row r="11" spans="1:7" ht="15">
      <c r="A11" s="84" t="s">
        <v>3058</v>
      </c>
      <c r="B11" s="84">
        <v>25</v>
      </c>
      <c r="C11" s="123">
        <v>0.006826297410101537</v>
      </c>
      <c r="D11" s="84" t="s">
        <v>4158</v>
      </c>
      <c r="E11" s="84" t="b">
        <v>0</v>
      </c>
      <c r="F11" s="84" t="b">
        <v>0</v>
      </c>
      <c r="G11" s="84" t="b">
        <v>0</v>
      </c>
    </row>
    <row r="12" spans="1:7" ht="15">
      <c r="A12" s="84" t="s">
        <v>314</v>
      </c>
      <c r="B12" s="84">
        <v>21</v>
      </c>
      <c r="C12" s="123">
        <v>0.005964172843608183</v>
      </c>
      <c r="D12" s="84" t="s">
        <v>4158</v>
      </c>
      <c r="E12" s="84" t="b">
        <v>0</v>
      </c>
      <c r="F12" s="84" t="b">
        <v>0</v>
      </c>
      <c r="G12" s="84" t="b">
        <v>0</v>
      </c>
    </row>
    <row r="13" spans="1:7" ht="15">
      <c r="A13" s="84" t="s">
        <v>3084</v>
      </c>
      <c r="B13" s="84">
        <v>18</v>
      </c>
      <c r="C13" s="123">
        <v>0.006720563932365917</v>
      </c>
      <c r="D13" s="84" t="s">
        <v>4158</v>
      </c>
      <c r="E13" s="84" t="b">
        <v>0</v>
      </c>
      <c r="F13" s="84" t="b">
        <v>0</v>
      </c>
      <c r="G13" s="84" t="b">
        <v>0</v>
      </c>
    </row>
    <row r="14" spans="1:7" ht="15">
      <c r="A14" s="84" t="s">
        <v>3085</v>
      </c>
      <c r="B14" s="84">
        <v>16</v>
      </c>
      <c r="C14" s="123">
        <v>0.006403829117953168</v>
      </c>
      <c r="D14" s="84" t="s">
        <v>4158</v>
      </c>
      <c r="E14" s="84" t="b">
        <v>0</v>
      </c>
      <c r="F14" s="84" t="b">
        <v>0</v>
      </c>
      <c r="G14" s="84" t="b">
        <v>0</v>
      </c>
    </row>
    <row r="15" spans="1:7" ht="15">
      <c r="A15" s="84" t="s">
        <v>3663</v>
      </c>
      <c r="B15" s="84">
        <v>15</v>
      </c>
      <c r="C15" s="123">
        <v>0.004867977185503151</v>
      </c>
      <c r="D15" s="84" t="s">
        <v>4158</v>
      </c>
      <c r="E15" s="84" t="b">
        <v>0</v>
      </c>
      <c r="F15" s="84" t="b">
        <v>0</v>
      </c>
      <c r="G15" s="84" t="b">
        <v>0</v>
      </c>
    </row>
    <row r="16" spans="1:7" ht="15">
      <c r="A16" s="84" t="s">
        <v>684</v>
      </c>
      <c r="B16" s="84">
        <v>15</v>
      </c>
      <c r="C16" s="123">
        <v>0.004867977185503151</v>
      </c>
      <c r="D16" s="84" t="s">
        <v>4158</v>
      </c>
      <c r="E16" s="84" t="b">
        <v>0</v>
      </c>
      <c r="F16" s="84" t="b">
        <v>0</v>
      </c>
      <c r="G16" s="84" t="b">
        <v>0</v>
      </c>
    </row>
    <row r="17" spans="1:7" ht="15">
      <c r="A17" s="84" t="s">
        <v>3664</v>
      </c>
      <c r="B17" s="84">
        <v>15</v>
      </c>
      <c r="C17" s="123">
        <v>0.00527109703994598</v>
      </c>
      <c r="D17" s="84" t="s">
        <v>4158</v>
      </c>
      <c r="E17" s="84" t="b">
        <v>0</v>
      </c>
      <c r="F17" s="84" t="b">
        <v>0</v>
      </c>
      <c r="G17" s="84" t="b">
        <v>0</v>
      </c>
    </row>
    <row r="18" spans="1:7" ht="15">
      <c r="A18" s="84" t="s">
        <v>3060</v>
      </c>
      <c r="B18" s="84">
        <v>14</v>
      </c>
      <c r="C18" s="123">
        <v>0.005603350478209021</v>
      </c>
      <c r="D18" s="84" t="s">
        <v>4158</v>
      </c>
      <c r="E18" s="84" t="b">
        <v>0</v>
      </c>
      <c r="F18" s="84" t="b">
        <v>0</v>
      </c>
      <c r="G18" s="84" t="b">
        <v>0</v>
      </c>
    </row>
    <row r="19" spans="1:7" ht="15">
      <c r="A19" s="84" t="s">
        <v>3665</v>
      </c>
      <c r="B19" s="84">
        <v>14</v>
      </c>
      <c r="C19" s="123">
        <v>0.004659775136664894</v>
      </c>
      <c r="D19" s="84" t="s">
        <v>4158</v>
      </c>
      <c r="E19" s="84" t="b">
        <v>0</v>
      </c>
      <c r="F19" s="84" t="b">
        <v>0</v>
      </c>
      <c r="G19" s="84" t="b">
        <v>0</v>
      </c>
    </row>
    <row r="20" spans="1:7" ht="15">
      <c r="A20" s="84" t="s">
        <v>3072</v>
      </c>
      <c r="B20" s="84">
        <v>14</v>
      </c>
      <c r="C20" s="123">
        <v>0.004659775136664894</v>
      </c>
      <c r="D20" s="84" t="s">
        <v>4158</v>
      </c>
      <c r="E20" s="84" t="b">
        <v>0</v>
      </c>
      <c r="F20" s="84" t="b">
        <v>0</v>
      </c>
      <c r="G20" s="84" t="b">
        <v>0</v>
      </c>
    </row>
    <row r="21" spans="1:7" ht="15">
      <c r="A21" s="84" t="s">
        <v>3087</v>
      </c>
      <c r="B21" s="84">
        <v>14</v>
      </c>
      <c r="C21" s="123">
        <v>0.004784729536886641</v>
      </c>
      <c r="D21" s="84" t="s">
        <v>4158</v>
      </c>
      <c r="E21" s="84" t="b">
        <v>0</v>
      </c>
      <c r="F21" s="84" t="b">
        <v>0</v>
      </c>
      <c r="G21" s="84" t="b">
        <v>0</v>
      </c>
    </row>
    <row r="22" spans="1:7" ht="15">
      <c r="A22" s="84" t="s">
        <v>3666</v>
      </c>
      <c r="B22" s="84">
        <v>13</v>
      </c>
      <c r="C22" s="123">
        <v>0.004442963141394737</v>
      </c>
      <c r="D22" s="84" t="s">
        <v>4158</v>
      </c>
      <c r="E22" s="84" t="b">
        <v>0</v>
      </c>
      <c r="F22" s="84" t="b">
        <v>0</v>
      </c>
      <c r="G22" s="84" t="b">
        <v>0</v>
      </c>
    </row>
    <row r="23" spans="1:7" ht="15">
      <c r="A23" s="84" t="s">
        <v>3453</v>
      </c>
      <c r="B23" s="84">
        <v>13</v>
      </c>
      <c r="C23" s="123">
        <v>0.004442963141394737</v>
      </c>
      <c r="D23" s="84" t="s">
        <v>4158</v>
      </c>
      <c r="E23" s="84" t="b">
        <v>0</v>
      </c>
      <c r="F23" s="84" t="b">
        <v>0</v>
      </c>
      <c r="G23" s="84" t="b">
        <v>0</v>
      </c>
    </row>
    <row r="24" spans="1:7" ht="15">
      <c r="A24" s="84" t="s">
        <v>3667</v>
      </c>
      <c r="B24" s="84">
        <v>13</v>
      </c>
      <c r="C24" s="123">
        <v>0.004442963141394737</v>
      </c>
      <c r="D24" s="84" t="s">
        <v>4158</v>
      </c>
      <c r="E24" s="84" t="b">
        <v>0</v>
      </c>
      <c r="F24" s="84" t="b">
        <v>0</v>
      </c>
      <c r="G24" s="84" t="b">
        <v>0</v>
      </c>
    </row>
    <row r="25" spans="1:7" ht="15">
      <c r="A25" s="84" t="s">
        <v>3010</v>
      </c>
      <c r="B25" s="84">
        <v>13</v>
      </c>
      <c r="C25" s="123">
        <v>0.004568284101286516</v>
      </c>
      <c r="D25" s="84" t="s">
        <v>4158</v>
      </c>
      <c r="E25" s="84" t="b">
        <v>0</v>
      </c>
      <c r="F25" s="84" t="b">
        <v>1</v>
      </c>
      <c r="G25" s="84" t="b">
        <v>0</v>
      </c>
    </row>
    <row r="26" spans="1:7" ht="15">
      <c r="A26" s="84" t="s">
        <v>3074</v>
      </c>
      <c r="B26" s="84">
        <v>13</v>
      </c>
      <c r="C26" s="123">
        <v>0.004442963141394737</v>
      </c>
      <c r="D26" s="84" t="s">
        <v>4158</v>
      </c>
      <c r="E26" s="84" t="b">
        <v>0</v>
      </c>
      <c r="F26" s="84" t="b">
        <v>0</v>
      </c>
      <c r="G26" s="84" t="b">
        <v>0</v>
      </c>
    </row>
    <row r="27" spans="1:7" ht="15">
      <c r="A27" s="84" t="s">
        <v>3071</v>
      </c>
      <c r="B27" s="84">
        <v>13</v>
      </c>
      <c r="C27" s="123">
        <v>0.004442963141394737</v>
      </c>
      <c r="D27" s="84" t="s">
        <v>4158</v>
      </c>
      <c r="E27" s="84" t="b">
        <v>1</v>
      </c>
      <c r="F27" s="84" t="b">
        <v>0</v>
      </c>
      <c r="G27" s="84" t="b">
        <v>0</v>
      </c>
    </row>
    <row r="28" spans="1:7" ht="15">
      <c r="A28" s="84" t="s">
        <v>3095</v>
      </c>
      <c r="B28" s="84">
        <v>12</v>
      </c>
      <c r="C28" s="123">
        <v>0.004216877631956785</v>
      </c>
      <c r="D28" s="84" t="s">
        <v>4158</v>
      </c>
      <c r="E28" s="84" t="b">
        <v>0</v>
      </c>
      <c r="F28" s="84" t="b">
        <v>0</v>
      </c>
      <c r="G28" s="84" t="b">
        <v>0</v>
      </c>
    </row>
    <row r="29" spans="1:7" ht="15">
      <c r="A29" s="84" t="s">
        <v>3668</v>
      </c>
      <c r="B29" s="84">
        <v>12</v>
      </c>
      <c r="C29" s="123">
        <v>0.004216877631956785</v>
      </c>
      <c r="D29" s="84" t="s">
        <v>4158</v>
      </c>
      <c r="E29" s="84" t="b">
        <v>0</v>
      </c>
      <c r="F29" s="84" t="b">
        <v>0</v>
      </c>
      <c r="G29" s="84" t="b">
        <v>0</v>
      </c>
    </row>
    <row r="30" spans="1:7" ht="15">
      <c r="A30" s="84" t="s">
        <v>3076</v>
      </c>
      <c r="B30" s="84">
        <v>12</v>
      </c>
      <c r="C30" s="123">
        <v>0.004216877631956785</v>
      </c>
      <c r="D30" s="84" t="s">
        <v>4158</v>
      </c>
      <c r="E30" s="84" t="b">
        <v>0</v>
      </c>
      <c r="F30" s="84" t="b">
        <v>0</v>
      </c>
      <c r="G30" s="84" t="b">
        <v>0</v>
      </c>
    </row>
    <row r="31" spans="1:7" ht="15">
      <c r="A31" s="84" t="s">
        <v>3086</v>
      </c>
      <c r="B31" s="84">
        <v>12</v>
      </c>
      <c r="C31" s="123">
        <v>0.004216877631956785</v>
      </c>
      <c r="D31" s="84" t="s">
        <v>4158</v>
      </c>
      <c r="E31" s="84" t="b">
        <v>0</v>
      </c>
      <c r="F31" s="84" t="b">
        <v>0</v>
      </c>
      <c r="G31" s="84" t="b">
        <v>0</v>
      </c>
    </row>
    <row r="32" spans="1:7" ht="15">
      <c r="A32" s="84" t="s">
        <v>3069</v>
      </c>
      <c r="B32" s="84">
        <v>12</v>
      </c>
      <c r="C32" s="123">
        <v>0.004216877631956785</v>
      </c>
      <c r="D32" s="84" t="s">
        <v>4158</v>
      </c>
      <c r="E32" s="84" t="b">
        <v>0</v>
      </c>
      <c r="F32" s="84" t="b">
        <v>0</v>
      </c>
      <c r="G32" s="84" t="b">
        <v>0</v>
      </c>
    </row>
    <row r="33" spans="1:7" ht="15">
      <c r="A33" s="84" t="s">
        <v>3070</v>
      </c>
      <c r="B33" s="84">
        <v>12</v>
      </c>
      <c r="C33" s="123">
        <v>0.004216877631956785</v>
      </c>
      <c r="D33" s="84" t="s">
        <v>4158</v>
      </c>
      <c r="E33" s="84" t="b">
        <v>0</v>
      </c>
      <c r="F33" s="84" t="b">
        <v>0</v>
      </c>
      <c r="G33" s="84" t="b">
        <v>0</v>
      </c>
    </row>
    <row r="34" spans="1:7" ht="15">
      <c r="A34" s="84" t="s">
        <v>3073</v>
      </c>
      <c r="B34" s="84">
        <v>12</v>
      </c>
      <c r="C34" s="123">
        <v>0.004216877631956785</v>
      </c>
      <c r="D34" s="84" t="s">
        <v>4158</v>
      </c>
      <c r="E34" s="84" t="b">
        <v>0</v>
      </c>
      <c r="F34" s="84" t="b">
        <v>0</v>
      </c>
      <c r="G34" s="84" t="b">
        <v>0</v>
      </c>
    </row>
    <row r="35" spans="1:7" ht="15">
      <c r="A35" s="84" t="s">
        <v>3669</v>
      </c>
      <c r="B35" s="84">
        <v>12</v>
      </c>
      <c r="C35" s="123">
        <v>0.004216877631956785</v>
      </c>
      <c r="D35" s="84" t="s">
        <v>4158</v>
      </c>
      <c r="E35" s="84" t="b">
        <v>0</v>
      </c>
      <c r="F35" s="84" t="b">
        <v>0</v>
      </c>
      <c r="G35" s="84" t="b">
        <v>0</v>
      </c>
    </row>
    <row r="36" spans="1:7" ht="15">
      <c r="A36" s="84" t="s">
        <v>3670</v>
      </c>
      <c r="B36" s="84">
        <v>12</v>
      </c>
      <c r="C36" s="123">
        <v>0.004216877631956785</v>
      </c>
      <c r="D36" s="84" t="s">
        <v>4158</v>
      </c>
      <c r="E36" s="84" t="b">
        <v>1</v>
      </c>
      <c r="F36" s="84" t="b">
        <v>0</v>
      </c>
      <c r="G36" s="84" t="b">
        <v>0</v>
      </c>
    </row>
    <row r="37" spans="1:7" ht="15">
      <c r="A37" s="84" t="s">
        <v>3671</v>
      </c>
      <c r="B37" s="84">
        <v>12</v>
      </c>
      <c r="C37" s="123">
        <v>0.004216877631956785</v>
      </c>
      <c r="D37" s="84" t="s">
        <v>4158</v>
      </c>
      <c r="E37" s="84" t="b">
        <v>0</v>
      </c>
      <c r="F37" s="84" t="b">
        <v>0</v>
      </c>
      <c r="G37" s="84" t="b">
        <v>0</v>
      </c>
    </row>
    <row r="38" spans="1:7" ht="15">
      <c r="A38" s="84" t="s">
        <v>3672</v>
      </c>
      <c r="B38" s="84">
        <v>11</v>
      </c>
      <c r="C38" s="123">
        <v>0.003980744088246409</v>
      </c>
      <c r="D38" s="84" t="s">
        <v>4158</v>
      </c>
      <c r="E38" s="84" t="b">
        <v>0</v>
      </c>
      <c r="F38" s="84" t="b">
        <v>0</v>
      </c>
      <c r="G38" s="84" t="b">
        <v>0</v>
      </c>
    </row>
    <row r="39" spans="1:7" ht="15">
      <c r="A39" s="84" t="s">
        <v>3094</v>
      </c>
      <c r="B39" s="84">
        <v>11</v>
      </c>
      <c r="C39" s="123">
        <v>0.003980744088246409</v>
      </c>
      <c r="D39" s="84" t="s">
        <v>4158</v>
      </c>
      <c r="E39" s="84" t="b">
        <v>0</v>
      </c>
      <c r="F39" s="84" t="b">
        <v>0</v>
      </c>
      <c r="G39" s="84" t="b">
        <v>0</v>
      </c>
    </row>
    <row r="40" spans="1:7" ht="15">
      <c r="A40" s="84" t="s">
        <v>3673</v>
      </c>
      <c r="B40" s="84">
        <v>11</v>
      </c>
      <c r="C40" s="123">
        <v>0.00424659320996241</v>
      </c>
      <c r="D40" s="84" t="s">
        <v>4158</v>
      </c>
      <c r="E40" s="84" t="b">
        <v>0</v>
      </c>
      <c r="F40" s="84" t="b">
        <v>0</v>
      </c>
      <c r="G40" s="84" t="b">
        <v>0</v>
      </c>
    </row>
    <row r="41" spans="1:7" ht="15">
      <c r="A41" s="84" t="s">
        <v>3674</v>
      </c>
      <c r="B41" s="84">
        <v>11</v>
      </c>
      <c r="C41" s="123">
        <v>0.003980744088246409</v>
      </c>
      <c r="D41" s="84" t="s">
        <v>4158</v>
      </c>
      <c r="E41" s="84" t="b">
        <v>0</v>
      </c>
      <c r="F41" s="84" t="b">
        <v>0</v>
      </c>
      <c r="G41" s="84" t="b">
        <v>0</v>
      </c>
    </row>
    <row r="42" spans="1:7" ht="15">
      <c r="A42" s="84" t="s">
        <v>3675</v>
      </c>
      <c r="B42" s="84">
        <v>11</v>
      </c>
      <c r="C42" s="123">
        <v>0.003980744088246409</v>
      </c>
      <c r="D42" s="84" t="s">
        <v>4158</v>
      </c>
      <c r="E42" s="84" t="b">
        <v>1</v>
      </c>
      <c r="F42" s="84" t="b">
        <v>0</v>
      </c>
      <c r="G42" s="84" t="b">
        <v>0</v>
      </c>
    </row>
    <row r="43" spans="1:7" ht="15">
      <c r="A43" s="84" t="s">
        <v>3131</v>
      </c>
      <c r="B43" s="84">
        <v>11</v>
      </c>
      <c r="C43" s="123">
        <v>0.004579535296394953</v>
      </c>
      <c r="D43" s="84" t="s">
        <v>4158</v>
      </c>
      <c r="E43" s="84" t="b">
        <v>0</v>
      </c>
      <c r="F43" s="84" t="b">
        <v>0</v>
      </c>
      <c r="G43" s="84" t="b">
        <v>0</v>
      </c>
    </row>
    <row r="44" spans="1:7" ht="15">
      <c r="A44" s="84" t="s">
        <v>3676</v>
      </c>
      <c r="B44" s="84">
        <v>11</v>
      </c>
      <c r="C44" s="123">
        <v>0.003980744088246409</v>
      </c>
      <c r="D44" s="84" t="s">
        <v>4158</v>
      </c>
      <c r="E44" s="84" t="b">
        <v>0</v>
      </c>
      <c r="F44" s="84" t="b">
        <v>0</v>
      </c>
      <c r="G44" s="84" t="b">
        <v>0</v>
      </c>
    </row>
    <row r="45" spans="1:7" ht="15">
      <c r="A45" s="84" t="s">
        <v>3103</v>
      </c>
      <c r="B45" s="84">
        <v>11</v>
      </c>
      <c r="C45" s="123">
        <v>0.004579535296394953</v>
      </c>
      <c r="D45" s="84" t="s">
        <v>4158</v>
      </c>
      <c r="E45" s="84" t="b">
        <v>0</v>
      </c>
      <c r="F45" s="84" t="b">
        <v>0</v>
      </c>
      <c r="G45" s="84" t="b">
        <v>0</v>
      </c>
    </row>
    <row r="46" spans="1:7" ht="15">
      <c r="A46" s="84" t="s">
        <v>3080</v>
      </c>
      <c r="B46" s="84">
        <v>11</v>
      </c>
      <c r="C46" s="123">
        <v>0.0044026325185928025</v>
      </c>
      <c r="D46" s="84" t="s">
        <v>4158</v>
      </c>
      <c r="E46" s="84" t="b">
        <v>0</v>
      </c>
      <c r="F46" s="84" t="b">
        <v>0</v>
      </c>
      <c r="G46" s="84" t="b">
        <v>0</v>
      </c>
    </row>
    <row r="47" spans="1:7" ht="15">
      <c r="A47" s="84" t="s">
        <v>3079</v>
      </c>
      <c r="B47" s="84">
        <v>11</v>
      </c>
      <c r="C47" s="123">
        <v>0.0044026325185928025</v>
      </c>
      <c r="D47" s="84" t="s">
        <v>4158</v>
      </c>
      <c r="E47" s="84" t="b">
        <v>0</v>
      </c>
      <c r="F47" s="84" t="b">
        <v>0</v>
      </c>
      <c r="G47" s="84" t="b">
        <v>0</v>
      </c>
    </row>
    <row r="48" spans="1:7" ht="15">
      <c r="A48" s="84" t="s">
        <v>3077</v>
      </c>
      <c r="B48" s="84">
        <v>11</v>
      </c>
      <c r="C48" s="123">
        <v>0.005025294695302501</v>
      </c>
      <c r="D48" s="84" t="s">
        <v>4158</v>
      </c>
      <c r="E48" s="84" t="b">
        <v>0</v>
      </c>
      <c r="F48" s="84" t="b">
        <v>0</v>
      </c>
      <c r="G48" s="84" t="b">
        <v>0</v>
      </c>
    </row>
    <row r="49" spans="1:7" ht="15">
      <c r="A49" s="84" t="s">
        <v>3078</v>
      </c>
      <c r="B49" s="84">
        <v>11</v>
      </c>
      <c r="C49" s="123">
        <v>0.005025294695302501</v>
      </c>
      <c r="D49" s="84" t="s">
        <v>4158</v>
      </c>
      <c r="E49" s="84" t="b">
        <v>0</v>
      </c>
      <c r="F49" s="84" t="b">
        <v>0</v>
      </c>
      <c r="G49" s="84" t="b">
        <v>0</v>
      </c>
    </row>
    <row r="50" spans="1:7" ht="15">
      <c r="A50" s="84" t="s">
        <v>329</v>
      </c>
      <c r="B50" s="84">
        <v>11</v>
      </c>
      <c r="C50" s="123">
        <v>0.003980744088246409</v>
      </c>
      <c r="D50" s="84" t="s">
        <v>4158</v>
      </c>
      <c r="E50" s="84" t="b">
        <v>0</v>
      </c>
      <c r="F50" s="84" t="b">
        <v>0</v>
      </c>
      <c r="G50" s="84" t="b">
        <v>0</v>
      </c>
    </row>
    <row r="51" spans="1:7" ht="15">
      <c r="A51" s="84" t="s">
        <v>3677</v>
      </c>
      <c r="B51" s="84">
        <v>10</v>
      </c>
      <c r="C51" s="123">
        <v>0.00386053928178401</v>
      </c>
      <c r="D51" s="84" t="s">
        <v>4158</v>
      </c>
      <c r="E51" s="84" t="b">
        <v>0</v>
      </c>
      <c r="F51" s="84" t="b">
        <v>0</v>
      </c>
      <c r="G51" s="84" t="b">
        <v>0</v>
      </c>
    </row>
    <row r="52" spans="1:7" ht="15">
      <c r="A52" s="84" t="s">
        <v>3061</v>
      </c>
      <c r="B52" s="84">
        <v>10</v>
      </c>
      <c r="C52" s="123">
        <v>0.004568449723002274</v>
      </c>
      <c r="D52" s="84" t="s">
        <v>4158</v>
      </c>
      <c r="E52" s="84" t="b">
        <v>0</v>
      </c>
      <c r="F52" s="84" t="b">
        <v>0</v>
      </c>
      <c r="G52" s="84" t="b">
        <v>0</v>
      </c>
    </row>
    <row r="53" spans="1:7" ht="15">
      <c r="A53" s="84" t="s">
        <v>3678</v>
      </c>
      <c r="B53" s="84">
        <v>10</v>
      </c>
      <c r="C53" s="123">
        <v>0.003733646629092176</v>
      </c>
      <c r="D53" s="84" t="s">
        <v>4158</v>
      </c>
      <c r="E53" s="84" t="b">
        <v>0</v>
      </c>
      <c r="F53" s="84" t="b">
        <v>0</v>
      </c>
      <c r="G53" s="84" t="b">
        <v>0</v>
      </c>
    </row>
    <row r="54" spans="1:7" ht="15">
      <c r="A54" s="84" t="s">
        <v>3679</v>
      </c>
      <c r="B54" s="84">
        <v>10</v>
      </c>
      <c r="C54" s="123">
        <v>0.003733646629092176</v>
      </c>
      <c r="D54" s="84" t="s">
        <v>4158</v>
      </c>
      <c r="E54" s="84" t="b">
        <v>0</v>
      </c>
      <c r="F54" s="84" t="b">
        <v>0</v>
      </c>
      <c r="G54" s="84" t="b">
        <v>0</v>
      </c>
    </row>
    <row r="55" spans="1:7" ht="15">
      <c r="A55" s="84" t="s">
        <v>3680</v>
      </c>
      <c r="B55" s="84">
        <v>10</v>
      </c>
      <c r="C55" s="123">
        <v>0.003733646629092176</v>
      </c>
      <c r="D55" s="84" t="s">
        <v>4158</v>
      </c>
      <c r="E55" s="84" t="b">
        <v>0</v>
      </c>
      <c r="F55" s="84" t="b">
        <v>0</v>
      </c>
      <c r="G55" s="84" t="b">
        <v>0</v>
      </c>
    </row>
    <row r="56" spans="1:7" ht="15">
      <c r="A56" s="84" t="s">
        <v>3132</v>
      </c>
      <c r="B56" s="84">
        <v>10</v>
      </c>
      <c r="C56" s="123">
        <v>0.003733646629092176</v>
      </c>
      <c r="D56" s="84" t="s">
        <v>4158</v>
      </c>
      <c r="E56" s="84" t="b">
        <v>0</v>
      </c>
      <c r="F56" s="84" t="b">
        <v>0</v>
      </c>
      <c r="G56" s="84" t="b">
        <v>0</v>
      </c>
    </row>
    <row r="57" spans="1:7" ht="15">
      <c r="A57" s="84" t="s">
        <v>247</v>
      </c>
      <c r="B57" s="84">
        <v>10</v>
      </c>
      <c r="C57" s="123">
        <v>0.003733646629092176</v>
      </c>
      <c r="D57" s="84" t="s">
        <v>4158</v>
      </c>
      <c r="E57" s="84" t="b">
        <v>0</v>
      </c>
      <c r="F57" s="84" t="b">
        <v>0</v>
      </c>
      <c r="G57" s="84" t="b">
        <v>0</v>
      </c>
    </row>
    <row r="58" spans="1:7" ht="15">
      <c r="A58" s="84" t="s">
        <v>373</v>
      </c>
      <c r="B58" s="84">
        <v>10</v>
      </c>
      <c r="C58" s="123">
        <v>0.003733646629092176</v>
      </c>
      <c r="D58" s="84" t="s">
        <v>4158</v>
      </c>
      <c r="E58" s="84" t="b">
        <v>0</v>
      </c>
      <c r="F58" s="84" t="b">
        <v>0</v>
      </c>
      <c r="G58" s="84" t="b">
        <v>0</v>
      </c>
    </row>
    <row r="59" spans="1:7" ht="15">
      <c r="A59" s="84" t="s">
        <v>3681</v>
      </c>
      <c r="B59" s="84">
        <v>9</v>
      </c>
      <c r="C59" s="123">
        <v>0.0034744853536056086</v>
      </c>
      <c r="D59" s="84" t="s">
        <v>4158</v>
      </c>
      <c r="E59" s="84" t="b">
        <v>0</v>
      </c>
      <c r="F59" s="84" t="b">
        <v>0</v>
      </c>
      <c r="G59" s="84" t="b">
        <v>0</v>
      </c>
    </row>
    <row r="60" spans="1:7" ht="15">
      <c r="A60" s="84" t="s">
        <v>3082</v>
      </c>
      <c r="B60" s="84">
        <v>9</v>
      </c>
      <c r="C60" s="123">
        <v>0.0036021538788486565</v>
      </c>
      <c r="D60" s="84" t="s">
        <v>4158</v>
      </c>
      <c r="E60" s="84" t="b">
        <v>0</v>
      </c>
      <c r="F60" s="84" t="b">
        <v>0</v>
      </c>
      <c r="G60" s="84" t="b">
        <v>0</v>
      </c>
    </row>
    <row r="61" spans="1:7" ht="15">
      <c r="A61" s="84" t="s">
        <v>3682</v>
      </c>
      <c r="B61" s="84">
        <v>9</v>
      </c>
      <c r="C61" s="123">
        <v>0.0034744853536056086</v>
      </c>
      <c r="D61" s="84" t="s">
        <v>4158</v>
      </c>
      <c r="E61" s="84" t="b">
        <v>1</v>
      </c>
      <c r="F61" s="84" t="b">
        <v>0</v>
      </c>
      <c r="G61" s="84" t="b">
        <v>0</v>
      </c>
    </row>
    <row r="62" spans="1:7" ht="15">
      <c r="A62" s="84" t="s">
        <v>3683</v>
      </c>
      <c r="B62" s="84">
        <v>9</v>
      </c>
      <c r="C62" s="123">
        <v>0.0034744853536056086</v>
      </c>
      <c r="D62" s="84" t="s">
        <v>4158</v>
      </c>
      <c r="E62" s="84" t="b">
        <v>0</v>
      </c>
      <c r="F62" s="84" t="b">
        <v>0</v>
      </c>
      <c r="G62" s="84" t="b">
        <v>0</v>
      </c>
    </row>
    <row r="63" spans="1:7" ht="15">
      <c r="A63" s="84" t="s">
        <v>3093</v>
      </c>
      <c r="B63" s="84">
        <v>9</v>
      </c>
      <c r="C63" s="123">
        <v>0.003913981008486676</v>
      </c>
      <c r="D63" s="84" t="s">
        <v>4158</v>
      </c>
      <c r="E63" s="84" t="b">
        <v>0</v>
      </c>
      <c r="F63" s="84" t="b">
        <v>0</v>
      </c>
      <c r="G63" s="84" t="b">
        <v>0</v>
      </c>
    </row>
    <row r="64" spans="1:7" ht="15">
      <c r="A64" s="84" t="s">
        <v>3684</v>
      </c>
      <c r="B64" s="84">
        <v>9</v>
      </c>
      <c r="C64" s="123">
        <v>0.0034744853536056086</v>
      </c>
      <c r="D64" s="84" t="s">
        <v>4158</v>
      </c>
      <c r="E64" s="84" t="b">
        <v>0</v>
      </c>
      <c r="F64" s="84" t="b">
        <v>0</v>
      </c>
      <c r="G64" s="84" t="b">
        <v>0</v>
      </c>
    </row>
    <row r="65" spans="1:7" ht="15">
      <c r="A65" s="84" t="s">
        <v>3685</v>
      </c>
      <c r="B65" s="84">
        <v>9</v>
      </c>
      <c r="C65" s="123">
        <v>0.0034744853536056086</v>
      </c>
      <c r="D65" s="84" t="s">
        <v>4158</v>
      </c>
      <c r="E65" s="84" t="b">
        <v>0</v>
      </c>
      <c r="F65" s="84" t="b">
        <v>0</v>
      </c>
      <c r="G65" s="84" t="b">
        <v>0</v>
      </c>
    </row>
    <row r="66" spans="1:7" ht="15">
      <c r="A66" s="84" t="s">
        <v>3081</v>
      </c>
      <c r="B66" s="84">
        <v>9</v>
      </c>
      <c r="C66" s="123">
        <v>0.0034744853536056086</v>
      </c>
      <c r="D66" s="84" t="s">
        <v>4158</v>
      </c>
      <c r="E66" s="84" t="b">
        <v>1</v>
      </c>
      <c r="F66" s="84" t="b">
        <v>0</v>
      </c>
      <c r="G66" s="84" t="b">
        <v>0</v>
      </c>
    </row>
    <row r="67" spans="1:7" ht="15">
      <c r="A67" s="84" t="s">
        <v>3031</v>
      </c>
      <c r="B67" s="84">
        <v>9</v>
      </c>
      <c r="C67" s="123">
        <v>0.003913981008486676</v>
      </c>
      <c r="D67" s="84" t="s">
        <v>4158</v>
      </c>
      <c r="E67" s="84" t="b">
        <v>0</v>
      </c>
      <c r="F67" s="84" t="b">
        <v>0</v>
      </c>
      <c r="G67" s="84" t="b">
        <v>0</v>
      </c>
    </row>
    <row r="68" spans="1:7" ht="15">
      <c r="A68" s="84" t="s">
        <v>3686</v>
      </c>
      <c r="B68" s="84">
        <v>9</v>
      </c>
      <c r="C68" s="123">
        <v>0.0034744853536056086</v>
      </c>
      <c r="D68" s="84" t="s">
        <v>4158</v>
      </c>
      <c r="E68" s="84" t="b">
        <v>0</v>
      </c>
      <c r="F68" s="84" t="b">
        <v>0</v>
      </c>
      <c r="G68" s="84" t="b">
        <v>0</v>
      </c>
    </row>
    <row r="69" spans="1:7" ht="15">
      <c r="A69" s="84" t="s">
        <v>3088</v>
      </c>
      <c r="B69" s="84">
        <v>9</v>
      </c>
      <c r="C69" s="123">
        <v>0.0034744853536056086</v>
      </c>
      <c r="D69" s="84" t="s">
        <v>4158</v>
      </c>
      <c r="E69" s="84" t="b">
        <v>0</v>
      </c>
      <c r="F69" s="84" t="b">
        <v>0</v>
      </c>
      <c r="G69" s="84" t="b">
        <v>0</v>
      </c>
    </row>
    <row r="70" spans="1:7" ht="15">
      <c r="A70" s="84" t="s">
        <v>251</v>
      </c>
      <c r="B70" s="84">
        <v>9</v>
      </c>
      <c r="C70" s="123">
        <v>0.0034744853536056086</v>
      </c>
      <c r="D70" s="84" t="s">
        <v>4158</v>
      </c>
      <c r="E70" s="84" t="b">
        <v>0</v>
      </c>
      <c r="F70" s="84" t="b">
        <v>0</v>
      </c>
      <c r="G70" s="84" t="b">
        <v>0</v>
      </c>
    </row>
    <row r="71" spans="1:7" ht="15">
      <c r="A71" s="84" t="s">
        <v>3098</v>
      </c>
      <c r="B71" s="84">
        <v>8</v>
      </c>
      <c r="C71" s="123">
        <v>0.003201914558976584</v>
      </c>
      <c r="D71" s="84" t="s">
        <v>4158</v>
      </c>
      <c r="E71" s="84" t="b">
        <v>0</v>
      </c>
      <c r="F71" s="84" t="b">
        <v>0</v>
      </c>
      <c r="G71" s="84" t="b">
        <v>0</v>
      </c>
    </row>
    <row r="72" spans="1:7" ht="15">
      <c r="A72" s="84" t="s">
        <v>3687</v>
      </c>
      <c r="B72" s="84">
        <v>8</v>
      </c>
      <c r="C72" s="123">
        <v>0.003201914558976584</v>
      </c>
      <c r="D72" s="84" t="s">
        <v>4158</v>
      </c>
      <c r="E72" s="84" t="b">
        <v>0</v>
      </c>
      <c r="F72" s="84" t="b">
        <v>0</v>
      </c>
      <c r="G72" s="84" t="b">
        <v>0</v>
      </c>
    </row>
    <row r="73" spans="1:7" ht="15">
      <c r="A73" s="84" t="s">
        <v>3688</v>
      </c>
      <c r="B73" s="84">
        <v>8</v>
      </c>
      <c r="C73" s="123">
        <v>0.003201914558976584</v>
      </c>
      <c r="D73" s="84" t="s">
        <v>4158</v>
      </c>
      <c r="E73" s="84" t="b">
        <v>0</v>
      </c>
      <c r="F73" s="84" t="b">
        <v>0</v>
      </c>
      <c r="G73" s="84" t="b">
        <v>0</v>
      </c>
    </row>
    <row r="74" spans="1:7" ht="15">
      <c r="A74" s="84" t="s">
        <v>3689</v>
      </c>
      <c r="B74" s="84">
        <v>8</v>
      </c>
      <c r="C74" s="123">
        <v>0.003201914558976584</v>
      </c>
      <c r="D74" s="84" t="s">
        <v>4158</v>
      </c>
      <c r="E74" s="84" t="b">
        <v>0</v>
      </c>
      <c r="F74" s="84" t="b">
        <v>0</v>
      </c>
      <c r="G74" s="84" t="b">
        <v>0</v>
      </c>
    </row>
    <row r="75" spans="1:7" ht="15">
      <c r="A75" s="84" t="s">
        <v>380</v>
      </c>
      <c r="B75" s="84">
        <v>8</v>
      </c>
      <c r="C75" s="123">
        <v>0.003201914558976584</v>
      </c>
      <c r="D75" s="84" t="s">
        <v>4158</v>
      </c>
      <c r="E75" s="84" t="b">
        <v>0</v>
      </c>
      <c r="F75" s="84" t="b">
        <v>0</v>
      </c>
      <c r="G75" s="84" t="b">
        <v>0</v>
      </c>
    </row>
    <row r="76" spans="1:7" ht="15">
      <c r="A76" s="84" t="s">
        <v>3690</v>
      </c>
      <c r="B76" s="84">
        <v>8</v>
      </c>
      <c r="C76" s="123">
        <v>0.003201914558976584</v>
      </c>
      <c r="D76" s="84" t="s">
        <v>4158</v>
      </c>
      <c r="E76" s="84" t="b">
        <v>0</v>
      </c>
      <c r="F76" s="84" t="b">
        <v>0</v>
      </c>
      <c r="G76" s="84" t="b">
        <v>0</v>
      </c>
    </row>
    <row r="77" spans="1:7" ht="15">
      <c r="A77" s="84" t="s">
        <v>3691</v>
      </c>
      <c r="B77" s="84">
        <v>8</v>
      </c>
      <c r="C77" s="123">
        <v>0.003201914558976584</v>
      </c>
      <c r="D77" s="84" t="s">
        <v>4158</v>
      </c>
      <c r="E77" s="84" t="b">
        <v>0</v>
      </c>
      <c r="F77" s="84" t="b">
        <v>0</v>
      </c>
      <c r="G77" s="84" t="b">
        <v>0</v>
      </c>
    </row>
    <row r="78" spans="1:7" ht="15">
      <c r="A78" s="84" t="s">
        <v>3133</v>
      </c>
      <c r="B78" s="84">
        <v>8</v>
      </c>
      <c r="C78" s="123">
        <v>0.003201914558976584</v>
      </c>
      <c r="D78" s="84" t="s">
        <v>4158</v>
      </c>
      <c r="E78" s="84" t="b">
        <v>0</v>
      </c>
      <c r="F78" s="84" t="b">
        <v>0</v>
      </c>
      <c r="G78" s="84" t="b">
        <v>0</v>
      </c>
    </row>
    <row r="79" spans="1:7" ht="15">
      <c r="A79" s="84" t="s">
        <v>3692</v>
      </c>
      <c r="B79" s="84">
        <v>8</v>
      </c>
      <c r="C79" s="123">
        <v>0.003201914558976584</v>
      </c>
      <c r="D79" s="84" t="s">
        <v>4158</v>
      </c>
      <c r="E79" s="84" t="b">
        <v>0</v>
      </c>
      <c r="F79" s="84" t="b">
        <v>0</v>
      </c>
      <c r="G79" s="84" t="b">
        <v>0</v>
      </c>
    </row>
    <row r="80" spans="1:7" ht="15">
      <c r="A80" s="84" t="s">
        <v>3089</v>
      </c>
      <c r="B80" s="84">
        <v>8</v>
      </c>
      <c r="C80" s="123">
        <v>0.003201914558976584</v>
      </c>
      <c r="D80" s="84" t="s">
        <v>4158</v>
      </c>
      <c r="E80" s="84" t="b">
        <v>0</v>
      </c>
      <c r="F80" s="84" t="b">
        <v>0</v>
      </c>
      <c r="G80" s="84" t="b">
        <v>0</v>
      </c>
    </row>
    <row r="81" spans="1:7" ht="15">
      <c r="A81" s="84" t="s">
        <v>3090</v>
      </c>
      <c r="B81" s="84">
        <v>8</v>
      </c>
      <c r="C81" s="123">
        <v>0.003201914558976584</v>
      </c>
      <c r="D81" s="84" t="s">
        <v>4158</v>
      </c>
      <c r="E81" s="84" t="b">
        <v>0</v>
      </c>
      <c r="F81" s="84" t="b">
        <v>0</v>
      </c>
      <c r="G81" s="84" t="b">
        <v>0</v>
      </c>
    </row>
    <row r="82" spans="1:7" ht="15">
      <c r="A82" s="84" t="s">
        <v>3091</v>
      </c>
      <c r="B82" s="84">
        <v>8</v>
      </c>
      <c r="C82" s="123">
        <v>0.003201914558976584</v>
      </c>
      <c r="D82" s="84" t="s">
        <v>4158</v>
      </c>
      <c r="E82" s="84" t="b">
        <v>0</v>
      </c>
      <c r="F82" s="84" t="b">
        <v>0</v>
      </c>
      <c r="G82" s="84" t="b">
        <v>0</v>
      </c>
    </row>
    <row r="83" spans="1:7" ht="15">
      <c r="A83" s="84" t="s">
        <v>3693</v>
      </c>
      <c r="B83" s="84">
        <v>8</v>
      </c>
      <c r="C83" s="123">
        <v>0.003201914558976584</v>
      </c>
      <c r="D83" s="84" t="s">
        <v>4158</v>
      </c>
      <c r="E83" s="84" t="b">
        <v>0</v>
      </c>
      <c r="F83" s="84" t="b">
        <v>0</v>
      </c>
      <c r="G83" s="84" t="b">
        <v>0</v>
      </c>
    </row>
    <row r="84" spans="1:7" ht="15">
      <c r="A84" s="84" t="s">
        <v>3104</v>
      </c>
      <c r="B84" s="84">
        <v>8</v>
      </c>
      <c r="C84" s="123">
        <v>0.003201914558976584</v>
      </c>
      <c r="D84" s="84" t="s">
        <v>4158</v>
      </c>
      <c r="E84" s="84" t="b">
        <v>0</v>
      </c>
      <c r="F84" s="84" t="b">
        <v>0</v>
      </c>
      <c r="G84" s="84" t="b">
        <v>0</v>
      </c>
    </row>
    <row r="85" spans="1:7" ht="15">
      <c r="A85" s="84" t="s">
        <v>3126</v>
      </c>
      <c r="B85" s="84">
        <v>7</v>
      </c>
      <c r="C85" s="123">
        <v>0.0029142497340695155</v>
      </c>
      <c r="D85" s="84" t="s">
        <v>4158</v>
      </c>
      <c r="E85" s="84" t="b">
        <v>0</v>
      </c>
      <c r="F85" s="84" t="b">
        <v>0</v>
      </c>
      <c r="G85" s="84" t="b">
        <v>0</v>
      </c>
    </row>
    <row r="86" spans="1:7" ht="15">
      <c r="A86" s="84" t="s">
        <v>3694</v>
      </c>
      <c r="B86" s="84">
        <v>7</v>
      </c>
      <c r="C86" s="123">
        <v>0.0029142497340695155</v>
      </c>
      <c r="D86" s="84" t="s">
        <v>4158</v>
      </c>
      <c r="E86" s="84" t="b">
        <v>0</v>
      </c>
      <c r="F86" s="84" t="b">
        <v>0</v>
      </c>
      <c r="G86" s="84" t="b">
        <v>0</v>
      </c>
    </row>
    <row r="87" spans="1:7" ht="15">
      <c r="A87" s="84" t="s">
        <v>3695</v>
      </c>
      <c r="B87" s="84">
        <v>7</v>
      </c>
      <c r="C87" s="123">
        <v>0.0029142497340695155</v>
      </c>
      <c r="D87" s="84" t="s">
        <v>4158</v>
      </c>
      <c r="E87" s="84" t="b">
        <v>0</v>
      </c>
      <c r="F87" s="84" t="b">
        <v>0</v>
      </c>
      <c r="G87" s="84" t="b">
        <v>0</v>
      </c>
    </row>
    <row r="88" spans="1:7" ht="15">
      <c r="A88" s="84" t="s">
        <v>3696</v>
      </c>
      <c r="B88" s="84">
        <v>7</v>
      </c>
      <c r="C88" s="123">
        <v>0.0029142497340695155</v>
      </c>
      <c r="D88" s="84" t="s">
        <v>4158</v>
      </c>
      <c r="E88" s="84" t="b">
        <v>0</v>
      </c>
      <c r="F88" s="84" t="b">
        <v>0</v>
      </c>
      <c r="G88" s="84" t="b">
        <v>0</v>
      </c>
    </row>
    <row r="89" spans="1:7" ht="15">
      <c r="A89" s="84" t="s">
        <v>3697</v>
      </c>
      <c r="B89" s="84">
        <v>7</v>
      </c>
      <c r="C89" s="123">
        <v>0.0030442074510451927</v>
      </c>
      <c r="D89" s="84" t="s">
        <v>4158</v>
      </c>
      <c r="E89" s="84" t="b">
        <v>0</v>
      </c>
      <c r="F89" s="84" t="b">
        <v>0</v>
      </c>
      <c r="G89" s="84" t="b">
        <v>0</v>
      </c>
    </row>
    <row r="90" spans="1:7" ht="15">
      <c r="A90" s="84" t="s">
        <v>3698</v>
      </c>
      <c r="B90" s="84">
        <v>7</v>
      </c>
      <c r="C90" s="123">
        <v>0.0029142497340695155</v>
      </c>
      <c r="D90" s="84" t="s">
        <v>4158</v>
      </c>
      <c r="E90" s="84" t="b">
        <v>0</v>
      </c>
      <c r="F90" s="84" t="b">
        <v>0</v>
      </c>
      <c r="G90" s="84" t="b">
        <v>0</v>
      </c>
    </row>
    <row r="91" spans="1:7" ht="15">
      <c r="A91" s="84" t="s">
        <v>3699</v>
      </c>
      <c r="B91" s="84">
        <v>7</v>
      </c>
      <c r="C91" s="123">
        <v>0.0029142497340695155</v>
      </c>
      <c r="D91" s="84" t="s">
        <v>4158</v>
      </c>
      <c r="E91" s="84" t="b">
        <v>0</v>
      </c>
      <c r="F91" s="84" t="b">
        <v>0</v>
      </c>
      <c r="G91" s="84" t="b">
        <v>0</v>
      </c>
    </row>
    <row r="92" spans="1:7" ht="15">
      <c r="A92" s="84" t="s">
        <v>3700</v>
      </c>
      <c r="B92" s="84">
        <v>7</v>
      </c>
      <c r="C92" s="123">
        <v>0.0029142497340695155</v>
      </c>
      <c r="D92" s="84" t="s">
        <v>4158</v>
      </c>
      <c r="E92" s="84" t="b">
        <v>0</v>
      </c>
      <c r="F92" s="84" t="b">
        <v>0</v>
      </c>
      <c r="G92" s="84" t="b">
        <v>0</v>
      </c>
    </row>
    <row r="93" spans="1:7" ht="15">
      <c r="A93" s="84" t="s">
        <v>1408</v>
      </c>
      <c r="B93" s="84">
        <v>7</v>
      </c>
      <c r="C93" s="123">
        <v>0.0030442074510451927</v>
      </c>
      <c r="D93" s="84" t="s">
        <v>4158</v>
      </c>
      <c r="E93" s="84" t="b">
        <v>0</v>
      </c>
      <c r="F93" s="84" t="b">
        <v>0</v>
      </c>
      <c r="G93" s="84" t="b">
        <v>0</v>
      </c>
    </row>
    <row r="94" spans="1:7" ht="15">
      <c r="A94" s="84" t="s">
        <v>3701</v>
      </c>
      <c r="B94" s="84">
        <v>7</v>
      </c>
      <c r="C94" s="123">
        <v>0.0029142497340695155</v>
      </c>
      <c r="D94" s="84" t="s">
        <v>4158</v>
      </c>
      <c r="E94" s="84" t="b">
        <v>0</v>
      </c>
      <c r="F94" s="84" t="b">
        <v>0</v>
      </c>
      <c r="G94" s="84" t="b">
        <v>0</v>
      </c>
    </row>
    <row r="95" spans="1:7" ht="15">
      <c r="A95" s="84" t="s">
        <v>3702</v>
      </c>
      <c r="B95" s="84">
        <v>7</v>
      </c>
      <c r="C95" s="123">
        <v>0.0029142497340695155</v>
      </c>
      <c r="D95" s="84" t="s">
        <v>4158</v>
      </c>
      <c r="E95" s="84" t="b">
        <v>0</v>
      </c>
      <c r="F95" s="84" t="b">
        <v>0</v>
      </c>
      <c r="G95" s="84" t="b">
        <v>0</v>
      </c>
    </row>
    <row r="96" spans="1:7" ht="15">
      <c r="A96" s="84" t="s">
        <v>3703</v>
      </c>
      <c r="B96" s="84">
        <v>7</v>
      </c>
      <c r="C96" s="123">
        <v>0.003628569616782261</v>
      </c>
      <c r="D96" s="84" t="s">
        <v>4158</v>
      </c>
      <c r="E96" s="84" t="b">
        <v>0</v>
      </c>
      <c r="F96" s="84" t="b">
        <v>0</v>
      </c>
      <c r="G96" s="84" t="b">
        <v>0</v>
      </c>
    </row>
    <row r="97" spans="1:7" ht="15">
      <c r="A97" s="84" t="s">
        <v>3704</v>
      </c>
      <c r="B97" s="84">
        <v>7</v>
      </c>
      <c r="C97" s="123">
        <v>0.0029142497340695155</v>
      </c>
      <c r="D97" s="84" t="s">
        <v>4158</v>
      </c>
      <c r="E97" s="84" t="b">
        <v>0</v>
      </c>
      <c r="F97" s="84" t="b">
        <v>0</v>
      </c>
      <c r="G97" s="84" t="b">
        <v>0</v>
      </c>
    </row>
    <row r="98" spans="1:7" ht="15">
      <c r="A98" s="84" t="s">
        <v>3705</v>
      </c>
      <c r="B98" s="84">
        <v>7</v>
      </c>
      <c r="C98" s="123">
        <v>0.0029142497340695155</v>
      </c>
      <c r="D98" s="84" t="s">
        <v>4158</v>
      </c>
      <c r="E98" s="84" t="b">
        <v>0</v>
      </c>
      <c r="F98" s="84" t="b">
        <v>0</v>
      </c>
      <c r="G98" s="84" t="b">
        <v>0</v>
      </c>
    </row>
    <row r="99" spans="1:7" ht="15">
      <c r="A99" s="84" t="s">
        <v>3706</v>
      </c>
      <c r="B99" s="84">
        <v>7</v>
      </c>
      <c r="C99" s="123">
        <v>0.0029142497340695155</v>
      </c>
      <c r="D99" s="84" t="s">
        <v>4158</v>
      </c>
      <c r="E99" s="84" t="b">
        <v>0</v>
      </c>
      <c r="F99" s="84" t="b">
        <v>0</v>
      </c>
      <c r="G99" s="84" t="b">
        <v>0</v>
      </c>
    </row>
    <row r="100" spans="1:7" ht="15">
      <c r="A100" s="84" t="s">
        <v>3707</v>
      </c>
      <c r="B100" s="84">
        <v>7</v>
      </c>
      <c r="C100" s="123">
        <v>0.0029142497340695155</v>
      </c>
      <c r="D100" s="84" t="s">
        <v>4158</v>
      </c>
      <c r="E100" s="84" t="b">
        <v>0</v>
      </c>
      <c r="F100" s="84" t="b">
        <v>0</v>
      </c>
      <c r="G100" s="84" t="b">
        <v>0</v>
      </c>
    </row>
    <row r="101" spans="1:7" ht="15">
      <c r="A101" s="84" t="s">
        <v>3708</v>
      </c>
      <c r="B101" s="84">
        <v>7</v>
      </c>
      <c r="C101" s="123">
        <v>0.0029142497340695155</v>
      </c>
      <c r="D101" s="84" t="s">
        <v>4158</v>
      </c>
      <c r="E101" s="84" t="b">
        <v>0</v>
      </c>
      <c r="F101" s="84" t="b">
        <v>0</v>
      </c>
      <c r="G101" s="84" t="b">
        <v>0</v>
      </c>
    </row>
    <row r="102" spans="1:7" ht="15">
      <c r="A102" s="84" t="s">
        <v>3709</v>
      </c>
      <c r="B102" s="84">
        <v>7</v>
      </c>
      <c r="C102" s="123">
        <v>0.0029142497340695155</v>
      </c>
      <c r="D102" s="84" t="s">
        <v>4158</v>
      </c>
      <c r="E102" s="84" t="b">
        <v>0</v>
      </c>
      <c r="F102" s="84" t="b">
        <v>0</v>
      </c>
      <c r="G102" s="84" t="b">
        <v>0</v>
      </c>
    </row>
    <row r="103" spans="1:7" ht="15">
      <c r="A103" s="84" t="s">
        <v>3134</v>
      </c>
      <c r="B103" s="84">
        <v>7</v>
      </c>
      <c r="C103" s="123">
        <v>0.0031979148061015913</v>
      </c>
      <c r="D103" s="84" t="s">
        <v>4158</v>
      </c>
      <c r="E103" s="84" t="b">
        <v>0</v>
      </c>
      <c r="F103" s="84" t="b">
        <v>0</v>
      </c>
      <c r="G103" s="84" t="b">
        <v>0</v>
      </c>
    </row>
    <row r="104" spans="1:7" ht="15">
      <c r="A104" s="84" t="s">
        <v>3710</v>
      </c>
      <c r="B104" s="84">
        <v>7</v>
      </c>
      <c r="C104" s="123">
        <v>0.0029142497340695155</v>
      </c>
      <c r="D104" s="84" t="s">
        <v>4158</v>
      </c>
      <c r="E104" s="84" t="b">
        <v>0</v>
      </c>
      <c r="F104" s="84" t="b">
        <v>0</v>
      </c>
      <c r="G104" s="84" t="b">
        <v>0</v>
      </c>
    </row>
    <row r="105" spans="1:7" ht="15">
      <c r="A105" s="84" t="s">
        <v>3711</v>
      </c>
      <c r="B105" s="84">
        <v>7</v>
      </c>
      <c r="C105" s="123">
        <v>0.0029142497340695155</v>
      </c>
      <c r="D105" s="84" t="s">
        <v>4158</v>
      </c>
      <c r="E105" s="84" t="b">
        <v>0</v>
      </c>
      <c r="F105" s="84" t="b">
        <v>0</v>
      </c>
      <c r="G105" s="84" t="b">
        <v>0</v>
      </c>
    </row>
    <row r="106" spans="1:7" ht="15">
      <c r="A106" s="84" t="s">
        <v>3712</v>
      </c>
      <c r="B106" s="84">
        <v>7</v>
      </c>
      <c r="C106" s="123">
        <v>0.0029142497340695155</v>
      </c>
      <c r="D106" s="84" t="s">
        <v>4158</v>
      </c>
      <c r="E106" s="84" t="b">
        <v>1</v>
      </c>
      <c r="F106" s="84" t="b">
        <v>0</v>
      </c>
      <c r="G106" s="84" t="b">
        <v>0</v>
      </c>
    </row>
    <row r="107" spans="1:7" ht="15">
      <c r="A107" s="84" t="s">
        <v>3105</v>
      </c>
      <c r="B107" s="84">
        <v>7</v>
      </c>
      <c r="C107" s="123">
        <v>0.0029142497340695155</v>
      </c>
      <c r="D107" s="84" t="s">
        <v>4158</v>
      </c>
      <c r="E107" s="84" t="b">
        <v>0</v>
      </c>
      <c r="F107" s="84" t="b">
        <v>0</v>
      </c>
      <c r="G107" s="84" t="b">
        <v>0</v>
      </c>
    </row>
    <row r="108" spans="1:7" ht="15">
      <c r="A108" s="84" t="s">
        <v>3106</v>
      </c>
      <c r="B108" s="84">
        <v>7</v>
      </c>
      <c r="C108" s="123">
        <v>0.0029142497340695155</v>
      </c>
      <c r="D108" s="84" t="s">
        <v>4158</v>
      </c>
      <c r="E108" s="84" t="b">
        <v>0</v>
      </c>
      <c r="F108" s="84" t="b">
        <v>0</v>
      </c>
      <c r="G108" s="84" t="b">
        <v>0</v>
      </c>
    </row>
    <row r="109" spans="1:7" ht="15">
      <c r="A109" s="84" t="s">
        <v>3713</v>
      </c>
      <c r="B109" s="84">
        <v>6</v>
      </c>
      <c r="C109" s="123">
        <v>0.002609320672324451</v>
      </c>
      <c r="D109" s="84" t="s">
        <v>4158</v>
      </c>
      <c r="E109" s="84" t="b">
        <v>0</v>
      </c>
      <c r="F109" s="84" t="b">
        <v>0</v>
      </c>
      <c r="G109" s="84" t="b">
        <v>0</v>
      </c>
    </row>
    <row r="110" spans="1:7" ht="15">
      <c r="A110" s="84" t="s">
        <v>3063</v>
      </c>
      <c r="B110" s="84">
        <v>6</v>
      </c>
      <c r="C110" s="123">
        <v>0.002609320672324451</v>
      </c>
      <c r="D110" s="84" t="s">
        <v>4158</v>
      </c>
      <c r="E110" s="84" t="b">
        <v>0</v>
      </c>
      <c r="F110" s="84" t="b">
        <v>0</v>
      </c>
      <c r="G110" s="84" t="b">
        <v>0</v>
      </c>
    </row>
    <row r="111" spans="1:7" ht="15">
      <c r="A111" s="84" t="s">
        <v>3066</v>
      </c>
      <c r="B111" s="84">
        <v>6</v>
      </c>
      <c r="C111" s="123">
        <v>0.002609320672324451</v>
      </c>
      <c r="D111" s="84" t="s">
        <v>4158</v>
      </c>
      <c r="E111" s="84" t="b">
        <v>0</v>
      </c>
      <c r="F111" s="84" t="b">
        <v>0</v>
      </c>
      <c r="G111" s="84" t="b">
        <v>0</v>
      </c>
    </row>
    <row r="112" spans="1:7" ht="15">
      <c r="A112" s="84" t="s">
        <v>3714</v>
      </c>
      <c r="B112" s="84">
        <v>6</v>
      </c>
      <c r="C112" s="123">
        <v>0.002609320672324451</v>
      </c>
      <c r="D112" s="84" t="s">
        <v>4158</v>
      </c>
      <c r="E112" s="84" t="b">
        <v>0</v>
      </c>
      <c r="F112" s="84" t="b">
        <v>0</v>
      </c>
      <c r="G112" s="84" t="b">
        <v>0</v>
      </c>
    </row>
    <row r="113" spans="1:7" ht="15">
      <c r="A113" s="84" t="s">
        <v>3715</v>
      </c>
      <c r="B113" s="84">
        <v>6</v>
      </c>
      <c r="C113" s="123">
        <v>0.002609320672324451</v>
      </c>
      <c r="D113" s="84" t="s">
        <v>4158</v>
      </c>
      <c r="E113" s="84" t="b">
        <v>0</v>
      </c>
      <c r="F113" s="84" t="b">
        <v>0</v>
      </c>
      <c r="G113" s="84" t="b">
        <v>0</v>
      </c>
    </row>
    <row r="114" spans="1:7" ht="15">
      <c r="A114" s="84" t="s">
        <v>3062</v>
      </c>
      <c r="B114" s="84">
        <v>6</v>
      </c>
      <c r="C114" s="123">
        <v>0.002609320672324451</v>
      </c>
      <c r="D114" s="84" t="s">
        <v>4158</v>
      </c>
      <c r="E114" s="84" t="b">
        <v>0</v>
      </c>
      <c r="F114" s="84" t="b">
        <v>0</v>
      </c>
      <c r="G114" s="84" t="b">
        <v>0</v>
      </c>
    </row>
    <row r="115" spans="1:7" ht="15">
      <c r="A115" s="84" t="s">
        <v>3716</v>
      </c>
      <c r="B115" s="84">
        <v>6</v>
      </c>
      <c r="C115" s="123">
        <v>0.002609320672324451</v>
      </c>
      <c r="D115" s="84" t="s">
        <v>4158</v>
      </c>
      <c r="E115" s="84" t="b">
        <v>1</v>
      </c>
      <c r="F115" s="84" t="b">
        <v>0</v>
      </c>
      <c r="G115" s="84" t="b">
        <v>0</v>
      </c>
    </row>
    <row r="116" spans="1:7" ht="15">
      <c r="A116" s="84" t="s">
        <v>3717</v>
      </c>
      <c r="B116" s="84">
        <v>6</v>
      </c>
      <c r="C116" s="123">
        <v>0.002609320672324451</v>
      </c>
      <c r="D116" s="84" t="s">
        <v>4158</v>
      </c>
      <c r="E116" s="84" t="b">
        <v>0</v>
      </c>
      <c r="F116" s="84" t="b">
        <v>0</v>
      </c>
      <c r="G116" s="84" t="b">
        <v>0</v>
      </c>
    </row>
    <row r="117" spans="1:7" ht="15">
      <c r="A117" s="84" t="s">
        <v>3096</v>
      </c>
      <c r="B117" s="84">
        <v>6</v>
      </c>
      <c r="C117" s="123">
        <v>0.002609320672324451</v>
      </c>
      <c r="D117" s="84" t="s">
        <v>4158</v>
      </c>
      <c r="E117" s="84" t="b">
        <v>0</v>
      </c>
      <c r="F117" s="84" t="b">
        <v>0</v>
      </c>
      <c r="G117" s="84" t="b">
        <v>0</v>
      </c>
    </row>
    <row r="118" spans="1:7" ht="15">
      <c r="A118" s="84" t="s">
        <v>3097</v>
      </c>
      <c r="B118" s="84">
        <v>6</v>
      </c>
      <c r="C118" s="123">
        <v>0.002609320672324451</v>
      </c>
      <c r="D118" s="84" t="s">
        <v>4158</v>
      </c>
      <c r="E118" s="84" t="b">
        <v>0</v>
      </c>
      <c r="F118" s="84" t="b">
        <v>0</v>
      </c>
      <c r="G118" s="84" t="b">
        <v>0</v>
      </c>
    </row>
    <row r="119" spans="1:7" ht="15">
      <c r="A119" s="84" t="s">
        <v>3099</v>
      </c>
      <c r="B119" s="84">
        <v>6</v>
      </c>
      <c r="C119" s="123">
        <v>0.002609320672324451</v>
      </c>
      <c r="D119" s="84" t="s">
        <v>4158</v>
      </c>
      <c r="E119" s="84" t="b">
        <v>0</v>
      </c>
      <c r="F119" s="84" t="b">
        <v>0</v>
      </c>
      <c r="G119" s="84" t="b">
        <v>0</v>
      </c>
    </row>
    <row r="120" spans="1:7" ht="15">
      <c r="A120" s="84" t="s">
        <v>3100</v>
      </c>
      <c r="B120" s="84">
        <v>6</v>
      </c>
      <c r="C120" s="123">
        <v>0.002609320672324451</v>
      </c>
      <c r="D120" s="84" t="s">
        <v>4158</v>
      </c>
      <c r="E120" s="84" t="b">
        <v>0</v>
      </c>
      <c r="F120" s="84" t="b">
        <v>0</v>
      </c>
      <c r="G120" s="84" t="b">
        <v>0</v>
      </c>
    </row>
    <row r="121" spans="1:7" ht="15">
      <c r="A121" s="84" t="s">
        <v>3101</v>
      </c>
      <c r="B121" s="84">
        <v>6</v>
      </c>
      <c r="C121" s="123">
        <v>0.002609320672324451</v>
      </c>
      <c r="D121" s="84" t="s">
        <v>4158</v>
      </c>
      <c r="E121" s="84" t="b">
        <v>1</v>
      </c>
      <c r="F121" s="84" t="b">
        <v>0</v>
      </c>
      <c r="G121" s="84" t="b">
        <v>0</v>
      </c>
    </row>
    <row r="122" spans="1:7" ht="15">
      <c r="A122" s="84" t="s">
        <v>3718</v>
      </c>
      <c r="B122" s="84">
        <v>6</v>
      </c>
      <c r="C122" s="123">
        <v>0.002609320672324451</v>
      </c>
      <c r="D122" s="84" t="s">
        <v>4158</v>
      </c>
      <c r="E122" s="84" t="b">
        <v>0</v>
      </c>
      <c r="F122" s="84" t="b">
        <v>0</v>
      </c>
      <c r="G122" s="84" t="b">
        <v>0</v>
      </c>
    </row>
    <row r="123" spans="1:7" ht="15">
      <c r="A123" s="84" t="s">
        <v>3719</v>
      </c>
      <c r="B123" s="84">
        <v>6</v>
      </c>
      <c r="C123" s="123">
        <v>0.002609320672324451</v>
      </c>
      <c r="D123" s="84" t="s">
        <v>4158</v>
      </c>
      <c r="E123" s="84" t="b">
        <v>0</v>
      </c>
      <c r="F123" s="84" t="b">
        <v>0</v>
      </c>
      <c r="G123" s="84" t="b">
        <v>0</v>
      </c>
    </row>
    <row r="124" spans="1:7" ht="15">
      <c r="A124" s="84" t="s">
        <v>3720</v>
      </c>
      <c r="B124" s="84">
        <v>6</v>
      </c>
      <c r="C124" s="123">
        <v>0.002609320672324451</v>
      </c>
      <c r="D124" s="84" t="s">
        <v>4158</v>
      </c>
      <c r="E124" s="84" t="b">
        <v>0</v>
      </c>
      <c r="F124" s="84" t="b">
        <v>0</v>
      </c>
      <c r="G124" s="84" t="b">
        <v>0</v>
      </c>
    </row>
    <row r="125" spans="1:7" ht="15">
      <c r="A125" s="84" t="s">
        <v>3721</v>
      </c>
      <c r="B125" s="84">
        <v>6</v>
      </c>
      <c r="C125" s="123">
        <v>0.002609320672324451</v>
      </c>
      <c r="D125" s="84" t="s">
        <v>4158</v>
      </c>
      <c r="E125" s="84" t="b">
        <v>0</v>
      </c>
      <c r="F125" s="84" t="b">
        <v>0</v>
      </c>
      <c r="G125" s="84" t="b">
        <v>0</v>
      </c>
    </row>
    <row r="126" spans="1:7" ht="15">
      <c r="A126" s="84" t="s">
        <v>3722</v>
      </c>
      <c r="B126" s="84">
        <v>6</v>
      </c>
      <c r="C126" s="123">
        <v>0.0027410698338013644</v>
      </c>
      <c r="D126" s="84" t="s">
        <v>4158</v>
      </c>
      <c r="E126" s="84" t="b">
        <v>0</v>
      </c>
      <c r="F126" s="84" t="b">
        <v>0</v>
      </c>
      <c r="G126" s="84" t="b">
        <v>0</v>
      </c>
    </row>
    <row r="127" spans="1:7" ht="15">
      <c r="A127" s="84" t="s">
        <v>3723</v>
      </c>
      <c r="B127" s="84">
        <v>6</v>
      </c>
      <c r="C127" s="123">
        <v>0.002609320672324451</v>
      </c>
      <c r="D127" s="84" t="s">
        <v>4158</v>
      </c>
      <c r="E127" s="84" t="b">
        <v>0</v>
      </c>
      <c r="F127" s="84" t="b">
        <v>0</v>
      </c>
      <c r="G127" s="84" t="b">
        <v>0</v>
      </c>
    </row>
    <row r="128" spans="1:7" ht="15">
      <c r="A128" s="84" t="s">
        <v>3724</v>
      </c>
      <c r="B128" s="84">
        <v>6</v>
      </c>
      <c r="C128" s="123">
        <v>0.002609320672324451</v>
      </c>
      <c r="D128" s="84" t="s">
        <v>4158</v>
      </c>
      <c r="E128" s="84" t="b">
        <v>0</v>
      </c>
      <c r="F128" s="84" t="b">
        <v>0</v>
      </c>
      <c r="G128" s="84" t="b">
        <v>0</v>
      </c>
    </row>
    <row r="129" spans="1:7" ht="15">
      <c r="A129" s="84" t="s">
        <v>330</v>
      </c>
      <c r="B129" s="84">
        <v>6</v>
      </c>
      <c r="C129" s="123">
        <v>0.002609320672324451</v>
      </c>
      <c r="D129" s="84" t="s">
        <v>4158</v>
      </c>
      <c r="E129" s="84" t="b">
        <v>0</v>
      </c>
      <c r="F129" s="84" t="b">
        <v>0</v>
      </c>
      <c r="G129" s="84" t="b">
        <v>0</v>
      </c>
    </row>
    <row r="130" spans="1:7" ht="15">
      <c r="A130" s="84" t="s">
        <v>342</v>
      </c>
      <c r="B130" s="84">
        <v>6</v>
      </c>
      <c r="C130" s="123">
        <v>0.002609320672324451</v>
      </c>
      <c r="D130" s="84" t="s">
        <v>4158</v>
      </c>
      <c r="E130" s="84" t="b">
        <v>0</v>
      </c>
      <c r="F130" s="84" t="b">
        <v>0</v>
      </c>
      <c r="G130" s="84" t="b">
        <v>0</v>
      </c>
    </row>
    <row r="131" spans="1:7" ht="15">
      <c r="A131" s="84" t="s">
        <v>3725</v>
      </c>
      <c r="B131" s="84">
        <v>6</v>
      </c>
      <c r="C131" s="123">
        <v>0.0027410698338013644</v>
      </c>
      <c r="D131" s="84" t="s">
        <v>4158</v>
      </c>
      <c r="E131" s="84" t="b">
        <v>0</v>
      </c>
      <c r="F131" s="84" t="b">
        <v>0</v>
      </c>
      <c r="G131" s="84" t="b">
        <v>0</v>
      </c>
    </row>
    <row r="132" spans="1:7" ht="15">
      <c r="A132" s="84" t="s">
        <v>3726</v>
      </c>
      <c r="B132" s="84">
        <v>6</v>
      </c>
      <c r="C132" s="123">
        <v>0.002609320672324451</v>
      </c>
      <c r="D132" s="84" t="s">
        <v>4158</v>
      </c>
      <c r="E132" s="84" t="b">
        <v>0</v>
      </c>
      <c r="F132" s="84" t="b">
        <v>0</v>
      </c>
      <c r="G132" s="84" t="b">
        <v>0</v>
      </c>
    </row>
    <row r="133" spans="1:7" ht="15">
      <c r="A133" s="84" t="s">
        <v>3727</v>
      </c>
      <c r="B133" s="84">
        <v>6</v>
      </c>
      <c r="C133" s="123">
        <v>0.002609320672324451</v>
      </c>
      <c r="D133" s="84" t="s">
        <v>4158</v>
      </c>
      <c r="E133" s="84" t="b">
        <v>0</v>
      </c>
      <c r="F133" s="84" t="b">
        <v>0</v>
      </c>
      <c r="G133" s="84" t="b">
        <v>0</v>
      </c>
    </row>
    <row r="134" spans="1:7" ht="15">
      <c r="A134" s="84" t="s">
        <v>3728</v>
      </c>
      <c r="B134" s="84">
        <v>6</v>
      </c>
      <c r="C134" s="123">
        <v>0.002609320672324451</v>
      </c>
      <c r="D134" s="84" t="s">
        <v>4158</v>
      </c>
      <c r="E134" s="84" t="b">
        <v>0</v>
      </c>
      <c r="F134" s="84" t="b">
        <v>0</v>
      </c>
      <c r="G134" s="84" t="b">
        <v>0</v>
      </c>
    </row>
    <row r="135" spans="1:7" ht="15">
      <c r="A135" s="84" t="s">
        <v>3729</v>
      </c>
      <c r="B135" s="84">
        <v>6</v>
      </c>
      <c r="C135" s="123">
        <v>0.002609320672324451</v>
      </c>
      <c r="D135" s="84" t="s">
        <v>4158</v>
      </c>
      <c r="E135" s="84" t="b">
        <v>0</v>
      </c>
      <c r="F135" s="84" t="b">
        <v>0</v>
      </c>
      <c r="G135" s="84" t="b">
        <v>0</v>
      </c>
    </row>
    <row r="136" spans="1:7" ht="15">
      <c r="A136" s="84" t="s">
        <v>3136</v>
      </c>
      <c r="B136" s="84">
        <v>6</v>
      </c>
      <c r="C136" s="123">
        <v>0.002609320672324451</v>
      </c>
      <c r="D136" s="84" t="s">
        <v>4158</v>
      </c>
      <c r="E136" s="84" t="b">
        <v>0</v>
      </c>
      <c r="F136" s="84" t="b">
        <v>0</v>
      </c>
      <c r="G136" s="84" t="b">
        <v>0</v>
      </c>
    </row>
    <row r="137" spans="1:7" ht="15">
      <c r="A137" s="84" t="s">
        <v>3135</v>
      </c>
      <c r="B137" s="84">
        <v>6</v>
      </c>
      <c r="C137" s="123">
        <v>0.002609320672324451</v>
      </c>
      <c r="D137" s="84" t="s">
        <v>4158</v>
      </c>
      <c r="E137" s="84" t="b">
        <v>0</v>
      </c>
      <c r="F137" s="84" t="b">
        <v>0</v>
      </c>
      <c r="G137" s="84" t="b">
        <v>0</v>
      </c>
    </row>
    <row r="138" spans="1:7" ht="15">
      <c r="A138" s="84" t="s">
        <v>3730</v>
      </c>
      <c r="B138" s="84">
        <v>6</v>
      </c>
      <c r="C138" s="123">
        <v>0.0027410698338013644</v>
      </c>
      <c r="D138" s="84" t="s">
        <v>4158</v>
      </c>
      <c r="E138" s="84" t="b">
        <v>0</v>
      </c>
      <c r="F138" s="84" t="b">
        <v>0</v>
      </c>
      <c r="G138" s="84" t="b">
        <v>0</v>
      </c>
    </row>
    <row r="139" spans="1:7" ht="15">
      <c r="A139" s="84" t="s">
        <v>3731</v>
      </c>
      <c r="B139" s="84">
        <v>6</v>
      </c>
      <c r="C139" s="123">
        <v>0.0027410698338013644</v>
      </c>
      <c r="D139" s="84" t="s">
        <v>4158</v>
      </c>
      <c r="E139" s="84" t="b">
        <v>0</v>
      </c>
      <c r="F139" s="84" t="b">
        <v>0</v>
      </c>
      <c r="G139" s="84" t="b">
        <v>0</v>
      </c>
    </row>
    <row r="140" spans="1:7" ht="15">
      <c r="A140" s="84" t="s">
        <v>3064</v>
      </c>
      <c r="B140" s="84">
        <v>5</v>
      </c>
      <c r="C140" s="123">
        <v>0.002284224861501137</v>
      </c>
      <c r="D140" s="84" t="s">
        <v>4158</v>
      </c>
      <c r="E140" s="84" t="b">
        <v>0</v>
      </c>
      <c r="F140" s="84" t="b">
        <v>0</v>
      </c>
      <c r="G140" s="84" t="b">
        <v>0</v>
      </c>
    </row>
    <row r="141" spans="1:7" ht="15">
      <c r="A141" s="84" t="s">
        <v>3065</v>
      </c>
      <c r="B141" s="84">
        <v>5</v>
      </c>
      <c r="C141" s="123">
        <v>0.002284224861501137</v>
      </c>
      <c r="D141" s="84" t="s">
        <v>4158</v>
      </c>
      <c r="E141" s="84" t="b">
        <v>0</v>
      </c>
      <c r="F141" s="84" t="b">
        <v>0</v>
      </c>
      <c r="G141" s="84" t="b">
        <v>0</v>
      </c>
    </row>
    <row r="142" spans="1:7" ht="15">
      <c r="A142" s="84" t="s">
        <v>3067</v>
      </c>
      <c r="B142" s="84">
        <v>5</v>
      </c>
      <c r="C142" s="123">
        <v>0.002284224861501137</v>
      </c>
      <c r="D142" s="84" t="s">
        <v>4158</v>
      </c>
      <c r="E142" s="84" t="b">
        <v>0</v>
      </c>
      <c r="F142" s="84" t="b">
        <v>0</v>
      </c>
      <c r="G142" s="84" t="b">
        <v>0</v>
      </c>
    </row>
    <row r="143" spans="1:7" ht="15">
      <c r="A143" s="84" t="s">
        <v>3732</v>
      </c>
      <c r="B143" s="84">
        <v>5</v>
      </c>
      <c r="C143" s="123">
        <v>0.002284224861501137</v>
      </c>
      <c r="D143" s="84" t="s">
        <v>4158</v>
      </c>
      <c r="E143" s="84" t="b">
        <v>0</v>
      </c>
      <c r="F143" s="84" t="b">
        <v>0</v>
      </c>
      <c r="G143" s="84" t="b">
        <v>0</v>
      </c>
    </row>
    <row r="144" spans="1:7" ht="15">
      <c r="A144" s="84" t="s">
        <v>3733</v>
      </c>
      <c r="B144" s="84">
        <v>5</v>
      </c>
      <c r="C144" s="123">
        <v>0.002284224861501137</v>
      </c>
      <c r="D144" s="84" t="s">
        <v>4158</v>
      </c>
      <c r="E144" s="84" t="b">
        <v>0</v>
      </c>
      <c r="F144" s="84" t="b">
        <v>0</v>
      </c>
      <c r="G144" s="84" t="b">
        <v>0</v>
      </c>
    </row>
    <row r="145" spans="1:7" ht="15">
      <c r="A145" s="84" t="s">
        <v>3734</v>
      </c>
      <c r="B145" s="84">
        <v>5</v>
      </c>
      <c r="C145" s="123">
        <v>0.002284224861501137</v>
      </c>
      <c r="D145" s="84" t="s">
        <v>4158</v>
      </c>
      <c r="E145" s="84" t="b">
        <v>0</v>
      </c>
      <c r="F145" s="84" t="b">
        <v>0</v>
      </c>
      <c r="G145" s="84" t="b">
        <v>0</v>
      </c>
    </row>
    <row r="146" spans="1:7" ht="15">
      <c r="A146" s="84" t="s">
        <v>3735</v>
      </c>
      <c r="B146" s="84">
        <v>5</v>
      </c>
      <c r="C146" s="123">
        <v>0.002284224861501137</v>
      </c>
      <c r="D146" s="84" t="s">
        <v>4158</v>
      </c>
      <c r="E146" s="84" t="b">
        <v>0</v>
      </c>
      <c r="F146" s="84" t="b">
        <v>0</v>
      </c>
      <c r="G146" s="84" t="b">
        <v>0</v>
      </c>
    </row>
    <row r="147" spans="1:7" ht="15">
      <c r="A147" s="84" t="s">
        <v>3736</v>
      </c>
      <c r="B147" s="84">
        <v>5</v>
      </c>
      <c r="C147" s="123">
        <v>0.002284224861501137</v>
      </c>
      <c r="D147" s="84" t="s">
        <v>4158</v>
      </c>
      <c r="E147" s="84" t="b">
        <v>0</v>
      </c>
      <c r="F147" s="84" t="b">
        <v>0</v>
      </c>
      <c r="G147" s="84" t="b">
        <v>0</v>
      </c>
    </row>
    <row r="148" spans="1:7" ht="15">
      <c r="A148" s="84" t="s">
        <v>3737</v>
      </c>
      <c r="B148" s="84">
        <v>5</v>
      </c>
      <c r="C148" s="123">
        <v>0.002284224861501137</v>
      </c>
      <c r="D148" s="84" t="s">
        <v>4158</v>
      </c>
      <c r="E148" s="84" t="b">
        <v>0</v>
      </c>
      <c r="F148" s="84" t="b">
        <v>0</v>
      </c>
      <c r="G148" s="84" t="b">
        <v>0</v>
      </c>
    </row>
    <row r="149" spans="1:7" ht="15">
      <c r="A149" s="84" t="s">
        <v>3738</v>
      </c>
      <c r="B149" s="84">
        <v>5</v>
      </c>
      <c r="C149" s="123">
        <v>0.002284224861501137</v>
      </c>
      <c r="D149" s="84" t="s">
        <v>4158</v>
      </c>
      <c r="E149" s="84" t="b">
        <v>0</v>
      </c>
      <c r="F149" s="84" t="b">
        <v>0</v>
      </c>
      <c r="G149" s="84" t="b">
        <v>0</v>
      </c>
    </row>
    <row r="150" spans="1:7" ht="15">
      <c r="A150" s="84" t="s">
        <v>3739</v>
      </c>
      <c r="B150" s="84">
        <v>5</v>
      </c>
      <c r="C150" s="123">
        <v>0.002284224861501137</v>
      </c>
      <c r="D150" s="84" t="s">
        <v>4158</v>
      </c>
      <c r="E150" s="84" t="b">
        <v>0</v>
      </c>
      <c r="F150" s="84" t="b">
        <v>0</v>
      </c>
      <c r="G150" s="84" t="b">
        <v>0</v>
      </c>
    </row>
    <row r="151" spans="1:7" ht="15">
      <c r="A151" s="84" t="s">
        <v>3740</v>
      </c>
      <c r="B151" s="84">
        <v>5</v>
      </c>
      <c r="C151" s="123">
        <v>0.002284224861501137</v>
      </c>
      <c r="D151" s="84" t="s">
        <v>4158</v>
      </c>
      <c r="E151" s="84" t="b">
        <v>0</v>
      </c>
      <c r="F151" s="84" t="b">
        <v>0</v>
      </c>
      <c r="G151" s="84" t="b">
        <v>0</v>
      </c>
    </row>
    <row r="152" spans="1:7" ht="15">
      <c r="A152" s="84" t="s">
        <v>3741</v>
      </c>
      <c r="B152" s="84">
        <v>5</v>
      </c>
      <c r="C152" s="123">
        <v>0.002284224861501137</v>
      </c>
      <c r="D152" s="84" t="s">
        <v>4158</v>
      </c>
      <c r="E152" s="84" t="b">
        <v>0</v>
      </c>
      <c r="F152" s="84" t="b">
        <v>0</v>
      </c>
      <c r="G152" s="84" t="b">
        <v>0</v>
      </c>
    </row>
    <row r="153" spans="1:7" ht="15">
      <c r="A153" s="84" t="s">
        <v>3742</v>
      </c>
      <c r="B153" s="84">
        <v>5</v>
      </c>
      <c r="C153" s="123">
        <v>0.002284224861501137</v>
      </c>
      <c r="D153" s="84" t="s">
        <v>4158</v>
      </c>
      <c r="E153" s="84" t="b">
        <v>0</v>
      </c>
      <c r="F153" s="84" t="b">
        <v>0</v>
      </c>
      <c r="G153" s="84" t="b">
        <v>0</v>
      </c>
    </row>
    <row r="154" spans="1:7" ht="15">
      <c r="A154" s="84" t="s">
        <v>3743</v>
      </c>
      <c r="B154" s="84">
        <v>5</v>
      </c>
      <c r="C154" s="123">
        <v>0.002284224861501137</v>
      </c>
      <c r="D154" s="84" t="s">
        <v>4158</v>
      </c>
      <c r="E154" s="84" t="b">
        <v>0</v>
      </c>
      <c r="F154" s="84" t="b">
        <v>0</v>
      </c>
      <c r="G154" s="84" t="b">
        <v>0</v>
      </c>
    </row>
    <row r="155" spans="1:7" ht="15">
      <c r="A155" s="84" t="s">
        <v>3744</v>
      </c>
      <c r="B155" s="84">
        <v>5</v>
      </c>
      <c r="C155" s="123">
        <v>0.002284224861501137</v>
      </c>
      <c r="D155" s="84" t="s">
        <v>4158</v>
      </c>
      <c r="E155" s="84" t="b">
        <v>0</v>
      </c>
      <c r="F155" s="84" t="b">
        <v>0</v>
      </c>
      <c r="G155" s="84" t="b">
        <v>0</v>
      </c>
    </row>
    <row r="156" spans="1:7" ht="15">
      <c r="A156" s="84" t="s">
        <v>3745</v>
      </c>
      <c r="B156" s="84">
        <v>5</v>
      </c>
      <c r="C156" s="123">
        <v>0.002284224861501137</v>
      </c>
      <c r="D156" s="84" t="s">
        <v>4158</v>
      </c>
      <c r="E156" s="84" t="b">
        <v>0</v>
      </c>
      <c r="F156" s="84" t="b">
        <v>0</v>
      </c>
      <c r="G156" s="84" t="b">
        <v>0</v>
      </c>
    </row>
    <row r="157" spans="1:7" ht="15">
      <c r="A157" s="84" t="s">
        <v>3746</v>
      </c>
      <c r="B157" s="84">
        <v>5</v>
      </c>
      <c r="C157" s="123">
        <v>0.002284224861501137</v>
      </c>
      <c r="D157" s="84" t="s">
        <v>4158</v>
      </c>
      <c r="E157" s="84" t="b">
        <v>1</v>
      </c>
      <c r="F157" s="84" t="b">
        <v>0</v>
      </c>
      <c r="G157" s="84" t="b">
        <v>0</v>
      </c>
    </row>
    <row r="158" spans="1:7" ht="15">
      <c r="A158" s="84" t="s">
        <v>3747</v>
      </c>
      <c r="B158" s="84">
        <v>5</v>
      </c>
      <c r="C158" s="123">
        <v>0.002418598146315414</v>
      </c>
      <c r="D158" s="84" t="s">
        <v>4158</v>
      </c>
      <c r="E158" s="84" t="b">
        <v>0</v>
      </c>
      <c r="F158" s="84" t="b">
        <v>0</v>
      </c>
      <c r="G158" s="84" t="b">
        <v>0</v>
      </c>
    </row>
    <row r="159" spans="1:7" ht="15">
      <c r="A159" s="84" t="s">
        <v>3748</v>
      </c>
      <c r="B159" s="84">
        <v>5</v>
      </c>
      <c r="C159" s="123">
        <v>0.002284224861501137</v>
      </c>
      <c r="D159" s="84" t="s">
        <v>4158</v>
      </c>
      <c r="E159" s="84" t="b">
        <v>0</v>
      </c>
      <c r="F159" s="84" t="b">
        <v>0</v>
      </c>
      <c r="G159" s="84" t="b">
        <v>0</v>
      </c>
    </row>
    <row r="160" spans="1:7" ht="15">
      <c r="A160" s="84" t="s">
        <v>3749</v>
      </c>
      <c r="B160" s="84">
        <v>5</v>
      </c>
      <c r="C160" s="123">
        <v>0.002284224861501137</v>
      </c>
      <c r="D160" s="84" t="s">
        <v>4158</v>
      </c>
      <c r="E160" s="84" t="b">
        <v>0</v>
      </c>
      <c r="F160" s="84" t="b">
        <v>0</v>
      </c>
      <c r="G160" s="84" t="b">
        <v>0</v>
      </c>
    </row>
    <row r="161" spans="1:7" ht="15">
      <c r="A161" s="84" t="s">
        <v>3750</v>
      </c>
      <c r="B161" s="84">
        <v>5</v>
      </c>
      <c r="C161" s="123">
        <v>0.002284224861501137</v>
      </c>
      <c r="D161" s="84" t="s">
        <v>4158</v>
      </c>
      <c r="E161" s="84" t="b">
        <v>0</v>
      </c>
      <c r="F161" s="84" t="b">
        <v>0</v>
      </c>
      <c r="G161" s="84" t="b">
        <v>0</v>
      </c>
    </row>
    <row r="162" spans="1:7" ht="15">
      <c r="A162" s="84" t="s">
        <v>3751</v>
      </c>
      <c r="B162" s="84">
        <v>5</v>
      </c>
      <c r="C162" s="123">
        <v>0.002284224861501137</v>
      </c>
      <c r="D162" s="84" t="s">
        <v>4158</v>
      </c>
      <c r="E162" s="84" t="b">
        <v>0</v>
      </c>
      <c r="F162" s="84" t="b">
        <v>0</v>
      </c>
      <c r="G162" s="84" t="b">
        <v>0</v>
      </c>
    </row>
    <row r="163" spans="1:7" ht="15">
      <c r="A163" s="84" t="s">
        <v>3752</v>
      </c>
      <c r="B163" s="84">
        <v>5</v>
      </c>
      <c r="C163" s="123">
        <v>0.002284224861501137</v>
      </c>
      <c r="D163" s="84" t="s">
        <v>4158</v>
      </c>
      <c r="E163" s="84" t="b">
        <v>0</v>
      </c>
      <c r="F163" s="84" t="b">
        <v>0</v>
      </c>
      <c r="G163" s="84" t="b">
        <v>0</v>
      </c>
    </row>
    <row r="164" spans="1:7" ht="15">
      <c r="A164" s="84" t="s">
        <v>3753</v>
      </c>
      <c r="B164" s="84">
        <v>5</v>
      </c>
      <c r="C164" s="123">
        <v>0.002284224861501137</v>
      </c>
      <c r="D164" s="84" t="s">
        <v>4158</v>
      </c>
      <c r="E164" s="84" t="b">
        <v>0</v>
      </c>
      <c r="F164" s="84" t="b">
        <v>0</v>
      </c>
      <c r="G164" s="84" t="b">
        <v>0</v>
      </c>
    </row>
    <row r="165" spans="1:7" ht="15">
      <c r="A165" s="84" t="s">
        <v>3754</v>
      </c>
      <c r="B165" s="84">
        <v>5</v>
      </c>
      <c r="C165" s="123">
        <v>0.002284224861501137</v>
      </c>
      <c r="D165" s="84" t="s">
        <v>4158</v>
      </c>
      <c r="E165" s="84" t="b">
        <v>0</v>
      </c>
      <c r="F165" s="84" t="b">
        <v>0</v>
      </c>
      <c r="G165" s="84" t="b">
        <v>0</v>
      </c>
    </row>
    <row r="166" spans="1:7" ht="15">
      <c r="A166" s="84" t="s">
        <v>3755</v>
      </c>
      <c r="B166" s="84">
        <v>5</v>
      </c>
      <c r="C166" s="123">
        <v>0.002284224861501137</v>
      </c>
      <c r="D166" s="84" t="s">
        <v>4158</v>
      </c>
      <c r="E166" s="84" t="b">
        <v>0</v>
      </c>
      <c r="F166" s="84" t="b">
        <v>0</v>
      </c>
      <c r="G166" s="84" t="b">
        <v>0</v>
      </c>
    </row>
    <row r="167" spans="1:7" ht="15">
      <c r="A167" s="84" t="s">
        <v>3756</v>
      </c>
      <c r="B167" s="84">
        <v>5</v>
      </c>
      <c r="C167" s="123">
        <v>0.002284224861501137</v>
      </c>
      <c r="D167" s="84" t="s">
        <v>4158</v>
      </c>
      <c r="E167" s="84" t="b">
        <v>0</v>
      </c>
      <c r="F167" s="84" t="b">
        <v>0</v>
      </c>
      <c r="G167" s="84" t="b">
        <v>0</v>
      </c>
    </row>
    <row r="168" spans="1:7" ht="15">
      <c r="A168" s="84" t="s">
        <v>3757</v>
      </c>
      <c r="B168" s="84">
        <v>5</v>
      </c>
      <c r="C168" s="123">
        <v>0.002284224861501137</v>
      </c>
      <c r="D168" s="84" t="s">
        <v>4158</v>
      </c>
      <c r="E168" s="84" t="b">
        <v>0</v>
      </c>
      <c r="F168" s="84" t="b">
        <v>0</v>
      </c>
      <c r="G168" s="84" t="b">
        <v>0</v>
      </c>
    </row>
    <row r="169" spans="1:7" ht="15">
      <c r="A169" s="84" t="s">
        <v>3758</v>
      </c>
      <c r="B169" s="84">
        <v>5</v>
      </c>
      <c r="C169" s="123">
        <v>0.002284224861501137</v>
      </c>
      <c r="D169" s="84" t="s">
        <v>4158</v>
      </c>
      <c r="E169" s="84" t="b">
        <v>0</v>
      </c>
      <c r="F169" s="84" t="b">
        <v>0</v>
      </c>
      <c r="G169" s="84" t="b">
        <v>0</v>
      </c>
    </row>
    <row r="170" spans="1:7" ht="15">
      <c r="A170" s="84" t="s">
        <v>3759</v>
      </c>
      <c r="B170" s="84">
        <v>5</v>
      </c>
      <c r="C170" s="123">
        <v>0.002284224861501137</v>
      </c>
      <c r="D170" s="84" t="s">
        <v>4158</v>
      </c>
      <c r="E170" s="84" t="b">
        <v>0</v>
      </c>
      <c r="F170" s="84" t="b">
        <v>0</v>
      </c>
      <c r="G170" s="84" t="b">
        <v>0</v>
      </c>
    </row>
    <row r="171" spans="1:7" ht="15">
      <c r="A171" s="84" t="s">
        <v>3137</v>
      </c>
      <c r="B171" s="84">
        <v>5</v>
      </c>
      <c r="C171" s="123">
        <v>0.002591835440558758</v>
      </c>
      <c r="D171" s="84" t="s">
        <v>4158</v>
      </c>
      <c r="E171" s="84" t="b">
        <v>0</v>
      </c>
      <c r="F171" s="84" t="b">
        <v>0</v>
      </c>
      <c r="G171" s="84" t="b">
        <v>0</v>
      </c>
    </row>
    <row r="172" spans="1:7" ht="15">
      <c r="A172" s="84" t="s">
        <v>3760</v>
      </c>
      <c r="B172" s="84">
        <v>5</v>
      </c>
      <c r="C172" s="123">
        <v>0.002418598146315414</v>
      </c>
      <c r="D172" s="84" t="s">
        <v>4158</v>
      </c>
      <c r="E172" s="84" t="b">
        <v>0</v>
      </c>
      <c r="F172" s="84" t="b">
        <v>0</v>
      </c>
      <c r="G172" s="84" t="b">
        <v>0</v>
      </c>
    </row>
    <row r="173" spans="1:7" ht="15">
      <c r="A173" s="84" t="s">
        <v>3761</v>
      </c>
      <c r="B173" s="84">
        <v>5</v>
      </c>
      <c r="C173" s="123">
        <v>0.002284224861501137</v>
      </c>
      <c r="D173" s="84" t="s">
        <v>4158</v>
      </c>
      <c r="E173" s="84" t="b">
        <v>0</v>
      </c>
      <c r="F173" s="84" t="b">
        <v>0</v>
      </c>
      <c r="G173" s="84" t="b">
        <v>0</v>
      </c>
    </row>
    <row r="174" spans="1:7" ht="15">
      <c r="A174" s="84" t="s">
        <v>328</v>
      </c>
      <c r="B174" s="84">
        <v>5</v>
      </c>
      <c r="C174" s="123">
        <v>0.002284224861501137</v>
      </c>
      <c r="D174" s="84" t="s">
        <v>4158</v>
      </c>
      <c r="E174" s="84" t="b">
        <v>0</v>
      </c>
      <c r="F174" s="84" t="b">
        <v>0</v>
      </c>
      <c r="G174" s="84" t="b">
        <v>0</v>
      </c>
    </row>
    <row r="175" spans="1:7" ht="15">
      <c r="A175" s="84" t="s">
        <v>294</v>
      </c>
      <c r="B175" s="84">
        <v>5</v>
      </c>
      <c r="C175" s="123">
        <v>0.002591835440558758</v>
      </c>
      <c r="D175" s="84" t="s">
        <v>4158</v>
      </c>
      <c r="E175" s="84" t="b">
        <v>0</v>
      </c>
      <c r="F175" s="84" t="b">
        <v>0</v>
      </c>
      <c r="G175" s="84" t="b">
        <v>0</v>
      </c>
    </row>
    <row r="176" spans="1:7" ht="15">
      <c r="A176" s="84" t="s">
        <v>3762</v>
      </c>
      <c r="B176" s="84">
        <v>5</v>
      </c>
      <c r="C176" s="123">
        <v>0.002835999693270463</v>
      </c>
      <c r="D176" s="84" t="s">
        <v>4158</v>
      </c>
      <c r="E176" s="84" t="b">
        <v>0</v>
      </c>
      <c r="F176" s="84" t="b">
        <v>0</v>
      </c>
      <c r="G176" s="84" t="b">
        <v>0</v>
      </c>
    </row>
    <row r="177" spans="1:7" ht="15">
      <c r="A177" s="84" t="s">
        <v>3763</v>
      </c>
      <c r="B177" s="84">
        <v>5</v>
      </c>
      <c r="C177" s="123">
        <v>0.002835999693270463</v>
      </c>
      <c r="D177" s="84" t="s">
        <v>4158</v>
      </c>
      <c r="E177" s="84" t="b">
        <v>0</v>
      </c>
      <c r="F177" s="84" t="b">
        <v>0</v>
      </c>
      <c r="G177" s="84" t="b">
        <v>0</v>
      </c>
    </row>
    <row r="178" spans="1:7" ht="15">
      <c r="A178" s="84" t="s">
        <v>3113</v>
      </c>
      <c r="B178" s="84">
        <v>5</v>
      </c>
      <c r="C178" s="123">
        <v>0.002284224861501137</v>
      </c>
      <c r="D178" s="84" t="s">
        <v>4158</v>
      </c>
      <c r="E178" s="84" t="b">
        <v>0</v>
      </c>
      <c r="F178" s="84" t="b">
        <v>0</v>
      </c>
      <c r="G178" s="84" t="b">
        <v>0</v>
      </c>
    </row>
    <row r="179" spans="1:7" ht="15">
      <c r="A179" s="84" t="s">
        <v>3114</v>
      </c>
      <c r="B179" s="84">
        <v>5</v>
      </c>
      <c r="C179" s="123">
        <v>0.002284224861501137</v>
      </c>
      <c r="D179" s="84" t="s">
        <v>4158</v>
      </c>
      <c r="E179" s="84" t="b">
        <v>0</v>
      </c>
      <c r="F179" s="84" t="b">
        <v>0</v>
      </c>
      <c r="G179" s="84" t="b">
        <v>0</v>
      </c>
    </row>
    <row r="180" spans="1:7" ht="15">
      <c r="A180" s="84" t="s">
        <v>3115</v>
      </c>
      <c r="B180" s="84">
        <v>5</v>
      </c>
      <c r="C180" s="123">
        <v>0.002284224861501137</v>
      </c>
      <c r="D180" s="84" t="s">
        <v>4158</v>
      </c>
      <c r="E180" s="84" t="b">
        <v>0</v>
      </c>
      <c r="F180" s="84" t="b">
        <v>0</v>
      </c>
      <c r="G180" s="84" t="b">
        <v>0</v>
      </c>
    </row>
    <row r="181" spans="1:7" ht="15">
      <c r="A181" s="84" t="s">
        <v>3116</v>
      </c>
      <c r="B181" s="84">
        <v>5</v>
      </c>
      <c r="C181" s="123">
        <v>0.002284224861501137</v>
      </c>
      <c r="D181" s="84" t="s">
        <v>4158</v>
      </c>
      <c r="E181" s="84" t="b">
        <v>0</v>
      </c>
      <c r="F181" s="84" t="b">
        <v>0</v>
      </c>
      <c r="G181" s="84" t="b">
        <v>0</v>
      </c>
    </row>
    <row r="182" spans="1:7" ht="15">
      <c r="A182" s="84" t="s">
        <v>3117</v>
      </c>
      <c r="B182" s="84">
        <v>5</v>
      </c>
      <c r="C182" s="123">
        <v>0.002284224861501137</v>
      </c>
      <c r="D182" s="84" t="s">
        <v>4158</v>
      </c>
      <c r="E182" s="84" t="b">
        <v>0</v>
      </c>
      <c r="F182" s="84" t="b">
        <v>0</v>
      </c>
      <c r="G182" s="84" t="b">
        <v>0</v>
      </c>
    </row>
    <row r="183" spans="1:7" ht="15">
      <c r="A183" s="84" t="s">
        <v>3118</v>
      </c>
      <c r="B183" s="84">
        <v>5</v>
      </c>
      <c r="C183" s="123">
        <v>0.002284224861501137</v>
      </c>
      <c r="D183" s="84" t="s">
        <v>4158</v>
      </c>
      <c r="E183" s="84" t="b">
        <v>0</v>
      </c>
      <c r="F183" s="84" t="b">
        <v>0</v>
      </c>
      <c r="G183" s="84" t="b">
        <v>0</v>
      </c>
    </row>
    <row r="184" spans="1:7" ht="15">
      <c r="A184" s="84" t="s">
        <v>3119</v>
      </c>
      <c r="B184" s="84">
        <v>5</v>
      </c>
      <c r="C184" s="123">
        <v>0.002284224861501137</v>
      </c>
      <c r="D184" s="84" t="s">
        <v>4158</v>
      </c>
      <c r="E184" s="84" t="b">
        <v>0</v>
      </c>
      <c r="F184" s="84" t="b">
        <v>0</v>
      </c>
      <c r="G184" s="84" t="b">
        <v>0</v>
      </c>
    </row>
    <row r="185" spans="1:7" ht="15">
      <c r="A185" s="84" t="s">
        <v>3120</v>
      </c>
      <c r="B185" s="84">
        <v>5</v>
      </c>
      <c r="C185" s="123">
        <v>0.002284224861501137</v>
      </c>
      <c r="D185" s="84" t="s">
        <v>4158</v>
      </c>
      <c r="E185" s="84" t="b">
        <v>0</v>
      </c>
      <c r="F185" s="84" t="b">
        <v>0</v>
      </c>
      <c r="G185" s="84" t="b">
        <v>0</v>
      </c>
    </row>
    <row r="186" spans="1:7" ht="15">
      <c r="A186" s="84" t="s">
        <v>3121</v>
      </c>
      <c r="B186" s="84">
        <v>5</v>
      </c>
      <c r="C186" s="123">
        <v>0.002284224861501137</v>
      </c>
      <c r="D186" s="84" t="s">
        <v>4158</v>
      </c>
      <c r="E186" s="84" t="b">
        <v>0</v>
      </c>
      <c r="F186" s="84" t="b">
        <v>0</v>
      </c>
      <c r="G186" s="84" t="b">
        <v>0</v>
      </c>
    </row>
    <row r="187" spans="1:7" ht="15">
      <c r="A187" s="84" t="s">
        <v>3122</v>
      </c>
      <c r="B187" s="84">
        <v>5</v>
      </c>
      <c r="C187" s="123">
        <v>0.002284224861501137</v>
      </c>
      <c r="D187" s="84" t="s">
        <v>4158</v>
      </c>
      <c r="E187" s="84" t="b">
        <v>0</v>
      </c>
      <c r="F187" s="84" t="b">
        <v>0</v>
      </c>
      <c r="G187" s="84" t="b">
        <v>0</v>
      </c>
    </row>
    <row r="188" spans="1:7" ht="15">
      <c r="A188" s="84" t="s">
        <v>3764</v>
      </c>
      <c r="B188" s="84">
        <v>5</v>
      </c>
      <c r="C188" s="123">
        <v>0.002284224861501137</v>
      </c>
      <c r="D188" s="84" t="s">
        <v>4158</v>
      </c>
      <c r="E188" s="84" t="b">
        <v>0</v>
      </c>
      <c r="F188" s="84" t="b">
        <v>0</v>
      </c>
      <c r="G188" s="84" t="b">
        <v>0</v>
      </c>
    </row>
    <row r="189" spans="1:7" ht="15">
      <c r="A189" s="84" t="s">
        <v>3765</v>
      </c>
      <c r="B189" s="84">
        <v>5</v>
      </c>
      <c r="C189" s="123">
        <v>0.002284224861501137</v>
      </c>
      <c r="D189" s="84" t="s">
        <v>4158</v>
      </c>
      <c r="E189" s="84" t="b">
        <v>0</v>
      </c>
      <c r="F189" s="84" t="b">
        <v>0</v>
      </c>
      <c r="G189" s="84" t="b">
        <v>0</v>
      </c>
    </row>
    <row r="190" spans="1:7" ht="15">
      <c r="A190" s="84" t="s">
        <v>3766</v>
      </c>
      <c r="B190" s="84">
        <v>5</v>
      </c>
      <c r="C190" s="123">
        <v>0.002284224861501137</v>
      </c>
      <c r="D190" s="84" t="s">
        <v>4158</v>
      </c>
      <c r="E190" s="84" t="b">
        <v>0</v>
      </c>
      <c r="F190" s="84" t="b">
        <v>0</v>
      </c>
      <c r="G190" s="84" t="b">
        <v>0</v>
      </c>
    </row>
    <row r="191" spans="1:7" ht="15">
      <c r="A191" s="84" t="s">
        <v>3767</v>
      </c>
      <c r="B191" s="84">
        <v>5</v>
      </c>
      <c r="C191" s="123">
        <v>0.002284224861501137</v>
      </c>
      <c r="D191" s="84" t="s">
        <v>4158</v>
      </c>
      <c r="E191" s="84" t="b">
        <v>0</v>
      </c>
      <c r="F191" s="84" t="b">
        <v>0</v>
      </c>
      <c r="G191" s="84" t="b">
        <v>0</v>
      </c>
    </row>
    <row r="192" spans="1:7" ht="15">
      <c r="A192" s="84" t="s">
        <v>3768</v>
      </c>
      <c r="B192" s="84">
        <v>5</v>
      </c>
      <c r="C192" s="123">
        <v>0.002284224861501137</v>
      </c>
      <c r="D192" s="84" t="s">
        <v>4158</v>
      </c>
      <c r="E192" s="84" t="b">
        <v>0</v>
      </c>
      <c r="F192" s="84" t="b">
        <v>0</v>
      </c>
      <c r="G192" s="84" t="b">
        <v>0</v>
      </c>
    </row>
    <row r="193" spans="1:7" ht="15">
      <c r="A193" s="84" t="s">
        <v>3769</v>
      </c>
      <c r="B193" s="84">
        <v>5</v>
      </c>
      <c r="C193" s="123">
        <v>0.002284224861501137</v>
      </c>
      <c r="D193" s="84" t="s">
        <v>4158</v>
      </c>
      <c r="E193" s="84" t="b">
        <v>0</v>
      </c>
      <c r="F193" s="84" t="b">
        <v>0</v>
      </c>
      <c r="G193" s="84" t="b">
        <v>0</v>
      </c>
    </row>
    <row r="194" spans="1:7" ht="15">
      <c r="A194" s="84" t="s">
        <v>3770</v>
      </c>
      <c r="B194" s="84">
        <v>5</v>
      </c>
      <c r="C194" s="123">
        <v>0.002284224861501137</v>
      </c>
      <c r="D194" s="84" t="s">
        <v>4158</v>
      </c>
      <c r="E194" s="84" t="b">
        <v>0</v>
      </c>
      <c r="F194" s="84" t="b">
        <v>0</v>
      </c>
      <c r="G194" s="84" t="b">
        <v>0</v>
      </c>
    </row>
    <row r="195" spans="1:7" ht="15">
      <c r="A195" s="84" t="s">
        <v>3771</v>
      </c>
      <c r="B195" s="84">
        <v>5</v>
      </c>
      <c r="C195" s="123">
        <v>0.002284224861501137</v>
      </c>
      <c r="D195" s="84" t="s">
        <v>4158</v>
      </c>
      <c r="E195" s="84" t="b">
        <v>0</v>
      </c>
      <c r="F195" s="84" t="b">
        <v>0</v>
      </c>
      <c r="G195" s="84" t="b">
        <v>0</v>
      </c>
    </row>
    <row r="196" spans="1:7" ht="15">
      <c r="A196" s="84" t="s">
        <v>3772</v>
      </c>
      <c r="B196" s="84">
        <v>5</v>
      </c>
      <c r="C196" s="123">
        <v>0.002284224861501137</v>
      </c>
      <c r="D196" s="84" t="s">
        <v>4158</v>
      </c>
      <c r="E196" s="84" t="b">
        <v>0</v>
      </c>
      <c r="F196" s="84" t="b">
        <v>0</v>
      </c>
      <c r="G196" s="84" t="b">
        <v>0</v>
      </c>
    </row>
    <row r="197" spans="1:7" ht="15">
      <c r="A197" s="84" t="s">
        <v>3773</v>
      </c>
      <c r="B197" s="84">
        <v>5</v>
      </c>
      <c r="C197" s="123">
        <v>0.002284224861501137</v>
      </c>
      <c r="D197" s="84" t="s">
        <v>4158</v>
      </c>
      <c r="E197" s="84" t="b">
        <v>0</v>
      </c>
      <c r="F197" s="84" t="b">
        <v>0</v>
      </c>
      <c r="G197" s="84" t="b">
        <v>0</v>
      </c>
    </row>
    <row r="198" spans="1:7" ht="15">
      <c r="A198" s="84" t="s">
        <v>2996</v>
      </c>
      <c r="B198" s="84">
        <v>5</v>
      </c>
      <c r="C198" s="123">
        <v>0.002284224861501137</v>
      </c>
      <c r="D198" s="84" t="s">
        <v>4158</v>
      </c>
      <c r="E198" s="84" t="b">
        <v>0</v>
      </c>
      <c r="F198" s="84" t="b">
        <v>0</v>
      </c>
      <c r="G198" s="84" t="b">
        <v>0</v>
      </c>
    </row>
    <row r="199" spans="1:7" ht="15">
      <c r="A199" s="84" t="s">
        <v>3107</v>
      </c>
      <c r="B199" s="84">
        <v>5</v>
      </c>
      <c r="C199" s="123">
        <v>0.002284224861501137</v>
      </c>
      <c r="D199" s="84" t="s">
        <v>4158</v>
      </c>
      <c r="E199" s="84" t="b">
        <v>0</v>
      </c>
      <c r="F199" s="84" t="b">
        <v>0</v>
      </c>
      <c r="G199" s="84" t="b">
        <v>0</v>
      </c>
    </row>
    <row r="200" spans="1:7" ht="15">
      <c r="A200" s="84" t="s">
        <v>3108</v>
      </c>
      <c r="B200" s="84">
        <v>5</v>
      </c>
      <c r="C200" s="123">
        <v>0.002284224861501137</v>
      </c>
      <c r="D200" s="84" t="s">
        <v>4158</v>
      </c>
      <c r="E200" s="84" t="b">
        <v>0</v>
      </c>
      <c r="F200" s="84" t="b">
        <v>0</v>
      </c>
      <c r="G200" s="84" t="b">
        <v>0</v>
      </c>
    </row>
    <row r="201" spans="1:7" ht="15">
      <c r="A201" s="84" t="s">
        <v>3109</v>
      </c>
      <c r="B201" s="84">
        <v>5</v>
      </c>
      <c r="C201" s="123">
        <v>0.002284224861501137</v>
      </c>
      <c r="D201" s="84" t="s">
        <v>4158</v>
      </c>
      <c r="E201" s="84" t="b">
        <v>0</v>
      </c>
      <c r="F201" s="84" t="b">
        <v>0</v>
      </c>
      <c r="G201" s="84" t="b">
        <v>0</v>
      </c>
    </row>
    <row r="202" spans="1:7" ht="15">
      <c r="A202" s="84" t="s">
        <v>3774</v>
      </c>
      <c r="B202" s="84">
        <v>5</v>
      </c>
      <c r="C202" s="123">
        <v>0.002284224861501137</v>
      </c>
      <c r="D202" s="84" t="s">
        <v>4158</v>
      </c>
      <c r="E202" s="84" t="b">
        <v>0</v>
      </c>
      <c r="F202" s="84" t="b">
        <v>0</v>
      </c>
      <c r="G202" s="84" t="b">
        <v>0</v>
      </c>
    </row>
    <row r="203" spans="1:7" ht="15">
      <c r="A203" s="84" t="s">
        <v>3775</v>
      </c>
      <c r="B203" s="84">
        <v>5</v>
      </c>
      <c r="C203" s="123">
        <v>0.002284224861501137</v>
      </c>
      <c r="D203" s="84" t="s">
        <v>4158</v>
      </c>
      <c r="E203" s="84" t="b">
        <v>0</v>
      </c>
      <c r="F203" s="84" t="b">
        <v>0</v>
      </c>
      <c r="G203" s="84" t="b">
        <v>0</v>
      </c>
    </row>
    <row r="204" spans="1:7" ht="15">
      <c r="A204" s="84" t="s">
        <v>3776</v>
      </c>
      <c r="B204" s="84">
        <v>4</v>
      </c>
      <c r="C204" s="123">
        <v>0.0019348785170523312</v>
      </c>
      <c r="D204" s="84" t="s">
        <v>4158</v>
      </c>
      <c r="E204" s="84" t="b">
        <v>0</v>
      </c>
      <c r="F204" s="84" t="b">
        <v>0</v>
      </c>
      <c r="G204" s="84" t="b">
        <v>0</v>
      </c>
    </row>
    <row r="205" spans="1:7" ht="15">
      <c r="A205" s="84" t="s">
        <v>3777</v>
      </c>
      <c r="B205" s="84">
        <v>4</v>
      </c>
      <c r="C205" s="123">
        <v>0.0020734683524470067</v>
      </c>
      <c r="D205" s="84" t="s">
        <v>4158</v>
      </c>
      <c r="E205" s="84" t="b">
        <v>0</v>
      </c>
      <c r="F205" s="84" t="b">
        <v>0</v>
      </c>
      <c r="G205" s="84" t="b">
        <v>0</v>
      </c>
    </row>
    <row r="206" spans="1:7" ht="15">
      <c r="A206" s="84" t="s">
        <v>3778</v>
      </c>
      <c r="B206" s="84">
        <v>4</v>
      </c>
      <c r="C206" s="123">
        <v>0.0019348785170523312</v>
      </c>
      <c r="D206" s="84" t="s">
        <v>4158</v>
      </c>
      <c r="E206" s="84" t="b">
        <v>0</v>
      </c>
      <c r="F206" s="84" t="b">
        <v>0</v>
      </c>
      <c r="G206" s="84" t="b">
        <v>0</v>
      </c>
    </row>
    <row r="207" spans="1:7" ht="15">
      <c r="A207" s="84" t="s">
        <v>3779</v>
      </c>
      <c r="B207" s="84">
        <v>4</v>
      </c>
      <c r="C207" s="123">
        <v>0.0019348785170523312</v>
      </c>
      <c r="D207" s="84" t="s">
        <v>4158</v>
      </c>
      <c r="E207" s="84" t="b">
        <v>0</v>
      </c>
      <c r="F207" s="84" t="b">
        <v>0</v>
      </c>
      <c r="G207" s="84" t="b">
        <v>0</v>
      </c>
    </row>
    <row r="208" spans="1:7" ht="15">
      <c r="A208" s="84" t="s">
        <v>3780</v>
      </c>
      <c r="B208" s="84">
        <v>4</v>
      </c>
      <c r="C208" s="123">
        <v>0.0019348785170523312</v>
      </c>
      <c r="D208" s="84" t="s">
        <v>4158</v>
      </c>
      <c r="E208" s="84" t="b">
        <v>0</v>
      </c>
      <c r="F208" s="84" t="b">
        <v>0</v>
      </c>
      <c r="G208" s="84" t="b">
        <v>0</v>
      </c>
    </row>
    <row r="209" spans="1:7" ht="15">
      <c r="A209" s="84" t="s">
        <v>3781</v>
      </c>
      <c r="B209" s="84">
        <v>4</v>
      </c>
      <c r="C209" s="123">
        <v>0.0019348785170523312</v>
      </c>
      <c r="D209" s="84" t="s">
        <v>4158</v>
      </c>
      <c r="E209" s="84" t="b">
        <v>0</v>
      </c>
      <c r="F209" s="84" t="b">
        <v>0</v>
      </c>
      <c r="G209" s="84" t="b">
        <v>0</v>
      </c>
    </row>
    <row r="210" spans="1:7" ht="15">
      <c r="A210" s="84" t="s">
        <v>3782</v>
      </c>
      <c r="B210" s="84">
        <v>4</v>
      </c>
      <c r="C210" s="123">
        <v>0.0019348785170523312</v>
      </c>
      <c r="D210" s="84" t="s">
        <v>4158</v>
      </c>
      <c r="E210" s="84" t="b">
        <v>0</v>
      </c>
      <c r="F210" s="84" t="b">
        <v>0</v>
      </c>
      <c r="G210" s="84" t="b">
        <v>0</v>
      </c>
    </row>
    <row r="211" spans="1:7" ht="15">
      <c r="A211" s="84" t="s">
        <v>3783</v>
      </c>
      <c r="B211" s="84">
        <v>4</v>
      </c>
      <c r="C211" s="123">
        <v>0.0020734683524470067</v>
      </c>
      <c r="D211" s="84" t="s">
        <v>4158</v>
      </c>
      <c r="E211" s="84" t="b">
        <v>0</v>
      </c>
      <c r="F211" s="84" t="b">
        <v>0</v>
      </c>
      <c r="G211" s="84" t="b">
        <v>0</v>
      </c>
    </row>
    <row r="212" spans="1:7" ht="15">
      <c r="A212" s="84" t="s">
        <v>3784</v>
      </c>
      <c r="B212" s="84">
        <v>4</v>
      </c>
      <c r="C212" s="123">
        <v>0.0022687997546163704</v>
      </c>
      <c r="D212" s="84" t="s">
        <v>4158</v>
      </c>
      <c r="E212" s="84" t="b">
        <v>0</v>
      </c>
      <c r="F212" s="84" t="b">
        <v>0</v>
      </c>
      <c r="G212" s="84" t="b">
        <v>0</v>
      </c>
    </row>
    <row r="213" spans="1:7" ht="15">
      <c r="A213" s="84" t="s">
        <v>3785</v>
      </c>
      <c r="B213" s="84">
        <v>4</v>
      </c>
      <c r="C213" s="123">
        <v>0.0019348785170523312</v>
      </c>
      <c r="D213" s="84" t="s">
        <v>4158</v>
      </c>
      <c r="E213" s="84" t="b">
        <v>0</v>
      </c>
      <c r="F213" s="84" t="b">
        <v>0</v>
      </c>
      <c r="G213" s="84" t="b">
        <v>0</v>
      </c>
    </row>
    <row r="214" spans="1:7" ht="15">
      <c r="A214" s="84" t="s">
        <v>3786</v>
      </c>
      <c r="B214" s="84">
        <v>4</v>
      </c>
      <c r="C214" s="123">
        <v>0.0019348785170523312</v>
      </c>
      <c r="D214" s="84" t="s">
        <v>4158</v>
      </c>
      <c r="E214" s="84" t="b">
        <v>0</v>
      </c>
      <c r="F214" s="84" t="b">
        <v>0</v>
      </c>
      <c r="G214" s="84" t="b">
        <v>0</v>
      </c>
    </row>
    <row r="215" spans="1:7" ht="15">
      <c r="A215" s="84" t="s">
        <v>3787</v>
      </c>
      <c r="B215" s="84">
        <v>4</v>
      </c>
      <c r="C215" s="123">
        <v>0.0019348785170523312</v>
      </c>
      <c r="D215" s="84" t="s">
        <v>4158</v>
      </c>
      <c r="E215" s="84" t="b">
        <v>0</v>
      </c>
      <c r="F215" s="84" t="b">
        <v>0</v>
      </c>
      <c r="G215" s="84" t="b">
        <v>0</v>
      </c>
    </row>
    <row r="216" spans="1:7" ht="15">
      <c r="A216" s="84" t="s">
        <v>3788</v>
      </c>
      <c r="B216" s="84">
        <v>4</v>
      </c>
      <c r="C216" s="123">
        <v>0.0019348785170523312</v>
      </c>
      <c r="D216" s="84" t="s">
        <v>4158</v>
      </c>
      <c r="E216" s="84" t="b">
        <v>0</v>
      </c>
      <c r="F216" s="84" t="b">
        <v>0</v>
      </c>
      <c r="G216" s="84" t="b">
        <v>0</v>
      </c>
    </row>
    <row r="217" spans="1:7" ht="15">
      <c r="A217" s="84" t="s">
        <v>3789</v>
      </c>
      <c r="B217" s="84">
        <v>4</v>
      </c>
      <c r="C217" s="123">
        <v>0.0019348785170523312</v>
      </c>
      <c r="D217" s="84" t="s">
        <v>4158</v>
      </c>
      <c r="E217" s="84" t="b">
        <v>0</v>
      </c>
      <c r="F217" s="84" t="b">
        <v>0</v>
      </c>
      <c r="G217" s="84" t="b">
        <v>0</v>
      </c>
    </row>
    <row r="218" spans="1:7" ht="15">
      <c r="A218" s="84" t="s">
        <v>3790</v>
      </c>
      <c r="B218" s="84">
        <v>4</v>
      </c>
      <c r="C218" s="123">
        <v>0.0020734683524470067</v>
      </c>
      <c r="D218" s="84" t="s">
        <v>4158</v>
      </c>
      <c r="E218" s="84" t="b">
        <v>0</v>
      </c>
      <c r="F218" s="84" t="b">
        <v>0</v>
      </c>
      <c r="G218" s="84" t="b">
        <v>0</v>
      </c>
    </row>
    <row r="219" spans="1:7" ht="15">
      <c r="A219" s="84" t="s">
        <v>3791</v>
      </c>
      <c r="B219" s="84">
        <v>4</v>
      </c>
      <c r="C219" s="123">
        <v>0.0020734683524470067</v>
      </c>
      <c r="D219" s="84" t="s">
        <v>4158</v>
      </c>
      <c r="E219" s="84" t="b">
        <v>0</v>
      </c>
      <c r="F219" s="84" t="b">
        <v>0</v>
      </c>
      <c r="G219" s="84" t="b">
        <v>0</v>
      </c>
    </row>
    <row r="220" spans="1:7" ht="15">
      <c r="A220" s="84" t="s">
        <v>3792</v>
      </c>
      <c r="B220" s="84">
        <v>4</v>
      </c>
      <c r="C220" s="123">
        <v>0.0019348785170523312</v>
      </c>
      <c r="D220" s="84" t="s">
        <v>4158</v>
      </c>
      <c r="E220" s="84" t="b">
        <v>0</v>
      </c>
      <c r="F220" s="84" t="b">
        <v>0</v>
      </c>
      <c r="G220" s="84" t="b">
        <v>0</v>
      </c>
    </row>
    <row r="221" spans="1:7" ht="15">
      <c r="A221" s="84" t="s">
        <v>3793</v>
      </c>
      <c r="B221" s="84">
        <v>4</v>
      </c>
      <c r="C221" s="123">
        <v>0.0022687997546163704</v>
      </c>
      <c r="D221" s="84" t="s">
        <v>4158</v>
      </c>
      <c r="E221" s="84" t="b">
        <v>0</v>
      </c>
      <c r="F221" s="84" t="b">
        <v>0</v>
      </c>
      <c r="G221" s="84" t="b">
        <v>0</v>
      </c>
    </row>
    <row r="222" spans="1:7" ht="15">
      <c r="A222" s="84" t="s">
        <v>3794</v>
      </c>
      <c r="B222" s="84">
        <v>4</v>
      </c>
      <c r="C222" s="123">
        <v>0.0019348785170523312</v>
      </c>
      <c r="D222" s="84" t="s">
        <v>4158</v>
      </c>
      <c r="E222" s="84" t="b">
        <v>0</v>
      </c>
      <c r="F222" s="84" t="b">
        <v>0</v>
      </c>
      <c r="G222" s="84" t="b">
        <v>0</v>
      </c>
    </row>
    <row r="223" spans="1:7" ht="15">
      <c r="A223" s="84" t="s">
        <v>3795</v>
      </c>
      <c r="B223" s="84">
        <v>4</v>
      </c>
      <c r="C223" s="123">
        <v>0.0019348785170523312</v>
      </c>
      <c r="D223" s="84" t="s">
        <v>4158</v>
      </c>
      <c r="E223" s="84" t="b">
        <v>0</v>
      </c>
      <c r="F223" s="84" t="b">
        <v>0</v>
      </c>
      <c r="G223" s="84" t="b">
        <v>0</v>
      </c>
    </row>
    <row r="224" spans="1:7" ht="15">
      <c r="A224" s="84" t="s">
        <v>3796</v>
      </c>
      <c r="B224" s="84">
        <v>4</v>
      </c>
      <c r="C224" s="123">
        <v>0.0019348785170523312</v>
      </c>
      <c r="D224" s="84" t="s">
        <v>4158</v>
      </c>
      <c r="E224" s="84" t="b">
        <v>0</v>
      </c>
      <c r="F224" s="84" t="b">
        <v>0</v>
      </c>
      <c r="G224" s="84" t="b">
        <v>0</v>
      </c>
    </row>
    <row r="225" spans="1:7" ht="15">
      <c r="A225" s="84" t="s">
        <v>3797</v>
      </c>
      <c r="B225" s="84">
        <v>4</v>
      </c>
      <c r="C225" s="123">
        <v>0.0020734683524470067</v>
      </c>
      <c r="D225" s="84" t="s">
        <v>4158</v>
      </c>
      <c r="E225" s="84" t="b">
        <v>0</v>
      </c>
      <c r="F225" s="84" t="b">
        <v>0</v>
      </c>
      <c r="G225" s="84" t="b">
        <v>0</v>
      </c>
    </row>
    <row r="226" spans="1:7" ht="15">
      <c r="A226" s="84" t="s">
        <v>3798</v>
      </c>
      <c r="B226" s="84">
        <v>4</v>
      </c>
      <c r="C226" s="123">
        <v>0.0020734683524470067</v>
      </c>
      <c r="D226" s="84" t="s">
        <v>4158</v>
      </c>
      <c r="E226" s="84" t="b">
        <v>0</v>
      </c>
      <c r="F226" s="84" t="b">
        <v>0</v>
      </c>
      <c r="G226" s="84" t="b">
        <v>0</v>
      </c>
    </row>
    <row r="227" spans="1:7" ht="15">
      <c r="A227" s="84" t="s">
        <v>3799</v>
      </c>
      <c r="B227" s="84">
        <v>4</v>
      </c>
      <c r="C227" s="123">
        <v>0.0020734683524470067</v>
      </c>
      <c r="D227" s="84" t="s">
        <v>4158</v>
      </c>
      <c r="E227" s="84" t="b">
        <v>0</v>
      </c>
      <c r="F227" s="84" t="b">
        <v>0</v>
      </c>
      <c r="G227" s="84" t="b">
        <v>0</v>
      </c>
    </row>
    <row r="228" spans="1:7" ht="15">
      <c r="A228" s="84" t="s">
        <v>3800</v>
      </c>
      <c r="B228" s="84">
        <v>4</v>
      </c>
      <c r="C228" s="123">
        <v>0.0020734683524470067</v>
      </c>
      <c r="D228" s="84" t="s">
        <v>4158</v>
      </c>
      <c r="E228" s="84" t="b">
        <v>0</v>
      </c>
      <c r="F228" s="84" t="b">
        <v>0</v>
      </c>
      <c r="G228" s="84" t="b">
        <v>0</v>
      </c>
    </row>
    <row r="229" spans="1:7" ht="15">
      <c r="A229" s="84" t="s">
        <v>3801</v>
      </c>
      <c r="B229" s="84">
        <v>4</v>
      </c>
      <c r="C229" s="123">
        <v>0.0020734683524470067</v>
      </c>
      <c r="D229" s="84" t="s">
        <v>4158</v>
      </c>
      <c r="E229" s="84" t="b">
        <v>0</v>
      </c>
      <c r="F229" s="84" t="b">
        <v>0</v>
      </c>
      <c r="G229" s="84" t="b">
        <v>0</v>
      </c>
    </row>
    <row r="230" spans="1:7" ht="15">
      <c r="A230" s="84" t="s">
        <v>3802</v>
      </c>
      <c r="B230" s="84">
        <v>4</v>
      </c>
      <c r="C230" s="123">
        <v>0.0019348785170523312</v>
      </c>
      <c r="D230" s="84" t="s">
        <v>4158</v>
      </c>
      <c r="E230" s="84" t="b">
        <v>0</v>
      </c>
      <c r="F230" s="84" t="b">
        <v>0</v>
      </c>
      <c r="G230" s="84" t="b">
        <v>0</v>
      </c>
    </row>
    <row r="231" spans="1:7" ht="15">
      <c r="A231" s="84" t="s">
        <v>3803</v>
      </c>
      <c r="B231" s="84">
        <v>4</v>
      </c>
      <c r="C231" s="123">
        <v>0.0020734683524470067</v>
      </c>
      <c r="D231" s="84" t="s">
        <v>4158</v>
      </c>
      <c r="E231" s="84" t="b">
        <v>0</v>
      </c>
      <c r="F231" s="84" t="b">
        <v>0</v>
      </c>
      <c r="G231" s="84" t="b">
        <v>0</v>
      </c>
    </row>
    <row r="232" spans="1:7" ht="15">
      <c r="A232" s="84" t="s">
        <v>253</v>
      </c>
      <c r="B232" s="84">
        <v>4</v>
      </c>
      <c r="C232" s="123">
        <v>0.0019348785170523312</v>
      </c>
      <c r="D232" s="84" t="s">
        <v>4158</v>
      </c>
      <c r="E232" s="84" t="b">
        <v>0</v>
      </c>
      <c r="F232" s="84" t="b">
        <v>0</v>
      </c>
      <c r="G232" s="84" t="b">
        <v>0</v>
      </c>
    </row>
    <row r="233" spans="1:7" ht="15">
      <c r="A233" s="84" t="s">
        <v>379</v>
      </c>
      <c r="B233" s="84">
        <v>4</v>
      </c>
      <c r="C233" s="123">
        <v>0.0019348785170523312</v>
      </c>
      <c r="D233" s="84" t="s">
        <v>4158</v>
      </c>
      <c r="E233" s="84" t="b">
        <v>0</v>
      </c>
      <c r="F233" s="84" t="b">
        <v>0</v>
      </c>
      <c r="G233" s="84" t="b">
        <v>0</v>
      </c>
    </row>
    <row r="234" spans="1:7" ht="15">
      <c r="A234" s="84" t="s">
        <v>3804</v>
      </c>
      <c r="B234" s="84">
        <v>4</v>
      </c>
      <c r="C234" s="123">
        <v>0.0019348785170523312</v>
      </c>
      <c r="D234" s="84" t="s">
        <v>4158</v>
      </c>
      <c r="E234" s="84" t="b">
        <v>0</v>
      </c>
      <c r="F234" s="84" t="b">
        <v>0</v>
      </c>
      <c r="G234" s="84" t="b">
        <v>0</v>
      </c>
    </row>
    <row r="235" spans="1:7" ht="15">
      <c r="A235" s="84" t="s">
        <v>3805</v>
      </c>
      <c r="B235" s="84">
        <v>4</v>
      </c>
      <c r="C235" s="123">
        <v>0.0019348785170523312</v>
      </c>
      <c r="D235" s="84" t="s">
        <v>4158</v>
      </c>
      <c r="E235" s="84" t="b">
        <v>0</v>
      </c>
      <c r="F235" s="84" t="b">
        <v>0</v>
      </c>
      <c r="G235" s="84" t="b">
        <v>0</v>
      </c>
    </row>
    <row r="236" spans="1:7" ht="15">
      <c r="A236" s="84" t="s">
        <v>3806</v>
      </c>
      <c r="B236" s="84">
        <v>4</v>
      </c>
      <c r="C236" s="123">
        <v>0.0019348785170523312</v>
      </c>
      <c r="D236" s="84" t="s">
        <v>4158</v>
      </c>
      <c r="E236" s="84" t="b">
        <v>0</v>
      </c>
      <c r="F236" s="84" t="b">
        <v>0</v>
      </c>
      <c r="G236" s="84" t="b">
        <v>0</v>
      </c>
    </row>
    <row r="237" spans="1:7" ht="15">
      <c r="A237" s="84" t="s">
        <v>3807</v>
      </c>
      <c r="B237" s="84">
        <v>4</v>
      </c>
      <c r="C237" s="123">
        <v>0.0019348785170523312</v>
      </c>
      <c r="D237" s="84" t="s">
        <v>4158</v>
      </c>
      <c r="E237" s="84" t="b">
        <v>0</v>
      </c>
      <c r="F237" s="84" t="b">
        <v>0</v>
      </c>
      <c r="G237" s="84" t="b">
        <v>0</v>
      </c>
    </row>
    <row r="238" spans="1:7" ht="15">
      <c r="A238" s="84" t="s">
        <v>3808</v>
      </c>
      <c r="B238" s="84">
        <v>4</v>
      </c>
      <c r="C238" s="123">
        <v>0.0019348785170523312</v>
      </c>
      <c r="D238" s="84" t="s">
        <v>4158</v>
      </c>
      <c r="E238" s="84" t="b">
        <v>0</v>
      </c>
      <c r="F238" s="84" t="b">
        <v>0</v>
      </c>
      <c r="G238" s="84" t="b">
        <v>0</v>
      </c>
    </row>
    <row r="239" spans="1:7" ht="15">
      <c r="A239" s="84" t="s">
        <v>3809</v>
      </c>
      <c r="B239" s="84">
        <v>4</v>
      </c>
      <c r="C239" s="123">
        <v>0.0019348785170523312</v>
      </c>
      <c r="D239" s="84" t="s">
        <v>4158</v>
      </c>
      <c r="E239" s="84" t="b">
        <v>1</v>
      </c>
      <c r="F239" s="84" t="b">
        <v>0</v>
      </c>
      <c r="G239" s="84" t="b">
        <v>0</v>
      </c>
    </row>
    <row r="240" spans="1:7" ht="15">
      <c r="A240" s="84" t="s">
        <v>3810</v>
      </c>
      <c r="B240" s="84">
        <v>4</v>
      </c>
      <c r="C240" s="123">
        <v>0.0019348785170523312</v>
      </c>
      <c r="D240" s="84" t="s">
        <v>4158</v>
      </c>
      <c r="E240" s="84" t="b">
        <v>0</v>
      </c>
      <c r="F240" s="84" t="b">
        <v>0</v>
      </c>
      <c r="G240" s="84" t="b">
        <v>0</v>
      </c>
    </row>
    <row r="241" spans="1:7" ht="15">
      <c r="A241" s="84" t="s">
        <v>3811</v>
      </c>
      <c r="B241" s="84">
        <v>4</v>
      </c>
      <c r="C241" s="123">
        <v>0.0019348785170523312</v>
      </c>
      <c r="D241" s="84" t="s">
        <v>4158</v>
      </c>
      <c r="E241" s="84" t="b">
        <v>0</v>
      </c>
      <c r="F241" s="84" t="b">
        <v>0</v>
      </c>
      <c r="G241" s="84" t="b">
        <v>0</v>
      </c>
    </row>
    <row r="242" spans="1:7" ht="15">
      <c r="A242" s="84" t="s">
        <v>3812</v>
      </c>
      <c r="B242" s="84">
        <v>4</v>
      </c>
      <c r="C242" s="123">
        <v>0.0019348785170523312</v>
      </c>
      <c r="D242" s="84" t="s">
        <v>4158</v>
      </c>
      <c r="E242" s="84" t="b">
        <v>0</v>
      </c>
      <c r="F242" s="84" t="b">
        <v>0</v>
      </c>
      <c r="G242" s="84" t="b">
        <v>0</v>
      </c>
    </row>
    <row r="243" spans="1:7" ht="15">
      <c r="A243" s="84" t="s">
        <v>3813</v>
      </c>
      <c r="B243" s="84">
        <v>4</v>
      </c>
      <c r="C243" s="123">
        <v>0.0019348785170523312</v>
      </c>
      <c r="D243" s="84" t="s">
        <v>4158</v>
      </c>
      <c r="E243" s="84" t="b">
        <v>0</v>
      </c>
      <c r="F243" s="84" t="b">
        <v>0</v>
      </c>
      <c r="G243" s="84" t="b">
        <v>0</v>
      </c>
    </row>
    <row r="244" spans="1:7" ht="15">
      <c r="A244" s="84" t="s">
        <v>3125</v>
      </c>
      <c r="B244" s="84">
        <v>3</v>
      </c>
      <c r="C244" s="123">
        <v>0.0015551012643352548</v>
      </c>
      <c r="D244" s="84" t="s">
        <v>4158</v>
      </c>
      <c r="E244" s="84" t="b">
        <v>0</v>
      </c>
      <c r="F244" s="84" t="b">
        <v>0</v>
      </c>
      <c r="G244" s="84" t="b">
        <v>0</v>
      </c>
    </row>
    <row r="245" spans="1:7" ht="15">
      <c r="A245" s="84" t="s">
        <v>3129</v>
      </c>
      <c r="B245" s="84">
        <v>3</v>
      </c>
      <c r="C245" s="123">
        <v>0.0015551012643352548</v>
      </c>
      <c r="D245" s="84" t="s">
        <v>4158</v>
      </c>
      <c r="E245" s="84" t="b">
        <v>0</v>
      </c>
      <c r="F245" s="84" t="b">
        <v>0</v>
      </c>
      <c r="G245" s="84" t="b">
        <v>0</v>
      </c>
    </row>
    <row r="246" spans="1:7" ht="15">
      <c r="A246" s="84" t="s">
        <v>3814</v>
      </c>
      <c r="B246" s="84">
        <v>3</v>
      </c>
      <c r="C246" s="123">
        <v>0.0015551012643352548</v>
      </c>
      <c r="D246" s="84" t="s">
        <v>4158</v>
      </c>
      <c r="E246" s="84" t="b">
        <v>0</v>
      </c>
      <c r="F246" s="84" t="b">
        <v>0</v>
      </c>
      <c r="G246" s="84" t="b">
        <v>0</v>
      </c>
    </row>
    <row r="247" spans="1:7" ht="15">
      <c r="A247" s="84" t="s">
        <v>397</v>
      </c>
      <c r="B247" s="84">
        <v>3</v>
      </c>
      <c r="C247" s="123">
        <v>0.0015551012643352548</v>
      </c>
      <c r="D247" s="84" t="s">
        <v>4158</v>
      </c>
      <c r="E247" s="84" t="b">
        <v>0</v>
      </c>
      <c r="F247" s="84" t="b">
        <v>0</v>
      </c>
      <c r="G247" s="84" t="b">
        <v>0</v>
      </c>
    </row>
    <row r="248" spans="1:7" ht="15">
      <c r="A248" s="84" t="s">
        <v>3815</v>
      </c>
      <c r="B248" s="84">
        <v>3</v>
      </c>
      <c r="C248" s="123">
        <v>0.0015551012643352548</v>
      </c>
      <c r="D248" s="84" t="s">
        <v>4158</v>
      </c>
      <c r="E248" s="84" t="b">
        <v>1</v>
      </c>
      <c r="F248" s="84" t="b">
        <v>0</v>
      </c>
      <c r="G248" s="84" t="b">
        <v>0</v>
      </c>
    </row>
    <row r="249" spans="1:7" ht="15">
      <c r="A249" s="84" t="s">
        <v>3816</v>
      </c>
      <c r="B249" s="84">
        <v>3</v>
      </c>
      <c r="C249" s="123">
        <v>0.0015551012643352548</v>
      </c>
      <c r="D249" s="84" t="s">
        <v>4158</v>
      </c>
      <c r="E249" s="84" t="b">
        <v>0</v>
      </c>
      <c r="F249" s="84" t="b">
        <v>0</v>
      </c>
      <c r="G249" s="84" t="b">
        <v>0</v>
      </c>
    </row>
    <row r="250" spans="1:7" ht="15">
      <c r="A250" s="84" t="s">
        <v>3817</v>
      </c>
      <c r="B250" s="84">
        <v>3</v>
      </c>
      <c r="C250" s="123">
        <v>0.0015551012643352548</v>
      </c>
      <c r="D250" s="84" t="s">
        <v>4158</v>
      </c>
      <c r="E250" s="84" t="b">
        <v>0</v>
      </c>
      <c r="F250" s="84" t="b">
        <v>0</v>
      </c>
      <c r="G250" s="84" t="b">
        <v>0</v>
      </c>
    </row>
    <row r="251" spans="1:7" ht="15">
      <c r="A251" s="84" t="s">
        <v>347</v>
      </c>
      <c r="B251" s="84">
        <v>3</v>
      </c>
      <c r="C251" s="123">
        <v>0.0015551012643352548</v>
      </c>
      <c r="D251" s="84" t="s">
        <v>4158</v>
      </c>
      <c r="E251" s="84" t="b">
        <v>0</v>
      </c>
      <c r="F251" s="84" t="b">
        <v>0</v>
      </c>
      <c r="G251" s="84" t="b">
        <v>0</v>
      </c>
    </row>
    <row r="252" spans="1:7" ht="15">
      <c r="A252" s="84" t="s">
        <v>3818</v>
      </c>
      <c r="B252" s="84">
        <v>3</v>
      </c>
      <c r="C252" s="123">
        <v>0.0015551012643352548</v>
      </c>
      <c r="D252" s="84" t="s">
        <v>4158</v>
      </c>
      <c r="E252" s="84" t="b">
        <v>0</v>
      </c>
      <c r="F252" s="84" t="b">
        <v>0</v>
      </c>
      <c r="G252" s="84" t="b">
        <v>0</v>
      </c>
    </row>
    <row r="253" spans="1:7" ht="15">
      <c r="A253" s="84" t="s">
        <v>3819</v>
      </c>
      <c r="B253" s="84">
        <v>3</v>
      </c>
      <c r="C253" s="123">
        <v>0.0015551012643352548</v>
      </c>
      <c r="D253" s="84" t="s">
        <v>4158</v>
      </c>
      <c r="E253" s="84" t="b">
        <v>0</v>
      </c>
      <c r="F253" s="84" t="b">
        <v>0</v>
      </c>
      <c r="G253" s="84" t="b">
        <v>0</v>
      </c>
    </row>
    <row r="254" spans="1:7" ht="15">
      <c r="A254" s="84" t="s">
        <v>3820</v>
      </c>
      <c r="B254" s="84">
        <v>3</v>
      </c>
      <c r="C254" s="123">
        <v>0.0015551012643352548</v>
      </c>
      <c r="D254" s="84" t="s">
        <v>4158</v>
      </c>
      <c r="E254" s="84" t="b">
        <v>0</v>
      </c>
      <c r="F254" s="84" t="b">
        <v>0</v>
      </c>
      <c r="G254" s="84" t="b">
        <v>0</v>
      </c>
    </row>
    <row r="255" spans="1:7" ht="15">
      <c r="A255" s="84" t="s">
        <v>3821</v>
      </c>
      <c r="B255" s="84">
        <v>3</v>
      </c>
      <c r="C255" s="123">
        <v>0.0015551012643352548</v>
      </c>
      <c r="D255" s="84" t="s">
        <v>4158</v>
      </c>
      <c r="E255" s="84" t="b">
        <v>0</v>
      </c>
      <c r="F255" s="84" t="b">
        <v>0</v>
      </c>
      <c r="G255" s="84" t="b">
        <v>0</v>
      </c>
    </row>
    <row r="256" spans="1:7" ht="15">
      <c r="A256" s="84" t="s">
        <v>3822</v>
      </c>
      <c r="B256" s="84">
        <v>3</v>
      </c>
      <c r="C256" s="123">
        <v>0.0015551012643352548</v>
      </c>
      <c r="D256" s="84" t="s">
        <v>4158</v>
      </c>
      <c r="E256" s="84" t="b">
        <v>0</v>
      </c>
      <c r="F256" s="84" t="b">
        <v>0</v>
      </c>
      <c r="G256" s="84" t="b">
        <v>0</v>
      </c>
    </row>
    <row r="257" spans="1:7" ht="15">
      <c r="A257" s="84" t="s">
        <v>3823</v>
      </c>
      <c r="B257" s="84">
        <v>3</v>
      </c>
      <c r="C257" s="123">
        <v>0.0015551012643352548</v>
      </c>
      <c r="D257" s="84" t="s">
        <v>4158</v>
      </c>
      <c r="E257" s="84" t="b">
        <v>0</v>
      </c>
      <c r="F257" s="84" t="b">
        <v>0</v>
      </c>
      <c r="G257" s="84" t="b">
        <v>0</v>
      </c>
    </row>
    <row r="258" spans="1:7" ht="15">
      <c r="A258" s="84" t="s">
        <v>3824</v>
      </c>
      <c r="B258" s="84">
        <v>3</v>
      </c>
      <c r="C258" s="123">
        <v>0.0015551012643352548</v>
      </c>
      <c r="D258" s="84" t="s">
        <v>4158</v>
      </c>
      <c r="E258" s="84" t="b">
        <v>0</v>
      </c>
      <c r="F258" s="84" t="b">
        <v>0</v>
      </c>
      <c r="G258" s="84" t="b">
        <v>0</v>
      </c>
    </row>
    <row r="259" spans="1:7" ht="15">
      <c r="A259" s="84" t="s">
        <v>3825</v>
      </c>
      <c r="B259" s="84">
        <v>3</v>
      </c>
      <c r="C259" s="123">
        <v>0.0015551012643352548</v>
      </c>
      <c r="D259" s="84" t="s">
        <v>4158</v>
      </c>
      <c r="E259" s="84" t="b">
        <v>0</v>
      </c>
      <c r="F259" s="84" t="b">
        <v>0</v>
      </c>
      <c r="G259" s="84" t="b">
        <v>0</v>
      </c>
    </row>
    <row r="260" spans="1:7" ht="15">
      <c r="A260" s="84" t="s">
        <v>3826</v>
      </c>
      <c r="B260" s="84">
        <v>3</v>
      </c>
      <c r="C260" s="123">
        <v>0.0015551012643352548</v>
      </c>
      <c r="D260" s="84" t="s">
        <v>4158</v>
      </c>
      <c r="E260" s="84" t="b">
        <v>0</v>
      </c>
      <c r="F260" s="84" t="b">
        <v>0</v>
      </c>
      <c r="G260" s="84" t="b">
        <v>0</v>
      </c>
    </row>
    <row r="261" spans="1:7" ht="15">
      <c r="A261" s="84" t="s">
        <v>3827</v>
      </c>
      <c r="B261" s="84">
        <v>3</v>
      </c>
      <c r="C261" s="123">
        <v>0.0015551012643352548</v>
      </c>
      <c r="D261" s="84" t="s">
        <v>4158</v>
      </c>
      <c r="E261" s="84" t="b">
        <v>0</v>
      </c>
      <c r="F261" s="84" t="b">
        <v>0</v>
      </c>
      <c r="G261" s="84" t="b">
        <v>0</v>
      </c>
    </row>
    <row r="262" spans="1:7" ht="15">
      <c r="A262" s="84" t="s">
        <v>3828</v>
      </c>
      <c r="B262" s="84">
        <v>3</v>
      </c>
      <c r="C262" s="123">
        <v>0.0015551012643352548</v>
      </c>
      <c r="D262" s="84" t="s">
        <v>4158</v>
      </c>
      <c r="E262" s="84" t="b">
        <v>0</v>
      </c>
      <c r="F262" s="84" t="b">
        <v>0</v>
      </c>
      <c r="G262" s="84" t="b">
        <v>0</v>
      </c>
    </row>
    <row r="263" spans="1:7" ht="15">
      <c r="A263" s="84" t="s">
        <v>3829</v>
      </c>
      <c r="B263" s="84">
        <v>3</v>
      </c>
      <c r="C263" s="123">
        <v>0.0015551012643352548</v>
      </c>
      <c r="D263" s="84" t="s">
        <v>4158</v>
      </c>
      <c r="E263" s="84" t="b">
        <v>0</v>
      </c>
      <c r="F263" s="84" t="b">
        <v>0</v>
      </c>
      <c r="G263" s="84" t="b">
        <v>0</v>
      </c>
    </row>
    <row r="264" spans="1:7" ht="15">
      <c r="A264" s="84" t="s">
        <v>3830</v>
      </c>
      <c r="B264" s="84">
        <v>3</v>
      </c>
      <c r="C264" s="123">
        <v>0.0015551012643352548</v>
      </c>
      <c r="D264" s="84" t="s">
        <v>4158</v>
      </c>
      <c r="E264" s="84" t="b">
        <v>0</v>
      </c>
      <c r="F264" s="84" t="b">
        <v>0</v>
      </c>
      <c r="G264" s="84" t="b">
        <v>0</v>
      </c>
    </row>
    <row r="265" spans="1:7" ht="15">
      <c r="A265" s="84" t="s">
        <v>3831</v>
      </c>
      <c r="B265" s="84">
        <v>3</v>
      </c>
      <c r="C265" s="123">
        <v>0.0015551012643352548</v>
      </c>
      <c r="D265" s="84" t="s">
        <v>4158</v>
      </c>
      <c r="E265" s="84" t="b">
        <v>0</v>
      </c>
      <c r="F265" s="84" t="b">
        <v>0</v>
      </c>
      <c r="G265" s="84" t="b">
        <v>0</v>
      </c>
    </row>
    <row r="266" spans="1:7" ht="15">
      <c r="A266" s="84" t="s">
        <v>3832</v>
      </c>
      <c r="B266" s="84">
        <v>3</v>
      </c>
      <c r="C266" s="123">
        <v>0.0015551012643352548</v>
      </c>
      <c r="D266" s="84" t="s">
        <v>4158</v>
      </c>
      <c r="E266" s="84" t="b">
        <v>0</v>
      </c>
      <c r="F266" s="84" t="b">
        <v>0</v>
      </c>
      <c r="G266" s="84" t="b">
        <v>0</v>
      </c>
    </row>
    <row r="267" spans="1:7" ht="15">
      <c r="A267" s="84" t="s">
        <v>3152</v>
      </c>
      <c r="B267" s="84">
        <v>3</v>
      </c>
      <c r="C267" s="123">
        <v>0.0017015998159622776</v>
      </c>
      <c r="D267" s="84" t="s">
        <v>4158</v>
      </c>
      <c r="E267" s="84" t="b">
        <v>0</v>
      </c>
      <c r="F267" s="84" t="b">
        <v>0</v>
      </c>
      <c r="G267" s="84" t="b">
        <v>0</v>
      </c>
    </row>
    <row r="268" spans="1:7" ht="15">
      <c r="A268" s="84" t="s">
        <v>3833</v>
      </c>
      <c r="B268" s="84">
        <v>3</v>
      </c>
      <c r="C268" s="123">
        <v>0.0015551012643352548</v>
      </c>
      <c r="D268" s="84" t="s">
        <v>4158</v>
      </c>
      <c r="E268" s="84" t="b">
        <v>1</v>
      </c>
      <c r="F268" s="84" t="b">
        <v>0</v>
      </c>
      <c r="G268" s="84" t="b">
        <v>0</v>
      </c>
    </row>
    <row r="269" spans="1:7" ht="15">
      <c r="A269" s="84" t="s">
        <v>3834</v>
      </c>
      <c r="B269" s="84">
        <v>3</v>
      </c>
      <c r="C269" s="123">
        <v>0.0015551012643352548</v>
      </c>
      <c r="D269" s="84" t="s">
        <v>4158</v>
      </c>
      <c r="E269" s="84" t="b">
        <v>0</v>
      </c>
      <c r="F269" s="84" t="b">
        <v>0</v>
      </c>
      <c r="G269" s="84" t="b">
        <v>0</v>
      </c>
    </row>
    <row r="270" spans="1:7" ht="15">
      <c r="A270" s="84" t="s">
        <v>3835</v>
      </c>
      <c r="B270" s="84">
        <v>3</v>
      </c>
      <c r="C270" s="123">
        <v>0.0015551012643352548</v>
      </c>
      <c r="D270" s="84" t="s">
        <v>4158</v>
      </c>
      <c r="E270" s="84" t="b">
        <v>0</v>
      </c>
      <c r="F270" s="84" t="b">
        <v>0</v>
      </c>
      <c r="G270" s="84" t="b">
        <v>0</v>
      </c>
    </row>
    <row r="271" spans="1:7" ht="15">
      <c r="A271" s="84" t="s">
        <v>3836</v>
      </c>
      <c r="B271" s="84">
        <v>3</v>
      </c>
      <c r="C271" s="123">
        <v>0.0015551012643352548</v>
      </c>
      <c r="D271" s="84" t="s">
        <v>4158</v>
      </c>
      <c r="E271" s="84" t="b">
        <v>0</v>
      </c>
      <c r="F271" s="84" t="b">
        <v>0</v>
      </c>
      <c r="G271" s="84" t="b">
        <v>0</v>
      </c>
    </row>
    <row r="272" spans="1:7" ht="15">
      <c r="A272" s="84" t="s">
        <v>3837</v>
      </c>
      <c r="B272" s="84">
        <v>3</v>
      </c>
      <c r="C272" s="123">
        <v>0.0015551012643352548</v>
      </c>
      <c r="D272" s="84" t="s">
        <v>4158</v>
      </c>
      <c r="E272" s="84" t="b">
        <v>0</v>
      </c>
      <c r="F272" s="84" t="b">
        <v>0</v>
      </c>
      <c r="G272" s="84" t="b">
        <v>0</v>
      </c>
    </row>
    <row r="273" spans="1:7" ht="15">
      <c r="A273" s="84" t="s">
        <v>3838</v>
      </c>
      <c r="B273" s="84">
        <v>3</v>
      </c>
      <c r="C273" s="123">
        <v>0.0017015998159622776</v>
      </c>
      <c r="D273" s="84" t="s">
        <v>4158</v>
      </c>
      <c r="E273" s="84" t="b">
        <v>0</v>
      </c>
      <c r="F273" s="84" t="b">
        <v>0</v>
      </c>
      <c r="G273" s="84" t="b">
        <v>0</v>
      </c>
    </row>
    <row r="274" spans="1:7" ht="15">
      <c r="A274" s="84" t="s">
        <v>3839</v>
      </c>
      <c r="B274" s="84">
        <v>3</v>
      </c>
      <c r="C274" s="123">
        <v>0.0015551012643352548</v>
      </c>
      <c r="D274" s="84" t="s">
        <v>4158</v>
      </c>
      <c r="E274" s="84" t="b">
        <v>1</v>
      </c>
      <c r="F274" s="84" t="b">
        <v>0</v>
      </c>
      <c r="G274" s="84" t="b">
        <v>0</v>
      </c>
    </row>
    <row r="275" spans="1:7" ht="15">
      <c r="A275" s="84" t="s">
        <v>3840</v>
      </c>
      <c r="B275" s="84">
        <v>3</v>
      </c>
      <c r="C275" s="123">
        <v>0.0015551012643352548</v>
      </c>
      <c r="D275" s="84" t="s">
        <v>4158</v>
      </c>
      <c r="E275" s="84" t="b">
        <v>1</v>
      </c>
      <c r="F275" s="84" t="b">
        <v>0</v>
      </c>
      <c r="G275" s="84" t="b">
        <v>0</v>
      </c>
    </row>
    <row r="276" spans="1:7" ht="15">
      <c r="A276" s="84" t="s">
        <v>3841</v>
      </c>
      <c r="B276" s="84">
        <v>3</v>
      </c>
      <c r="C276" s="123">
        <v>0.0015551012643352548</v>
      </c>
      <c r="D276" s="84" t="s">
        <v>4158</v>
      </c>
      <c r="E276" s="84" t="b">
        <v>0</v>
      </c>
      <c r="F276" s="84" t="b">
        <v>0</v>
      </c>
      <c r="G276" s="84" t="b">
        <v>0</v>
      </c>
    </row>
    <row r="277" spans="1:7" ht="15">
      <c r="A277" s="84" t="s">
        <v>3842</v>
      </c>
      <c r="B277" s="84">
        <v>3</v>
      </c>
      <c r="C277" s="123">
        <v>0.0015551012643352548</v>
      </c>
      <c r="D277" s="84" t="s">
        <v>4158</v>
      </c>
      <c r="E277" s="84" t="b">
        <v>0</v>
      </c>
      <c r="F277" s="84" t="b">
        <v>0</v>
      </c>
      <c r="G277" s="84" t="b">
        <v>0</v>
      </c>
    </row>
    <row r="278" spans="1:7" ht="15">
      <c r="A278" s="84" t="s">
        <v>3843</v>
      </c>
      <c r="B278" s="84">
        <v>3</v>
      </c>
      <c r="C278" s="123">
        <v>0.0015551012643352548</v>
      </c>
      <c r="D278" s="84" t="s">
        <v>4158</v>
      </c>
      <c r="E278" s="84" t="b">
        <v>0</v>
      </c>
      <c r="F278" s="84" t="b">
        <v>0</v>
      </c>
      <c r="G278" s="84" t="b">
        <v>0</v>
      </c>
    </row>
    <row r="279" spans="1:7" ht="15">
      <c r="A279" s="84" t="s">
        <v>3844</v>
      </c>
      <c r="B279" s="84">
        <v>3</v>
      </c>
      <c r="C279" s="123">
        <v>0.0017015998159622776</v>
      </c>
      <c r="D279" s="84" t="s">
        <v>4158</v>
      </c>
      <c r="E279" s="84" t="b">
        <v>0</v>
      </c>
      <c r="F279" s="84" t="b">
        <v>0</v>
      </c>
      <c r="G279" s="84" t="b">
        <v>0</v>
      </c>
    </row>
    <row r="280" spans="1:7" ht="15">
      <c r="A280" s="84" t="s">
        <v>3845</v>
      </c>
      <c r="B280" s="84">
        <v>3</v>
      </c>
      <c r="C280" s="123">
        <v>0.0015551012643352548</v>
      </c>
      <c r="D280" s="84" t="s">
        <v>4158</v>
      </c>
      <c r="E280" s="84" t="b">
        <v>0</v>
      </c>
      <c r="F280" s="84" t="b">
        <v>0</v>
      </c>
      <c r="G280" s="84" t="b">
        <v>0</v>
      </c>
    </row>
    <row r="281" spans="1:7" ht="15">
      <c r="A281" s="84" t="s">
        <v>3846</v>
      </c>
      <c r="B281" s="84">
        <v>3</v>
      </c>
      <c r="C281" s="123">
        <v>0.0015551012643352548</v>
      </c>
      <c r="D281" s="84" t="s">
        <v>4158</v>
      </c>
      <c r="E281" s="84" t="b">
        <v>0</v>
      </c>
      <c r="F281" s="84" t="b">
        <v>0</v>
      </c>
      <c r="G281" s="84" t="b">
        <v>0</v>
      </c>
    </row>
    <row r="282" spans="1:7" ht="15">
      <c r="A282" s="84" t="s">
        <v>3847</v>
      </c>
      <c r="B282" s="84">
        <v>3</v>
      </c>
      <c r="C282" s="123">
        <v>0.0015551012643352548</v>
      </c>
      <c r="D282" s="84" t="s">
        <v>4158</v>
      </c>
      <c r="E282" s="84" t="b">
        <v>0</v>
      </c>
      <c r="F282" s="84" t="b">
        <v>0</v>
      </c>
      <c r="G282" s="84" t="b">
        <v>0</v>
      </c>
    </row>
    <row r="283" spans="1:7" ht="15">
      <c r="A283" s="84" t="s">
        <v>3848</v>
      </c>
      <c r="B283" s="84">
        <v>3</v>
      </c>
      <c r="C283" s="123">
        <v>0.0015551012643352548</v>
      </c>
      <c r="D283" s="84" t="s">
        <v>4158</v>
      </c>
      <c r="E283" s="84" t="b">
        <v>0</v>
      </c>
      <c r="F283" s="84" t="b">
        <v>0</v>
      </c>
      <c r="G283" s="84" t="b">
        <v>0</v>
      </c>
    </row>
    <row r="284" spans="1:7" ht="15">
      <c r="A284" s="84" t="s">
        <v>3849</v>
      </c>
      <c r="B284" s="84">
        <v>3</v>
      </c>
      <c r="C284" s="123">
        <v>0.0015551012643352548</v>
      </c>
      <c r="D284" s="84" t="s">
        <v>4158</v>
      </c>
      <c r="E284" s="84" t="b">
        <v>0</v>
      </c>
      <c r="F284" s="84" t="b">
        <v>0</v>
      </c>
      <c r="G284" s="84" t="b">
        <v>0</v>
      </c>
    </row>
    <row r="285" spans="1:7" ht="15">
      <c r="A285" s="84" t="s">
        <v>3850</v>
      </c>
      <c r="B285" s="84">
        <v>3</v>
      </c>
      <c r="C285" s="123">
        <v>0.0015551012643352548</v>
      </c>
      <c r="D285" s="84" t="s">
        <v>4158</v>
      </c>
      <c r="E285" s="84" t="b">
        <v>0</v>
      </c>
      <c r="F285" s="84" t="b">
        <v>0</v>
      </c>
      <c r="G285" s="84" t="b">
        <v>0</v>
      </c>
    </row>
    <row r="286" spans="1:7" ht="15">
      <c r="A286" s="84" t="s">
        <v>3851</v>
      </c>
      <c r="B286" s="84">
        <v>3</v>
      </c>
      <c r="C286" s="123">
        <v>0.0015551012643352548</v>
      </c>
      <c r="D286" s="84" t="s">
        <v>4158</v>
      </c>
      <c r="E286" s="84" t="b">
        <v>0</v>
      </c>
      <c r="F286" s="84" t="b">
        <v>0</v>
      </c>
      <c r="G286" s="84" t="b">
        <v>0</v>
      </c>
    </row>
    <row r="287" spans="1:7" ht="15">
      <c r="A287" s="84" t="s">
        <v>3852</v>
      </c>
      <c r="B287" s="84">
        <v>3</v>
      </c>
      <c r="C287" s="123">
        <v>0.0015551012643352548</v>
      </c>
      <c r="D287" s="84" t="s">
        <v>4158</v>
      </c>
      <c r="E287" s="84" t="b">
        <v>0</v>
      </c>
      <c r="F287" s="84" t="b">
        <v>0</v>
      </c>
      <c r="G287" s="84" t="b">
        <v>0</v>
      </c>
    </row>
    <row r="288" spans="1:7" ht="15">
      <c r="A288" s="84" t="s">
        <v>3853</v>
      </c>
      <c r="B288" s="84">
        <v>3</v>
      </c>
      <c r="C288" s="123">
        <v>0.0015551012643352548</v>
      </c>
      <c r="D288" s="84" t="s">
        <v>4158</v>
      </c>
      <c r="E288" s="84" t="b">
        <v>0</v>
      </c>
      <c r="F288" s="84" t="b">
        <v>0</v>
      </c>
      <c r="G288" s="84" t="b">
        <v>0</v>
      </c>
    </row>
    <row r="289" spans="1:7" ht="15">
      <c r="A289" s="84" t="s">
        <v>3854</v>
      </c>
      <c r="B289" s="84">
        <v>3</v>
      </c>
      <c r="C289" s="123">
        <v>0.0017015998159622776</v>
      </c>
      <c r="D289" s="84" t="s">
        <v>4158</v>
      </c>
      <c r="E289" s="84" t="b">
        <v>0</v>
      </c>
      <c r="F289" s="84" t="b">
        <v>0</v>
      </c>
      <c r="G289" s="84" t="b">
        <v>0</v>
      </c>
    </row>
    <row r="290" spans="1:7" ht="15">
      <c r="A290" s="84" t="s">
        <v>3855</v>
      </c>
      <c r="B290" s="84">
        <v>3</v>
      </c>
      <c r="C290" s="123">
        <v>0.0017015998159622776</v>
      </c>
      <c r="D290" s="84" t="s">
        <v>4158</v>
      </c>
      <c r="E290" s="84" t="b">
        <v>0</v>
      </c>
      <c r="F290" s="84" t="b">
        <v>1</v>
      </c>
      <c r="G290" s="84" t="b">
        <v>0</v>
      </c>
    </row>
    <row r="291" spans="1:7" ht="15">
      <c r="A291" s="84" t="s">
        <v>3856</v>
      </c>
      <c r="B291" s="84">
        <v>3</v>
      </c>
      <c r="C291" s="123">
        <v>0.0015551012643352548</v>
      </c>
      <c r="D291" s="84" t="s">
        <v>4158</v>
      </c>
      <c r="E291" s="84" t="b">
        <v>0</v>
      </c>
      <c r="F291" s="84" t="b">
        <v>0</v>
      </c>
      <c r="G291" s="84" t="b">
        <v>0</v>
      </c>
    </row>
    <row r="292" spans="1:7" ht="15">
      <c r="A292" s="84" t="s">
        <v>3857</v>
      </c>
      <c r="B292" s="84">
        <v>3</v>
      </c>
      <c r="C292" s="123">
        <v>0.0015551012643352548</v>
      </c>
      <c r="D292" s="84" t="s">
        <v>4158</v>
      </c>
      <c r="E292" s="84" t="b">
        <v>0</v>
      </c>
      <c r="F292" s="84" t="b">
        <v>0</v>
      </c>
      <c r="G292" s="84" t="b">
        <v>0</v>
      </c>
    </row>
    <row r="293" spans="1:7" ht="15">
      <c r="A293" s="84" t="s">
        <v>3858</v>
      </c>
      <c r="B293" s="84">
        <v>3</v>
      </c>
      <c r="C293" s="123">
        <v>0.0015551012643352548</v>
      </c>
      <c r="D293" s="84" t="s">
        <v>4158</v>
      </c>
      <c r="E293" s="84" t="b">
        <v>1</v>
      </c>
      <c r="F293" s="84" t="b">
        <v>0</v>
      </c>
      <c r="G293" s="84" t="b">
        <v>0</v>
      </c>
    </row>
    <row r="294" spans="1:7" ht="15">
      <c r="A294" s="84" t="s">
        <v>3859</v>
      </c>
      <c r="B294" s="84">
        <v>3</v>
      </c>
      <c r="C294" s="123">
        <v>0.0015551012643352548</v>
      </c>
      <c r="D294" s="84" t="s">
        <v>4158</v>
      </c>
      <c r="E294" s="84" t="b">
        <v>0</v>
      </c>
      <c r="F294" s="84" t="b">
        <v>0</v>
      </c>
      <c r="G294" s="84" t="b">
        <v>0</v>
      </c>
    </row>
    <row r="295" spans="1:7" ht="15">
      <c r="A295" s="84" t="s">
        <v>3860</v>
      </c>
      <c r="B295" s="84">
        <v>3</v>
      </c>
      <c r="C295" s="123">
        <v>0.0015551012643352548</v>
      </c>
      <c r="D295" s="84" t="s">
        <v>4158</v>
      </c>
      <c r="E295" s="84" t="b">
        <v>0</v>
      </c>
      <c r="F295" s="84" t="b">
        <v>0</v>
      </c>
      <c r="G295" s="84" t="b">
        <v>0</v>
      </c>
    </row>
    <row r="296" spans="1:7" ht="15">
      <c r="A296" s="84" t="s">
        <v>3861</v>
      </c>
      <c r="B296" s="84">
        <v>3</v>
      </c>
      <c r="C296" s="123">
        <v>0.0015551012643352548</v>
      </c>
      <c r="D296" s="84" t="s">
        <v>4158</v>
      </c>
      <c r="E296" s="84" t="b">
        <v>0</v>
      </c>
      <c r="F296" s="84" t="b">
        <v>0</v>
      </c>
      <c r="G296" s="84" t="b">
        <v>0</v>
      </c>
    </row>
    <row r="297" spans="1:7" ht="15">
      <c r="A297" s="84" t="s">
        <v>3862</v>
      </c>
      <c r="B297" s="84">
        <v>3</v>
      </c>
      <c r="C297" s="123">
        <v>0.0015551012643352548</v>
      </c>
      <c r="D297" s="84" t="s">
        <v>4158</v>
      </c>
      <c r="E297" s="84" t="b">
        <v>0</v>
      </c>
      <c r="F297" s="84" t="b">
        <v>0</v>
      </c>
      <c r="G297" s="84" t="b">
        <v>0</v>
      </c>
    </row>
    <row r="298" spans="1:7" ht="15">
      <c r="A298" s="84" t="s">
        <v>3863</v>
      </c>
      <c r="B298" s="84">
        <v>3</v>
      </c>
      <c r="C298" s="123">
        <v>0.0015551012643352548</v>
      </c>
      <c r="D298" s="84" t="s">
        <v>4158</v>
      </c>
      <c r="E298" s="84" t="b">
        <v>0</v>
      </c>
      <c r="F298" s="84" t="b">
        <v>0</v>
      </c>
      <c r="G298" s="84" t="b">
        <v>0</v>
      </c>
    </row>
    <row r="299" spans="1:7" ht="15">
      <c r="A299" s="84" t="s">
        <v>3864</v>
      </c>
      <c r="B299" s="84">
        <v>3</v>
      </c>
      <c r="C299" s="123">
        <v>0.0015551012643352548</v>
      </c>
      <c r="D299" s="84" t="s">
        <v>4158</v>
      </c>
      <c r="E299" s="84" t="b">
        <v>0</v>
      </c>
      <c r="F299" s="84" t="b">
        <v>0</v>
      </c>
      <c r="G299" s="84" t="b">
        <v>0</v>
      </c>
    </row>
    <row r="300" spans="1:7" ht="15">
      <c r="A300" s="84" t="s">
        <v>3865</v>
      </c>
      <c r="B300" s="84">
        <v>3</v>
      </c>
      <c r="C300" s="123">
        <v>0.0015551012643352548</v>
      </c>
      <c r="D300" s="84" t="s">
        <v>4158</v>
      </c>
      <c r="E300" s="84" t="b">
        <v>0</v>
      </c>
      <c r="F300" s="84" t="b">
        <v>0</v>
      </c>
      <c r="G300" s="84" t="b">
        <v>0</v>
      </c>
    </row>
    <row r="301" spans="1:7" ht="15">
      <c r="A301" s="84" t="s">
        <v>3866</v>
      </c>
      <c r="B301" s="84">
        <v>3</v>
      </c>
      <c r="C301" s="123">
        <v>0.0015551012643352548</v>
      </c>
      <c r="D301" s="84" t="s">
        <v>4158</v>
      </c>
      <c r="E301" s="84" t="b">
        <v>0</v>
      </c>
      <c r="F301" s="84" t="b">
        <v>0</v>
      </c>
      <c r="G301" s="84" t="b">
        <v>0</v>
      </c>
    </row>
    <row r="302" spans="1:7" ht="15">
      <c r="A302" s="84" t="s">
        <v>3867</v>
      </c>
      <c r="B302" s="84">
        <v>3</v>
      </c>
      <c r="C302" s="123">
        <v>0.001952040744135307</v>
      </c>
      <c r="D302" s="84" t="s">
        <v>4158</v>
      </c>
      <c r="E302" s="84" t="b">
        <v>0</v>
      </c>
      <c r="F302" s="84" t="b">
        <v>0</v>
      </c>
      <c r="G302" s="84" t="b">
        <v>0</v>
      </c>
    </row>
    <row r="303" spans="1:7" ht="15">
      <c r="A303" s="84" t="s">
        <v>3868</v>
      </c>
      <c r="B303" s="84">
        <v>3</v>
      </c>
      <c r="C303" s="123">
        <v>0.0015551012643352548</v>
      </c>
      <c r="D303" s="84" t="s">
        <v>4158</v>
      </c>
      <c r="E303" s="84" t="b">
        <v>0</v>
      </c>
      <c r="F303" s="84" t="b">
        <v>0</v>
      </c>
      <c r="G303" s="84" t="b">
        <v>0</v>
      </c>
    </row>
    <row r="304" spans="1:7" ht="15">
      <c r="A304" s="84" t="s">
        <v>3869</v>
      </c>
      <c r="B304" s="84">
        <v>3</v>
      </c>
      <c r="C304" s="123">
        <v>0.0015551012643352548</v>
      </c>
      <c r="D304" s="84" t="s">
        <v>4158</v>
      </c>
      <c r="E304" s="84" t="b">
        <v>0</v>
      </c>
      <c r="F304" s="84" t="b">
        <v>0</v>
      </c>
      <c r="G304" s="84" t="b">
        <v>0</v>
      </c>
    </row>
    <row r="305" spans="1:7" ht="15">
      <c r="A305" s="84" t="s">
        <v>3870</v>
      </c>
      <c r="B305" s="84">
        <v>3</v>
      </c>
      <c r="C305" s="123">
        <v>0.0015551012643352548</v>
      </c>
      <c r="D305" s="84" t="s">
        <v>4158</v>
      </c>
      <c r="E305" s="84" t="b">
        <v>0</v>
      </c>
      <c r="F305" s="84" t="b">
        <v>0</v>
      </c>
      <c r="G305" s="84" t="b">
        <v>0</v>
      </c>
    </row>
    <row r="306" spans="1:7" ht="15">
      <c r="A306" s="84" t="s">
        <v>3871</v>
      </c>
      <c r="B306" s="84">
        <v>3</v>
      </c>
      <c r="C306" s="123">
        <v>0.0015551012643352548</v>
      </c>
      <c r="D306" s="84" t="s">
        <v>4158</v>
      </c>
      <c r="E306" s="84" t="b">
        <v>0</v>
      </c>
      <c r="F306" s="84" t="b">
        <v>0</v>
      </c>
      <c r="G306" s="84" t="b">
        <v>0</v>
      </c>
    </row>
    <row r="307" spans="1:7" ht="15">
      <c r="A307" s="84" t="s">
        <v>3872</v>
      </c>
      <c r="B307" s="84">
        <v>3</v>
      </c>
      <c r="C307" s="123">
        <v>0.0015551012643352548</v>
      </c>
      <c r="D307" s="84" t="s">
        <v>4158</v>
      </c>
      <c r="E307" s="84" t="b">
        <v>0</v>
      </c>
      <c r="F307" s="84" t="b">
        <v>0</v>
      </c>
      <c r="G307" s="84" t="b">
        <v>0</v>
      </c>
    </row>
    <row r="308" spans="1:7" ht="15">
      <c r="A308" s="84" t="s">
        <v>3873</v>
      </c>
      <c r="B308" s="84">
        <v>3</v>
      </c>
      <c r="C308" s="123">
        <v>0.0015551012643352548</v>
      </c>
      <c r="D308" s="84" t="s">
        <v>4158</v>
      </c>
      <c r="E308" s="84" t="b">
        <v>0</v>
      </c>
      <c r="F308" s="84" t="b">
        <v>0</v>
      </c>
      <c r="G308" s="84" t="b">
        <v>0</v>
      </c>
    </row>
    <row r="309" spans="1:7" ht="15">
      <c r="A309" s="84" t="s">
        <v>389</v>
      </c>
      <c r="B309" s="84">
        <v>3</v>
      </c>
      <c r="C309" s="123">
        <v>0.0015551012643352548</v>
      </c>
      <c r="D309" s="84" t="s">
        <v>4158</v>
      </c>
      <c r="E309" s="84" t="b">
        <v>0</v>
      </c>
      <c r="F309" s="84" t="b">
        <v>0</v>
      </c>
      <c r="G309" s="84" t="b">
        <v>0</v>
      </c>
    </row>
    <row r="310" spans="1:7" ht="15">
      <c r="A310" s="84" t="s">
        <v>3874</v>
      </c>
      <c r="B310" s="84">
        <v>3</v>
      </c>
      <c r="C310" s="123">
        <v>0.0015551012643352548</v>
      </c>
      <c r="D310" s="84" t="s">
        <v>4158</v>
      </c>
      <c r="E310" s="84" t="b">
        <v>0</v>
      </c>
      <c r="F310" s="84" t="b">
        <v>0</v>
      </c>
      <c r="G310" s="84" t="b">
        <v>0</v>
      </c>
    </row>
    <row r="311" spans="1:7" ht="15">
      <c r="A311" s="84" t="s">
        <v>3875</v>
      </c>
      <c r="B311" s="84">
        <v>3</v>
      </c>
      <c r="C311" s="123">
        <v>0.0015551012643352548</v>
      </c>
      <c r="D311" s="84" t="s">
        <v>4158</v>
      </c>
      <c r="E311" s="84" t="b">
        <v>0</v>
      </c>
      <c r="F311" s="84" t="b">
        <v>0</v>
      </c>
      <c r="G311" s="84" t="b">
        <v>0</v>
      </c>
    </row>
    <row r="312" spans="1:7" ht="15">
      <c r="A312" s="84" t="s">
        <v>3876</v>
      </c>
      <c r="B312" s="84">
        <v>3</v>
      </c>
      <c r="C312" s="123">
        <v>0.0015551012643352548</v>
      </c>
      <c r="D312" s="84" t="s">
        <v>4158</v>
      </c>
      <c r="E312" s="84" t="b">
        <v>0</v>
      </c>
      <c r="F312" s="84" t="b">
        <v>0</v>
      </c>
      <c r="G312" s="84" t="b">
        <v>0</v>
      </c>
    </row>
    <row r="313" spans="1:7" ht="15">
      <c r="A313" s="84" t="s">
        <v>3877</v>
      </c>
      <c r="B313" s="84">
        <v>3</v>
      </c>
      <c r="C313" s="123">
        <v>0.0015551012643352548</v>
      </c>
      <c r="D313" s="84" t="s">
        <v>4158</v>
      </c>
      <c r="E313" s="84" t="b">
        <v>0</v>
      </c>
      <c r="F313" s="84" t="b">
        <v>0</v>
      </c>
      <c r="G313" s="84" t="b">
        <v>0</v>
      </c>
    </row>
    <row r="314" spans="1:7" ht="15">
      <c r="A314" s="84" t="s">
        <v>3878</v>
      </c>
      <c r="B314" s="84">
        <v>3</v>
      </c>
      <c r="C314" s="123">
        <v>0.0015551012643352548</v>
      </c>
      <c r="D314" s="84" t="s">
        <v>4158</v>
      </c>
      <c r="E314" s="84" t="b">
        <v>0</v>
      </c>
      <c r="F314" s="84" t="b">
        <v>0</v>
      </c>
      <c r="G314" s="84" t="b">
        <v>0</v>
      </c>
    </row>
    <row r="315" spans="1:7" ht="15">
      <c r="A315" s="84" t="s">
        <v>3879</v>
      </c>
      <c r="B315" s="84">
        <v>3</v>
      </c>
      <c r="C315" s="123">
        <v>0.0015551012643352548</v>
      </c>
      <c r="D315" s="84" t="s">
        <v>4158</v>
      </c>
      <c r="E315" s="84" t="b">
        <v>0</v>
      </c>
      <c r="F315" s="84" t="b">
        <v>0</v>
      </c>
      <c r="G315" s="84" t="b">
        <v>0</v>
      </c>
    </row>
    <row r="316" spans="1:7" ht="15">
      <c r="A316" s="84" t="s">
        <v>3880</v>
      </c>
      <c r="B316" s="84">
        <v>3</v>
      </c>
      <c r="C316" s="123">
        <v>0.0015551012643352548</v>
      </c>
      <c r="D316" s="84" t="s">
        <v>4158</v>
      </c>
      <c r="E316" s="84" t="b">
        <v>0</v>
      </c>
      <c r="F316" s="84" t="b">
        <v>0</v>
      </c>
      <c r="G316" s="84" t="b">
        <v>0</v>
      </c>
    </row>
    <row r="317" spans="1:7" ht="15">
      <c r="A317" s="84" t="s">
        <v>3881</v>
      </c>
      <c r="B317" s="84">
        <v>3</v>
      </c>
      <c r="C317" s="123">
        <v>0.0015551012643352548</v>
      </c>
      <c r="D317" s="84" t="s">
        <v>4158</v>
      </c>
      <c r="E317" s="84" t="b">
        <v>0</v>
      </c>
      <c r="F317" s="84" t="b">
        <v>0</v>
      </c>
      <c r="G317" s="84" t="b">
        <v>0</v>
      </c>
    </row>
    <row r="318" spans="1:7" ht="15">
      <c r="A318" s="84" t="s">
        <v>3882</v>
      </c>
      <c r="B318" s="84">
        <v>3</v>
      </c>
      <c r="C318" s="123">
        <v>0.0015551012643352548</v>
      </c>
      <c r="D318" s="84" t="s">
        <v>4158</v>
      </c>
      <c r="E318" s="84" t="b">
        <v>0</v>
      </c>
      <c r="F318" s="84" t="b">
        <v>0</v>
      </c>
      <c r="G318" s="84" t="b">
        <v>0</v>
      </c>
    </row>
    <row r="319" spans="1:7" ht="15">
      <c r="A319" s="84" t="s">
        <v>3883</v>
      </c>
      <c r="B319" s="84">
        <v>3</v>
      </c>
      <c r="C319" s="123">
        <v>0.0015551012643352548</v>
      </c>
      <c r="D319" s="84" t="s">
        <v>4158</v>
      </c>
      <c r="E319" s="84" t="b">
        <v>0</v>
      </c>
      <c r="F319" s="84" t="b">
        <v>0</v>
      </c>
      <c r="G319" s="84" t="b">
        <v>0</v>
      </c>
    </row>
    <row r="320" spans="1:7" ht="15">
      <c r="A320" s="84" t="s">
        <v>3884</v>
      </c>
      <c r="B320" s="84">
        <v>3</v>
      </c>
      <c r="C320" s="123">
        <v>0.0015551012643352548</v>
      </c>
      <c r="D320" s="84" t="s">
        <v>4158</v>
      </c>
      <c r="E320" s="84" t="b">
        <v>0</v>
      </c>
      <c r="F320" s="84" t="b">
        <v>0</v>
      </c>
      <c r="G320" s="84" t="b">
        <v>0</v>
      </c>
    </row>
    <row r="321" spans="1:7" ht="15">
      <c r="A321" s="84" t="s">
        <v>3885</v>
      </c>
      <c r="B321" s="84">
        <v>3</v>
      </c>
      <c r="C321" s="123">
        <v>0.0017015998159622776</v>
      </c>
      <c r="D321" s="84" t="s">
        <v>4158</v>
      </c>
      <c r="E321" s="84" t="b">
        <v>0</v>
      </c>
      <c r="F321" s="84" t="b">
        <v>0</v>
      </c>
      <c r="G321" s="84" t="b">
        <v>0</v>
      </c>
    </row>
    <row r="322" spans="1:7" ht="15">
      <c r="A322" s="84" t="s">
        <v>3886</v>
      </c>
      <c r="B322" s="84">
        <v>3</v>
      </c>
      <c r="C322" s="123">
        <v>0.0017015998159622776</v>
      </c>
      <c r="D322" s="84" t="s">
        <v>4158</v>
      </c>
      <c r="E322" s="84" t="b">
        <v>0</v>
      </c>
      <c r="F322" s="84" t="b">
        <v>0</v>
      </c>
      <c r="G322" s="84" t="b">
        <v>0</v>
      </c>
    </row>
    <row r="323" spans="1:7" ht="15">
      <c r="A323" s="84" t="s">
        <v>368</v>
      </c>
      <c r="B323" s="84">
        <v>3</v>
      </c>
      <c r="C323" s="123">
        <v>0.0015551012643352548</v>
      </c>
      <c r="D323" s="84" t="s">
        <v>4158</v>
      </c>
      <c r="E323" s="84" t="b">
        <v>0</v>
      </c>
      <c r="F323" s="84" t="b">
        <v>0</v>
      </c>
      <c r="G323" s="84" t="b">
        <v>0</v>
      </c>
    </row>
    <row r="324" spans="1:7" ht="15">
      <c r="A324" s="84" t="s">
        <v>3887</v>
      </c>
      <c r="B324" s="84">
        <v>3</v>
      </c>
      <c r="C324" s="123">
        <v>0.0015551012643352548</v>
      </c>
      <c r="D324" s="84" t="s">
        <v>4158</v>
      </c>
      <c r="E324" s="84" t="b">
        <v>0</v>
      </c>
      <c r="F324" s="84" t="b">
        <v>0</v>
      </c>
      <c r="G324" s="84" t="b">
        <v>0</v>
      </c>
    </row>
    <row r="325" spans="1:7" ht="15">
      <c r="A325" s="84" t="s">
        <v>3888</v>
      </c>
      <c r="B325" s="84">
        <v>3</v>
      </c>
      <c r="C325" s="123">
        <v>0.0015551012643352548</v>
      </c>
      <c r="D325" s="84" t="s">
        <v>4158</v>
      </c>
      <c r="E325" s="84" t="b">
        <v>1</v>
      </c>
      <c r="F325" s="84" t="b">
        <v>0</v>
      </c>
      <c r="G325" s="84" t="b">
        <v>0</v>
      </c>
    </row>
    <row r="326" spans="1:7" ht="15">
      <c r="A326" s="84" t="s">
        <v>3889</v>
      </c>
      <c r="B326" s="84">
        <v>3</v>
      </c>
      <c r="C326" s="123">
        <v>0.0015551012643352548</v>
      </c>
      <c r="D326" s="84" t="s">
        <v>4158</v>
      </c>
      <c r="E326" s="84" t="b">
        <v>0</v>
      </c>
      <c r="F326" s="84" t="b">
        <v>0</v>
      </c>
      <c r="G326" s="84" t="b">
        <v>0</v>
      </c>
    </row>
    <row r="327" spans="1:7" ht="15">
      <c r="A327" s="84" t="s">
        <v>261</v>
      </c>
      <c r="B327" s="84">
        <v>3</v>
      </c>
      <c r="C327" s="123">
        <v>0.0015551012643352548</v>
      </c>
      <c r="D327" s="84" t="s">
        <v>4158</v>
      </c>
      <c r="E327" s="84" t="b">
        <v>0</v>
      </c>
      <c r="F327" s="84" t="b">
        <v>0</v>
      </c>
      <c r="G327" s="84" t="b">
        <v>0</v>
      </c>
    </row>
    <row r="328" spans="1:7" ht="15">
      <c r="A328" s="84" t="s">
        <v>3890</v>
      </c>
      <c r="B328" s="84">
        <v>3</v>
      </c>
      <c r="C328" s="123">
        <v>0.0015551012643352548</v>
      </c>
      <c r="D328" s="84" t="s">
        <v>4158</v>
      </c>
      <c r="E328" s="84" t="b">
        <v>0</v>
      </c>
      <c r="F328" s="84" t="b">
        <v>0</v>
      </c>
      <c r="G328" s="84" t="b">
        <v>0</v>
      </c>
    </row>
    <row r="329" spans="1:7" ht="15">
      <c r="A329" s="84" t="s">
        <v>3891</v>
      </c>
      <c r="B329" s="84">
        <v>3</v>
      </c>
      <c r="C329" s="123">
        <v>0.0015551012643352548</v>
      </c>
      <c r="D329" s="84" t="s">
        <v>4158</v>
      </c>
      <c r="E329" s="84" t="b">
        <v>0</v>
      </c>
      <c r="F329" s="84" t="b">
        <v>0</v>
      </c>
      <c r="G329" s="84" t="b">
        <v>0</v>
      </c>
    </row>
    <row r="330" spans="1:7" ht="15">
      <c r="A330" s="84" t="s">
        <v>3892</v>
      </c>
      <c r="B330" s="84">
        <v>3</v>
      </c>
      <c r="C330" s="123">
        <v>0.0015551012643352548</v>
      </c>
      <c r="D330" s="84" t="s">
        <v>4158</v>
      </c>
      <c r="E330" s="84" t="b">
        <v>0</v>
      </c>
      <c r="F330" s="84" t="b">
        <v>0</v>
      </c>
      <c r="G330" s="84" t="b">
        <v>0</v>
      </c>
    </row>
    <row r="331" spans="1:7" ht="15">
      <c r="A331" s="84" t="s">
        <v>3893</v>
      </c>
      <c r="B331" s="84">
        <v>3</v>
      </c>
      <c r="C331" s="123">
        <v>0.0015551012643352548</v>
      </c>
      <c r="D331" s="84" t="s">
        <v>4158</v>
      </c>
      <c r="E331" s="84" t="b">
        <v>0</v>
      </c>
      <c r="F331" s="84" t="b">
        <v>0</v>
      </c>
      <c r="G331" s="84" t="b">
        <v>0</v>
      </c>
    </row>
    <row r="332" spans="1:7" ht="15">
      <c r="A332" s="84" t="s">
        <v>3894</v>
      </c>
      <c r="B332" s="84">
        <v>3</v>
      </c>
      <c r="C332" s="123">
        <v>0.0015551012643352548</v>
      </c>
      <c r="D332" s="84" t="s">
        <v>4158</v>
      </c>
      <c r="E332" s="84" t="b">
        <v>0</v>
      </c>
      <c r="F332" s="84" t="b">
        <v>0</v>
      </c>
      <c r="G332" s="84" t="b">
        <v>0</v>
      </c>
    </row>
    <row r="333" spans="1:7" ht="15">
      <c r="A333" s="84" t="s">
        <v>3895</v>
      </c>
      <c r="B333" s="84">
        <v>3</v>
      </c>
      <c r="C333" s="123">
        <v>0.0015551012643352548</v>
      </c>
      <c r="D333" s="84" t="s">
        <v>4158</v>
      </c>
      <c r="E333" s="84" t="b">
        <v>0</v>
      </c>
      <c r="F333" s="84" t="b">
        <v>0</v>
      </c>
      <c r="G333" s="84" t="b">
        <v>0</v>
      </c>
    </row>
    <row r="334" spans="1:7" ht="15">
      <c r="A334" s="84" t="s">
        <v>3896</v>
      </c>
      <c r="B334" s="84">
        <v>3</v>
      </c>
      <c r="C334" s="123">
        <v>0.0015551012643352548</v>
      </c>
      <c r="D334" s="84" t="s">
        <v>4158</v>
      </c>
      <c r="E334" s="84" t="b">
        <v>0</v>
      </c>
      <c r="F334" s="84" t="b">
        <v>0</v>
      </c>
      <c r="G334" s="84" t="b">
        <v>0</v>
      </c>
    </row>
    <row r="335" spans="1:7" ht="15">
      <c r="A335" s="84" t="s">
        <v>3897</v>
      </c>
      <c r="B335" s="84">
        <v>3</v>
      </c>
      <c r="C335" s="123">
        <v>0.0015551012643352548</v>
      </c>
      <c r="D335" s="84" t="s">
        <v>4158</v>
      </c>
      <c r="E335" s="84" t="b">
        <v>0</v>
      </c>
      <c r="F335" s="84" t="b">
        <v>0</v>
      </c>
      <c r="G335" s="84" t="b">
        <v>0</v>
      </c>
    </row>
    <row r="336" spans="1:7" ht="15">
      <c r="A336" s="84" t="s">
        <v>3898</v>
      </c>
      <c r="B336" s="84">
        <v>3</v>
      </c>
      <c r="C336" s="123">
        <v>0.0015551012643352548</v>
      </c>
      <c r="D336" s="84" t="s">
        <v>4158</v>
      </c>
      <c r="E336" s="84" t="b">
        <v>0</v>
      </c>
      <c r="F336" s="84" t="b">
        <v>0</v>
      </c>
      <c r="G336" s="84" t="b">
        <v>0</v>
      </c>
    </row>
    <row r="337" spans="1:7" ht="15">
      <c r="A337" s="84" t="s">
        <v>3899</v>
      </c>
      <c r="B337" s="84">
        <v>3</v>
      </c>
      <c r="C337" s="123">
        <v>0.0015551012643352548</v>
      </c>
      <c r="D337" s="84" t="s">
        <v>4158</v>
      </c>
      <c r="E337" s="84" t="b">
        <v>0</v>
      </c>
      <c r="F337" s="84" t="b">
        <v>0</v>
      </c>
      <c r="G337" s="84" t="b">
        <v>0</v>
      </c>
    </row>
    <row r="338" spans="1:7" ht="15">
      <c r="A338" s="84" t="s">
        <v>3900</v>
      </c>
      <c r="B338" s="84">
        <v>3</v>
      </c>
      <c r="C338" s="123">
        <v>0.0015551012643352548</v>
      </c>
      <c r="D338" s="84" t="s">
        <v>4158</v>
      </c>
      <c r="E338" s="84" t="b">
        <v>0</v>
      </c>
      <c r="F338" s="84" t="b">
        <v>0</v>
      </c>
      <c r="G338" s="84" t="b">
        <v>0</v>
      </c>
    </row>
    <row r="339" spans="1:7" ht="15">
      <c r="A339" s="84" t="s">
        <v>3901</v>
      </c>
      <c r="B339" s="84">
        <v>3</v>
      </c>
      <c r="C339" s="123">
        <v>0.0015551012643352548</v>
      </c>
      <c r="D339" s="84" t="s">
        <v>4158</v>
      </c>
      <c r="E339" s="84" t="b">
        <v>0</v>
      </c>
      <c r="F339" s="84" t="b">
        <v>0</v>
      </c>
      <c r="G339" s="84" t="b">
        <v>0</v>
      </c>
    </row>
    <row r="340" spans="1:7" ht="15">
      <c r="A340" s="84" t="s">
        <v>3902</v>
      </c>
      <c r="B340" s="84">
        <v>3</v>
      </c>
      <c r="C340" s="123">
        <v>0.0015551012643352548</v>
      </c>
      <c r="D340" s="84" t="s">
        <v>4158</v>
      </c>
      <c r="E340" s="84" t="b">
        <v>0</v>
      </c>
      <c r="F340" s="84" t="b">
        <v>0</v>
      </c>
      <c r="G340" s="84" t="b">
        <v>0</v>
      </c>
    </row>
    <row r="341" spans="1:7" ht="15">
      <c r="A341" s="84" t="s">
        <v>3903</v>
      </c>
      <c r="B341" s="84">
        <v>3</v>
      </c>
      <c r="C341" s="123">
        <v>0.0015551012643352548</v>
      </c>
      <c r="D341" s="84" t="s">
        <v>4158</v>
      </c>
      <c r="E341" s="84" t="b">
        <v>0</v>
      </c>
      <c r="F341" s="84" t="b">
        <v>0</v>
      </c>
      <c r="G341" s="84" t="b">
        <v>0</v>
      </c>
    </row>
    <row r="342" spans="1:7" ht="15">
      <c r="A342" s="84" t="s">
        <v>3904</v>
      </c>
      <c r="B342" s="84">
        <v>3</v>
      </c>
      <c r="C342" s="123">
        <v>0.0015551012643352548</v>
      </c>
      <c r="D342" s="84" t="s">
        <v>4158</v>
      </c>
      <c r="E342" s="84" t="b">
        <v>0</v>
      </c>
      <c r="F342" s="84" t="b">
        <v>0</v>
      </c>
      <c r="G342" s="84" t="b">
        <v>0</v>
      </c>
    </row>
    <row r="343" spans="1:7" ht="15">
      <c r="A343" s="84" t="s">
        <v>3905</v>
      </c>
      <c r="B343" s="84">
        <v>3</v>
      </c>
      <c r="C343" s="123">
        <v>0.0015551012643352548</v>
      </c>
      <c r="D343" s="84" t="s">
        <v>4158</v>
      </c>
      <c r="E343" s="84" t="b">
        <v>0</v>
      </c>
      <c r="F343" s="84" t="b">
        <v>0</v>
      </c>
      <c r="G343" s="84" t="b">
        <v>0</v>
      </c>
    </row>
    <row r="344" spans="1:7" ht="15">
      <c r="A344" s="84" t="s">
        <v>3906</v>
      </c>
      <c r="B344" s="84">
        <v>3</v>
      </c>
      <c r="C344" s="123">
        <v>0.0015551012643352548</v>
      </c>
      <c r="D344" s="84" t="s">
        <v>4158</v>
      </c>
      <c r="E344" s="84" t="b">
        <v>0</v>
      </c>
      <c r="F344" s="84" t="b">
        <v>0</v>
      </c>
      <c r="G344" s="84" t="b">
        <v>0</v>
      </c>
    </row>
    <row r="345" spans="1:7" ht="15">
      <c r="A345" s="84" t="s">
        <v>3907</v>
      </c>
      <c r="B345" s="84">
        <v>3</v>
      </c>
      <c r="C345" s="123">
        <v>0.0015551012643352548</v>
      </c>
      <c r="D345" s="84" t="s">
        <v>4158</v>
      </c>
      <c r="E345" s="84" t="b">
        <v>0</v>
      </c>
      <c r="F345" s="84" t="b">
        <v>0</v>
      </c>
      <c r="G345" s="84" t="b">
        <v>0</v>
      </c>
    </row>
    <row r="346" spans="1:7" ht="15">
      <c r="A346" s="84" t="s">
        <v>3908</v>
      </c>
      <c r="B346" s="84">
        <v>3</v>
      </c>
      <c r="C346" s="123">
        <v>0.0017015998159622776</v>
      </c>
      <c r="D346" s="84" t="s">
        <v>4158</v>
      </c>
      <c r="E346" s="84" t="b">
        <v>0</v>
      </c>
      <c r="F346" s="84" t="b">
        <v>1</v>
      </c>
      <c r="G346" s="84" t="b">
        <v>0</v>
      </c>
    </row>
    <row r="347" spans="1:7" ht="15">
      <c r="A347" s="84" t="s">
        <v>3909</v>
      </c>
      <c r="B347" s="84">
        <v>3</v>
      </c>
      <c r="C347" s="123">
        <v>0.0015551012643352548</v>
      </c>
      <c r="D347" s="84" t="s">
        <v>4158</v>
      </c>
      <c r="E347" s="84" t="b">
        <v>0</v>
      </c>
      <c r="F347" s="84" t="b">
        <v>0</v>
      </c>
      <c r="G347" s="84" t="b">
        <v>0</v>
      </c>
    </row>
    <row r="348" spans="1:7" ht="15">
      <c r="A348" s="84" t="s">
        <v>3910</v>
      </c>
      <c r="B348" s="84">
        <v>3</v>
      </c>
      <c r="C348" s="123">
        <v>0.0015551012643352548</v>
      </c>
      <c r="D348" s="84" t="s">
        <v>4158</v>
      </c>
      <c r="E348" s="84" t="b">
        <v>0</v>
      </c>
      <c r="F348" s="84" t="b">
        <v>0</v>
      </c>
      <c r="G348" s="84" t="b">
        <v>0</v>
      </c>
    </row>
    <row r="349" spans="1:7" ht="15">
      <c r="A349" s="84" t="s">
        <v>3911</v>
      </c>
      <c r="B349" s="84">
        <v>3</v>
      </c>
      <c r="C349" s="123">
        <v>0.0017015998159622776</v>
      </c>
      <c r="D349" s="84" t="s">
        <v>4158</v>
      </c>
      <c r="E349" s="84" t="b">
        <v>0</v>
      </c>
      <c r="F349" s="84" t="b">
        <v>0</v>
      </c>
      <c r="G349" s="84" t="b">
        <v>0</v>
      </c>
    </row>
    <row r="350" spans="1:7" ht="15">
      <c r="A350" s="84" t="s">
        <v>3009</v>
      </c>
      <c r="B350" s="84">
        <v>3</v>
      </c>
      <c r="C350" s="123">
        <v>0.0017015998159622776</v>
      </c>
      <c r="D350" s="84" t="s">
        <v>4158</v>
      </c>
      <c r="E350" s="84" t="b">
        <v>0</v>
      </c>
      <c r="F350" s="84" t="b">
        <v>0</v>
      </c>
      <c r="G350" s="84" t="b">
        <v>0</v>
      </c>
    </row>
    <row r="351" spans="1:7" ht="15">
      <c r="A351" s="84" t="s">
        <v>3912</v>
      </c>
      <c r="B351" s="84">
        <v>3</v>
      </c>
      <c r="C351" s="123">
        <v>0.0017015998159622776</v>
      </c>
      <c r="D351" s="84" t="s">
        <v>4158</v>
      </c>
      <c r="E351" s="84" t="b">
        <v>0</v>
      </c>
      <c r="F351" s="84" t="b">
        <v>0</v>
      </c>
      <c r="G351" s="84" t="b">
        <v>0</v>
      </c>
    </row>
    <row r="352" spans="1:7" ht="15">
      <c r="A352" s="84" t="s">
        <v>3913</v>
      </c>
      <c r="B352" s="84">
        <v>2</v>
      </c>
      <c r="C352" s="123">
        <v>0.0013013604960902046</v>
      </c>
      <c r="D352" s="84" t="s">
        <v>4158</v>
      </c>
      <c r="E352" s="84" t="b">
        <v>0</v>
      </c>
      <c r="F352" s="84" t="b">
        <v>0</v>
      </c>
      <c r="G352" s="84" t="b">
        <v>0</v>
      </c>
    </row>
    <row r="353" spans="1:7" ht="15">
      <c r="A353" s="84" t="s">
        <v>415</v>
      </c>
      <c r="B353" s="84">
        <v>2</v>
      </c>
      <c r="C353" s="123">
        <v>0.0011343998773081852</v>
      </c>
      <c r="D353" s="84" t="s">
        <v>4158</v>
      </c>
      <c r="E353" s="84" t="b">
        <v>0</v>
      </c>
      <c r="F353" s="84" t="b">
        <v>0</v>
      </c>
      <c r="G353" s="84" t="b">
        <v>0</v>
      </c>
    </row>
    <row r="354" spans="1:7" ht="15">
      <c r="A354" s="84" t="s">
        <v>414</v>
      </c>
      <c r="B354" s="84">
        <v>2</v>
      </c>
      <c r="C354" s="123">
        <v>0.0011343998773081852</v>
      </c>
      <c r="D354" s="84" t="s">
        <v>4158</v>
      </c>
      <c r="E354" s="84" t="b">
        <v>0</v>
      </c>
      <c r="F354" s="84" t="b">
        <v>0</v>
      </c>
      <c r="G354" s="84" t="b">
        <v>0</v>
      </c>
    </row>
    <row r="355" spans="1:7" ht="15">
      <c r="A355" s="84" t="s">
        <v>3124</v>
      </c>
      <c r="B355" s="84">
        <v>2</v>
      </c>
      <c r="C355" s="123">
        <v>0.0011343998773081852</v>
      </c>
      <c r="D355" s="84" t="s">
        <v>4158</v>
      </c>
      <c r="E355" s="84" t="b">
        <v>0</v>
      </c>
      <c r="F355" s="84" t="b">
        <v>1</v>
      </c>
      <c r="G355" s="84" t="b">
        <v>0</v>
      </c>
    </row>
    <row r="356" spans="1:7" ht="15">
      <c r="A356" s="84" t="s">
        <v>3127</v>
      </c>
      <c r="B356" s="84">
        <v>2</v>
      </c>
      <c r="C356" s="123">
        <v>0.0011343998773081852</v>
      </c>
      <c r="D356" s="84" t="s">
        <v>4158</v>
      </c>
      <c r="E356" s="84" t="b">
        <v>0</v>
      </c>
      <c r="F356" s="84" t="b">
        <v>0</v>
      </c>
      <c r="G356" s="84" t="b">
        <v>0</v>
      </c>
    </row>
    <row r="357" spans="1:7" ht="15">
      <c r="A357" s="84" t="s">
        <v>3128</v>
      </c>
      <c r="B357" s="84">
        <v>2</v>
      </c>
      <c r="C357" s="123">
        <v>0.0011343998773081852</v>
      </c>
      <c r="D357" s="84" t="s">
        <v>4158</v>
      </c>
      <c r="E357" s="84" t="b">
        <v>0</v>
      </c>
      <c r="F357" s="84" t="b">
        <v>0</v>
      </c>
      <c r="G357" s="84" t="b">
        <v>0</v>
      </c>
    </row>
    <row r="358" spans="1:7" ht="15">
      <c r="A358" s="84" t="s">
        <v>361</v>
      </c>
      <c r="B358" s="84">
        <v>2</v>
      </c>
      <c r="C358" s="123">
        <v>0.0011343998773081852</v>
      </c>
      <c r="D358" s="84" t="s">
        <v>4158</v>
      </c>
      <c r="E358" s="84" t="b">
        <v>0</v>
      </c>
      <c r="F358" s="84" t="b">
        <v>0</v>
      </c>
      <c r="G358" s="84" t="b">
        <v>0</v>
      </c>
    </row>
    <row r="359" spans="1:7" ht="15">
      <c r="A359" s="84" t="s">
        <v>3914</v>
      </c>
      <c r="B359" s="84">
        <v>2</v>
      </c>
      <c r="C359" s="123">
        <v>0.0011343998773081852</v>
      </c>
      <c r="D359" s="84" t="s">
        <v>4158</v>
      </c>
      <c r="E359" s="84" t="b">
        <v>0</v>
      </c>
      <c r="F359" s="84" t="b">
        <v>0</v>
      </c>
      <c r="G359" s="84" t="b">
        <v>0</v>
      </c>
    </row>
    <row r="360" spans="1:7" ht="15">
      <c r="A360" s="84" t="s">
        <v>3915</v>
      </c>
      <c r="B360" s="84">
        <v>2</v>
      </c>
      <c r="C360" s="123">
        <v>0.0011343998773081852</v>
      </c>
      <c r="D360" s="84" t="s">
        <v>4158</v>
      </c>
      <c r="E360" s="84" t="b">
        <v>0</v>
      </c>
      <c r="F360" s="84" t="b">
        <v>0</v>
      </c>
      <c r="G360" s="84" t="b">
        <v>0</v>
      </c>
    </row>
    <row r="361" spans="1:7" ht="15">
      <c r="A361" s="84" t="s">
        <v>3916</v>
      </c>
      <c r="B361" s="84">
        <v>2</v>
      </c>
      <c r="C361" s="123">
        <v>0.0011343998773081852</v>
      </c>
      <c r="D361" s="84" t="s">
        <v>4158</v>
      </c>
      <c r="E361" s="84" t="b">
        <v>1</v>
      </c>
      <c r="F361" s="84" t="b">
        <v>0</v>
      </c>
      <c r="G361" s="84" t="b">
        <v>0</v>
      </c>
    </row>
    <row r="362" spans="1:7" ht="15">
      <c r="A362" s="84" t="s">
        <v>3917</v>
      </c>
      <c r="B362" s="84">
        <v>2</v>
      </c>
      <c r="C362" s="123">
        <v>0.0011343998773081852</v>
      </c>
      <c r="D362" s="84" t="s">
        <v>4158</v>
      </c>
      <c r="E362" s="84" t="b">
        <v>0</v>
      </c>
      <c r="F362" s="84" t="b">
        <v>0</v>
      </c>
      <c r="G362" s="84" t="b">
        <v>0</v>
      </c>
    </row>
    <row r="363" spans="1:7" ht="15">
      <c r="A363" s="84" t="s">
        <v>3918</v>
      </c>
      <c r="B363" s="84">
        <v>2</v>
      </c>
      <c r="C363" s="123">
        <v>0.0011343998773081852</v>
      </c>
      <c r="D363" s="84" t="s">
        <v>4158</v>
      </c>
      <c r="E363" s="84" t="b">
        <v>0</v>
      </c>
      <c r="F363" s="84" t="b">
        <v>0</v>
      </c>
      <c r="G363" s="84" t="b">
        <v>0</v>
      </c>
    </row>
    <row r="364" spans="1:7" ht="15">
      <c r="A364" s="84" t="s">
        <v>3919</v>
      </c>
      <c r="B364" s="84">
        <v>2</v>
      </c>
      <c r="C364" s="123">
        <v>0.0011343998773081852</v>
      </c>
      <c r="D364" s="84" t="s">
        <v>4158</v>
      </c>
      <c r="E364" s="84" t="b">
        <v>0</v>
      </c>
      <c r="F364" s="84" t="b">
        <v>0</v>
      </c>
      <c r="G364" s="84" t="b">
        <v>0</v>
      </c>
    </row>
    <row r="365" spans="1:7" ht="15">
      <c r="A365" s="84" t="s">
        <v>3920</v>
      </c>
      <c r="B365" s="84">
        <v>2</v>
      </c>
      <c r="C365" s="123">
        <v>0.0011343998773081852</v>
      </c>
      <c r="D365" s="84" t="s">
        <v>4158</v>
      </c>
      <c r="E365" s="84" t="b">
        <v>0</v>
      </c>
      <c r="F365" s="84" t="b">
        <v>0</v>
      </c>
      <c r="G365" s="84" t="b">
        <v>0</v>
      </c>
    </row>
    <row r="366" spans="1:7" ht="15">
      <c r="A366" s="84" t="s">
        <v>3921</v>
      </c>
      <c r="B366" s="84">
        <v>2</v>
      </c>
      <c r="C366" s="123">
        <v>0.0011343998773081852</v>
      </c>
      <c r="D366" s="84" t="s">
        <v>4158</v>
      </c>
      <c r="E366" s="84" t="b">
        <v>0</v>
      </c>
      <c r="F366" s="84" t="b">
        <v>1</v>
      </c>
      <c r="G366" s="84" t="b">
        <v>0</v>
      </c>
    </row>
    <row r="367" spans="1:7" ht="15">
      <c r="A367" s="84" t="s">
        <v>3922</v>
      </c>
      <c r="B367" s="84">
        <v>2</v>
      </c>
      <c r="C367" s="123">
        <v>0.0011343998773081852</v>
      </c>
      <c r="D367" s="84" t="s">
        <v>4158</v>
      </c>
      <c r="E367" s="84" t="b">
        <v>0</v>
      </c>
      <c r="F367" s="84" t="b">
        <v>0</v>
      </c>
      <c r="G367" s="84" t="b">
        <v>0</v>
      </c>
    </row>
    <row r="368" spans="1:7" ht="15">
      <c r="A368" s="84" t="s">
        <v>3923</v>
      </c>
      <c r="B368" s="84">
        <v>2</v>
      </c>
      <c r="C368" s="123">
        <v>0.0011343998773081852</v>
      </c>
      <c r="D368" s="84" t="s">
        <v>4158</v>
      </c>
      <c r="E368" s="84" t="b">
        <v>0</v>
      </c>
      <c r="F368" s="84" t="b">
        <v>0</v>
      </c>
      <c r="G368" s="84" t="b">
        <v>0</v>
      </c>
    </row>
    <row r="369" spans="1:7" ht="15">
      <c r="A369" s="84" t="s">
        <v>3924</v>
      </c>
      <c r="B369" s="84">
        <v>2</v>
      </c>
      <c r="C369" s="123">
        <v>0.0011343998773081852</v>
      </c>
      <c r="D369" s="84" t="s">
        <v>4158</v>
      </c>
      <c r="E369" s="84" t="b">
        <v>1</v>
      </c>
      <c r="F369" s="84" t="b">
        <v>0</v>
      </c>
      <c r="G369" s="84" t="b">
        <v>0</v>
      </c>
    </row>
    <row r="370" spans="1:7" ht="15">
      <c r="A370" s="84" t="s">
        <v>3925</v>
      </c>
      <c r="B370" s="84">
        <v>2</v>
      </c>
      <c r="C370" s="123">
        <v>0.0011343998773081852</v>
      </c>
      <c r="D370" s="84" t="s">
        <v>4158</v>
      </c>
      <c r="E370" s="84" t="b">
        <v>0</v>
      </c>
      <c r="F370" s="84" t="b">
        <v>0</v>
      </c>
      <c r="G370" s="84" t="b">
        <v>0</v>
      </c>
    </row>
    <row r="371" spans="1:7" ht="15">
      <c r="A371" s="84" t="s">
        <v>3926</v>
      </c>
      <c r="B371" s="84">
        <v>2</v>
      </c>
      <c r="C371" s="123">
        <v>0.0011343998773081852</v>
      </c>
      <c r="D371" s="84" t="s">
        <v>4158</v>
      </c>
      <c r="E371" s="84" t="b">
        <v>0</v>
      </c>
      <c r="F371" s="84" t="b">
        <v>1</v>
      </c>
      <c r="G371" s="84" t="b">
        <v>0</v>
      </c>
    </row>
    <row r="372" spans="1:7" ht="15">
      <c r="A372" s="84" t="s">
        <v>3927</v>
      </c>
      <c r="B372" s="84">
        <v>2</v>
      </c>
      <c r="C372" s="123">
        <v>0.0011343998773081852</v>
      </c>
      <c r="D372" s="84" t="s">
        <v>4158</v>
      </c>
      <c r="E372" s="84" t="b">
        <v>0</v>
      </c>
      <c r="F372" s="84" t="b">
        <v>0</v>
      </c>
      <c r="G372" s="84" t="b">
        <v>0</v>
      </c>
    </row>
    <row r="373" spans="1:7" ht="15">
      <c r="A373" s="84" t="s">
        <v>3928</v>
      </c>
      <c r="B373" s="84">
        <v>2</v>
      </c>
      <c r="C373" s="123">
        <v>0.0011343998773081852</v>
      </c>
      <c r="D373" s="84" t="s">
        <v>4158</v>
      </c>
      <c r="E373" s="84" t="b">
        <v>0</v>
      </c>
      <c r="F373" s="84" t="b">
        <v>0</v>
      </c>
      <c r="G373" s="84" t="b">
        <v>0</v>
      </c>
    </row>
    <row r="374" spans="1:7" ht="15">
      <c r="A374" s="84" t="s">
        <v>3929</v>
      </c>
      <c r="B374" s="84">
        <v>2</v>
      </c>
      <c r="C374" s="123">
        <v>0.0011343998773081852</v>
      </c>
      <c r="D374" s="84" t="s">
        <v>4158</v>
      </c>
      <c r="E374" s="84" t="b">
        <v>0</v>
      </c>
      <c r="F374" s="84" t="b">
        <v>0</v>
      </c>
      <c r="G374" s="84" t="b">
        <v>0</v>
      </c>
    </row>
    <row r="375" spans="1:7" ht="15">
      <c r="A375" s="84" t="s">
        <v>3930</v>
      </c>
      <c r="B375" s="84">
        <v>2</v>
      </c>
      <c r="C375" s="123">
        <v>0.0011343998773081852</v>
      </c>
      <c r="D375" s="84" t="s">
        <v>4158</v>
      </c>
      <c r="E375" s="84" t="b">
        <v>0</v>
      </c>
      <c r="F375" s="84" t="b">
        <v>0</v>
      </c>
      <c r="G375" s="84" t="b">
        <v>0</v>
      </c>
    </row>
    <row r="376" spans="1:7" ht="15">
      <c r="A376" s="84" t="s">
        <v>3931</v>
      </c>
      <c r="B376" s="84">
        <v>2</v>
      </c>
      <c r="C376" s="123">
        <v>0.0011343998773081852</v>
      </c>
      <c r="D376" s="84" t="s">
        <v>4158</v>
      </c>
      <c r="E376" s="84" t="b">
        <v>0</v>
      </c>
      <c r="F376" s="84" t="b">
        <v>0</v>
      </c>
      <c r="G376" s="84" t="b">
        <v>0</v>
      </c>
    </row>
    <row r="377" spans="1:7" ht="15">
      <c r="A377" s="84" t="s">
        <v>3932</v>
      </c>
      <c r="B377" s="84">
        <v>2</v>
      </c>
      <c r="C377" s="123">
        <v>0.0011343998773081852</v>
      </c>
      <c r="D377" s="84" t="s">
        <v>4158</v>
      </c>
      <c r="E377" s="84" t="b">
        <v>0</v>
      </c>
      <c r="F377" s="84" t="b">
        <v>0</v>
      </c>
      <c r="G377" s="84" t="b">
        <v>0</v>
      </c>
    </row>
    <row r="378" spans="1:7" ht="15">
      <c r="A378" s="84" t="s">
        <v>3933</v>
      </c>
      <c r="B378" s="84">
        <v>2</v>
      </c>
      <c r="C378" s="123">
        <v>0.0011343998773081852</v>
      </c>
      <c r="D378" s="84" t="s">
        <v>4158</v>
      </c>
      <c r="E378" s="84" t="b">
        <v>0</v>
      </c>
      <c r="F378" s="84" t="b">
        <v>0</v>
      </c>
      <c r="G378" s="84" t="b">
        <v>0</v>
      </c>
    </row>
    <row r="379" spans="1:7" ht="15">
      <c r="A379" s="84" t="s">
        <v>3934</v>
      </c>
      <c r="B379" s="84">
        <v>2</v>
      </c>
      <c r="C379" s="123">
        <v>0.0011343998773081852</v>
      </c>
      <c r="D379" s="84" t="s">
        <v>4158</v>
      </c>
      <c r="E379" s="84" t="b">
        <v>0</v>
      </c>
      <c r="F379" s="84" t="b">
        <v>0</v>
      </c>
      <c r="G379" s="84" t="b">
        <v>0</v>
      </c>
    </row>
    <row r="380" spans="1:7" ht="15">
      <c r="A380" s="84" t="s">
        <v>3935</v>
      </c>
      <c r="B380" s="84">
        <v>2</v>
      </c>
      <c r="C380" s="123">
        <v>0.0011343998773081852</v>
      </c>
      <c r="D380" s="84" t="s">
        <v>4158</v>
      </c>
      <c r="E380" s="84" t="b">
        <v>0</v>
      </c>
      <c r="F380" s="84" t="b">
        <v>0</v>
      </c>
      <c r="G380" s="84" t="b">
        <v>0</v>
      </c>
    </row>
    <row r="381" spans="1:7" ht="15">
      <c r="A381" s="84" t="s">
        <v>3936</v>
      </c>
      <c r="B381" s="84">
        <v>2</v>
      </c>
      <c r="C381" s="123">
        <v>0.0011343998773081852</v>
      </c>
      <c r="D381" s="84" t="s">
        <v>4158</v>
      </c>
      <c r="E381" s="84" t="b">
        <v>0</v>
      </c>
      <c r="F381" s="84" t="b">
        <v>0</v>
      </c>
      <c r="G381" s="84" t="b">
        <v>0</v>
      </c>
    </row>
    <row r="382" spans="1:7" ht="15">
      <c r="A382" s="84" t="s">
        <v>3937</v>
      </c>
      <c r="B382" s="84">
        <v>2</v>
      </c>
      <c r="C382" s="123">
        <v>0.0011343998773081852</v>
      </c>
      <c r="D382" s="84" t="s">
        <v>4158</v>
      </c>
      <c r="E382" s="84" t="b">
        <v>0</v>
      </c>
      <c r="F382" s="84" t="b">
        <v>0</v>
      </c>
      <c r="G382" s="84" t="b">
        <v>0</v>
      </c>
    </row>
    <row r="383" spans="1:7" ht="15">
      <c r="A383" s="84" t="s">
        <v>3938</v>
      </c>
      <c r="B383" s="84">
        <v>2</v>
      </c>
      <c r="C383" s="123">
        <v>0.0011343998773081852</v>
      </c>
      <c r="D383" s="84" t="s">
        <v>4158</v>
      </c>
      <c r="E383" s="84" t="b">
        <v>1</v>
      </c>
      <c r="F383" s="84" t="b">
        <v>0</v>
      </c>
      <c r="G383" s="84" t="b">
        <v>0</v>
      </c>
    </row>
    <row r="384" spans="1:7" ht="15">
      <c r="A384" s="84" t="s">
        <v>3939</v>
      </c>
      <c r="B384" s="84">
        <v>2</v>
      </c>
      <c r="C384" s="123">
        <v>0.0011343998773081852</v>
      </c>
      <c r="D384" s="84" t="s">
        <v>4158</v>
      </c>
      <c r="E384" s="84" t="b">
        <v>0</v>
      </c>
      <c r="F384" s="84" t="b">
        <v>0</v>
      </c>
      <c r="G384" s="84" t="b">
        <v>0</v>
      </c>
    </row>
    <row r="385" spans="1:7" ht="15">
      <c r="A385" s="84" t="s">
        <v>3940</v>
      </c>
      <c r="B385" s="84">
        <v>2</v>
      </c>
      <c r="C385" s="123">
        <v>0.0011343998773081852</v>
      </c>
      <c r="D385" s="84" t="s">
        <v>4158</v>
      </c>
      <c r="E385" s="84" t="b">
        <v>0</v>
      </c>
      <c r="F385" s="84" t="b">
        <v>0</v>
      </c>
      <c r="G385" s="84" t="b">
        <v>0</v>
      </c>
    </row>
    <row r="386" spans="1:7" ht="15">
      <c r="A386" s="84" t="s">
        <v>3941</v>
      </c>
      <c r="B386" s="84">
        <v>2</v>
      </c>
      <c r="C386" s="123">
        <v>0.0011343998773081852</v>
      </c>
      <c r="D386" s="84" t="s">
        <v>4158</v>
      </c>
      <c r="E386" s="84" t="b">
        <v>0</v>
      </c>
      <c r="F386" s="84" t="b">
        <v>0</v>
      </c>
      <c r="G386" s="84" t="b">
        <v>0</v>
      </c>
    </row>
    <row r="387" spans="1:7" ht="15">
      <c r="A387" s="84" t="s">
        <v>3942</v>
      </c>
      <c r="B387" s="84">
        <v>2</v>
      </c>
      <c r="C387" s="123">
        <v>0.0011343998773081852</v>
      </c>
      <c r="D387" s="84" t="s">
        <v>4158</v>
      </c>
      <c r="E387" s="84" t="b">
        <v>0</v>
      </c>
      <c r="F387" s="84" t="b">
        <v>0</v>
      </c>
      <c r="G387" s="84" t="b">
        <v>0</v>
      </c>
    </row>
    <row r="388" spans="1:7" ht="15">
      <c r="A388" s="84" t="s">
        <v>3943</v>
      </c>
      <c r="B388" s="84">
        <v>2</v>
      </c>
      <c r="C388" s="123">
        <v>0.0011343998773081852</v>
      </c>
      <c r="D388" s="84" t="s">
        <v>4158</v>
      </c>
      <c r="E388" s="84" t="b">
        <v>0</v>
      </c>
      <c r="F388" s="84" t="b">
        <v>0</v>
      </c>
      <c r="G388" s="84" t="b">
        <v>0</v>
      </c>
    </row>
    <row r="389" spans="1:7" ht="15">
      <c r="A389" s="84" t="s">
        <v>3944</v>
      </c>
      <c r="B389" s="84">
        <v>2</v>
      </c>
      <c r="C389" s="123">
        <v>0.0011343998773081852</v>
      </c>
      <c r="D389" s="84" t="s">
        <v>4158</v>
      </c>
      <c r="E389" s="84" t="b">
        <v>0</v>
      </c>
      <c r="F389" s="84" t="b">
        <v>0</v>
      </c>
      <c r="G389" s="84" t="b">
        <v>0</v>
      </c>
    </row>
    <row r="390" spans="1:7" ht="15">
      <c r="A390" s="84" t="s">
        <v>3945</v>
      </c>
      <c r="B390" s="84">
        <v>2</v>
      </c>
      <c r="C390" s="123">
        <v>0.0011343998773081852</v>
      </c>
      <c r="D390" s="84" t="s">
        <v>4158</v>
      </c>
      <c r="E390" s="84" t="b">
        <v>0</v>
      </c>
      <c r="F390" s="84" t="b">
        <v>0</v>
      </c>
      <c r="G390" s="84" t="b">
        <v>0</v>
      </c>
    </row>
    <row r="391" spans="1:7" ht="15">
      <c r="A391" s="84" t="s">
        <v>3946</v>
      </c>
      <c r="B391" s="84">
        <v>2</v>
      </c>
      <c r="C391" s="123">
        <v>0.0011343998773081852</v>
      </c>
      <c r="D391" s="84" t="s">
        <v>4158</v>
      </c>
      <c r="E391" s="84" t="b">
        <v>0</v>
      </c>
      <c r="F391" s="84" t="b">
        <v>0</v>
      </c>
      <c r="G391" s="84" t="b">
        <v>0</v>
      </c>
    </row>
    <row r="392" spans="1:7" ht="15">
      <c r="A392" s="84" t="s">
        <v>3947</v>
      </c>
      <c r="B392" s="84">
        <v>2</v>
      </c>
      <c r="C392" s="123">
        <v>0.0011343998773081852</v>
      </c>
      <c r="D392" s="84" t="s">
        <v>4158</v>
      </c>
      <c r="E392" s="84" t="b">
        <v>0</v>
      </c>
      <c r="F392" s="84" t="b">
        <v>0</v>
      </c>
      <c r="G392" s="84" t="b">
        <v>0</v>
      </c>
    </row>
    <row r="393" spans="1:7" ht="15">
      <c r="A393" s="84" t="s">
        <v>3948</v>
      </c>
      <c r="B393" s="84">
        <v>2</v>
      </c>
      <c r="C393" s="123">
        <v>0.0011343998773081852</v>
      </c>
      <c r="D393" s="84" t="s">
        <v>4158</v>
      </c>
      <c r="E393" s="84" t="b">
        <v>0</v>
      </c>
      <c r="F393" s="84" t="b">
        <v>0</v>
      </c>
      <c r="G393" s="84" t="b">
        <v>0</v>
      </c>
    </row>
    <row r="394" spans="1:7" ht="15">
      <c r="A394" s="84" t="s">
        <v>3949</v>
      </c>
      <c r="B394" s="84">
        <v>2</v>
      </c>
      <c r="C394" s="123">
        <v>0.0011343998773081852</v>
      </c>
      <c r="D394" s="84" t="s">
        <v>4158</v>
      </c>
      <c r="E394" s="84" t="b">
        <v>0</v>
      </c>
      <c r="F394" s="84" t="b">
        <v>0</v>
      </c>
      <c r="G394" s="84" t="b">
        <v>0</v>
      </c>
    </row>
    <row r="395" spans="1:7" ht="15">
      <c r="A395" s="84" t="s">
        <v>3950</v>
      </c>
      <c r="B395" s="84">
        <v>2</v>
      </c>
      <c r="C395" s="123">
        <v>0.0013013604960902046</v>
      </c>
      <c r="D395" s="84" t="s">
        <v>4158</v>
      </c>
      <c r="E395" s="84" t="b">
        <v>0</v>
      </c>
      <c r="F395" s="84" t="b">
        <v>0</v>
      </c>
      <c r="G395" s="84" t="b">
        <v>0</v>
      </c>
    </row>
    <row r="396" spans="1:7" ht="15">
      <c r="A396" s="84" t="s">
        <v>3951</v>
      </c>
      <c r="B396" s="84">
        <v>2</v>
      </c>
      <c r="C396" s="123">
        <v>0.0011343998773081852</v>
      </c>
      <c r="D396" s="84" t="s">
        <v>4158</v>
      </c>
      <c r="E396" s="84" t="b">
        <v>0</v>
      </c>
      <c r="F396" s="84" t="b">
        <v>0</v>
      </c>
      <c r="G396" s="84" t="b">
        <v>0</v>
      </c>
    </row>
    <row r="397" spans="1:7" ht="15">
      <c r="A397" s="84" t="s">
        <v>3952</v>
      </c>
      <c r="B397" s="84">
        <v>2</v>
      </c>
      <c r="C397" s="123">
        <v>0.0011343998773081852</v>
      </c>
      <c r="D397" s="84" t="s">
        <v>4158</v>
      </c>
      <c r="E397" s="84" t="b">
        <v>0</v>
      </c>
      <c r="F397" s="84" t="b">
        <v>1</v>
      </c>
      <c r="G397" s="84" t="b">
        <v>0</v>
      </c>
    </row>
    <row r="398" spans="1:7" ht="15">
      <c r="A398" s="84" t="s">
        <v>3953</v>
      </c>
      <c r="B398" s="84">
        <v>2</v>
      </c>
      <c r="C398" s="123">
        <v>0.0011343998773081852</v>
      </c>
      <c r="D398" s="84" t="s">
        <v>4158</v>
      </c>
      <c r="E398" s="84" t="b">
        <v>0</v>
      </c>
      <c r="F398" s="84" t="b">
        <v>0</v>
      </c>
      <c r="G398" s="84" t="b">
        <v>0</v>
      </c>
    </row>
    <row r="399" spans="1:7" ht="15">
      <c r="A399" s="84" t="s">
        <v>3954</v>
      </c>
      <c r="B399" s="84">
        <v>2</v>
      </c>
      <c r="C399" s="123">
        <v>0.0011343998773081852</v>
      </c>
      <c r="D399" s="84" t="s">
        <v>4158</v>
      </c>
      <c r="E399" s="84" t="b">
        <v>0</v>
      </c>
      <c r="F399" s="84" t="b">
        <v>0</v>
      </c>
      <c r="G399" s="84" t="b">
        <v>0</v>
      </c>
    </row>
    <row r="400" spans="1:7" ht="15">
      <c r="A400" s="84" t="s">
        <v>3955</v>
      </c>
      <c r="B400" s="84">
        <v>2</v>
      </c>
      <c r="C400" s="123">
        <v>0.0011343998773081852</v>
      </c>
      <c r="D400" s="84" t="s">
        <v>4158</v>
      </c>
      <c r="E400" s="84" t="b">
        <v>0</v>
      </c>
      <c r="F400" s="84" t="b">
        <v>0</v>
      </c>
      <c r="G400" s="84" t="b">
        <v>0</v>
      </c>
    </row>
    <row r="401" spans="1:7" ht="15">
      <c r="A401" s="84" t="s">
        <v>3956</v>
      </c>
      <c r="B401" s="84">
        <v>2</v>
      </c>
      <c r="C401" s="123">
        <v>0.0011343998773081852</v>
      </c>
      <c r="D401" s="84" t="s">
        <v>4158</v>
      </c>
      <c r="E401" s="84" t="b">
        <v>0</v>
      </c>
      <c r="F401" s="84" t="b">
        <v>0</v>
      </c>
      <c r="G401" s="84" t="b">
        <v>0</v>
      </c>
    </row>
    <row r="402" spans="1:7" ht="15">
      <c r="A402" s="84" t="s">
        <v>3957</v>
      </c>
      <c r="B402" s="84">
        <v>2</v>
      </c>
      <c r="C402" s="123">
        <v>0.0011343998773081852</v>
      </c>
      <c r="D402" s="84" t="s">
        <v>4158</v>
      </c>
      <c r="E402" s="84" t="b">
        <v>0</v>
      </c>
      <c r="F402" s="84" t="b">
        <v>0</v>
      </c>
      <c r="G402" s="84" t="b">
        <v>0</v>
      </c>
    </row>
    <row r="403" spans="1:7" ht="15">
      <c r="A403" s="84" t="s">
        <v>3958</v>
      </c>
      <c r="B403" s="84">
        <v>2</v>
      </c>
      <c r="C403" s="123">
        <v>0.0011343998773081852</v>
      </c>
      <c r="D403" s="84" t="s">
        <v>4158</v>
      </c>
      <c r="E403" s="84" t="b">
        <v>0</v>
      </c>
      <c r="F403" s="84" t="b">
        <v>0</v>
      </c>
      <c r="G403" s="84" t="b">
        <v>0</v>
      </c>
    </row>
    <row r="404" spans="1:7" ht="15">
      <c r="A404" s="84" t="s">
        <v>3959</v>
      </c>
      <c r="B404" s="84">
        <v>2</v>
      </c>
      <c r="C404" s="123">
        <v>0.0011343998773081852</v>
      </c>
      <c r="D404" s="84" t="s">
        <v>4158</v>
      </c>
      <c r="E404" s="84" t="b">
        <v>0</v>
      </c>
      <c r="F404" s="84" t="b">
        <v>0</v>
      </c>
      <c r="G404" s="84" t="b">
        <v>0</v>
      </c>
    </row>
    <row r="405" spans="1:7" ht="15">
      <c r="A405" s="84" t="s">
        <v>3960</v>
      </c>
      <c r="B405" s="84">
        <v>2</v>
      </c>
      <c r="C405" s="123">
        <v>0.0011343998773081852</v>
      </c>
      <c r="D405" s="84" t="s">
        <v>4158</v>
      </c>
      <c r="E405" s="84" t="b">
        <v>0</v>
      </c>
      <c r="F405" s="84" t="b">
        <v>0</v>
      </c>
      <c r="G405" s="84" t="b">
        <v>0</v>
      </c>
    </row>
    <row r="406" spans="1:7" ht="15">
      <c r="A406" s="84" t="s">
        <v>3961</v>
      </c>
      <c r="B406" s="84">
        <v>2</v>
      </c>
      <c r="C406" s="123">
        <v>0.0011343998773081852</v>
      </c>
      <c r="D406" s="84" t="s">
        <v>4158</v>
      </c>
      <c r="E406" s="84" t="b">
        <v>0</v>
      </c>
      <c r="F406" s="84" t="b">
        <v>0</v>
      </c>
      <c r="G406" s="84" t="b">
        <v>0</v>
      </c>
    </row>
    <row r="407" spans="1:7" ht="15">
      <c r="A407" s="84" t="s">
        <v>3962</v>
      </c>
      <c r="B407" s="84">
        <v>2</v>
      </c>
      <c r="C407" s="123">
        <v>0.0011343998773081852</v>
      </c>
      <c r="D407" s="84" t="s">
        <v>4158</v>
      </c>
      <c r="E407" s="84" t="b">
        <v>0</v>
      </c>
      <c r="F407" s="84" t="b">
        <v>0</v>
      </c>
      <c r="G407" s="84" t="b">
        <v>0</v>
      </c>
    </row>
    <row r="408" spans="1:7" ht="15">
      <c r="A408" s="84" t="s">
        <v>3963</v>
      </c>
      <c r="B408" s="84">
        <v>2</v>
      </c>
      <c r="C408" s="123">
        <v>0.0011343998773081852</v>
      </c>
      <c r="D408" s="84" t="s">
        <v>4158</v>
      </c>
      <c r="E408" s="84" t="b">
        <v>0</v>
      </c>
      <c r="F408" s="84" t="b">
        <v>0</v>
      </c>
      <c r="G408" s="84" t="b">
        <v>0</v>
      </c>
    </row>
    <row r="409" spans="1:7" ht="15">
      <c r="A409" s="84" t="s">
        <v>3964</v>
      </c>
      <c r="B409" s="84">
        <v>2</v>
      </c>
      <c r="C409" s="123">
        <v>0.0011343998773081852</v>
      </c>
      <c r="D409" s="84" t="s">
        <v>4158</v>
      </c>
      <c r="E409" s="84" t="b">
        <v>0</v>
      </c>
      <c r="F409" s="84" t="b">
        <v>0</v>
      </c>
      <c r="G409" s="84" t="b">
        <v>0</v>
      </c>
    </row>
    <row r="410" spans="1:7" ht="15">
      <c r="A410" s="84" t="s">
        <v>3965</v>
      </c>
      <c r="B410" s="84">
        <v>2</v>
      </c>
      <c r="C410" s="123">
        <v>0.0011343998773081852</v>
      </c>
      <c r="D410" s="84" t="s">
        <v>4158</v>
      </c>
      <c r="E410" s="84" t="b">
        <v>0</v>
      </c>
      <c r="F410" s="84" t="b">
        <v>1</v>
      </c>
      <c r="G410" s="84" t="b">
        <v>0</v>
      </c>
    </row>
    <row r="411" spans="1:7" ht="15">
      <c r="A411" s="84" t="s">
        <v>3966</v>
      </c>
      <c r="B411" s="84">
        <v>2</v>
      </c>
      <c r="C411" s="123">
        <v>0.0011343998773081852</v>
      </c>
      <c r="D411" s="84" t="s">
        <v>4158</v>
      </c>
      <c r="E411" s="84" t="b">
        <v>0</v>
      </c>
      <c r="F411" s="84" t="b">
        <v>0</v>
      </c>
      <c r="G411" s="84" t="b">
        <v>0</v>
      </c>
    </row>
    <row r="412" spans="1:7" ht="15">
      <c r="A412" s="84" t="s">
        <v>3967</v>
      </c>
      <c r="B412" s="84">
        <v>2</v>
      </c>
      <c r="C412" s="123">
        <v>0.0011343998773081852</v>
      </c>
      <c r="D412" s="84" t="s">
        <v>4158</v>
      </c>
      <c r="E412" s="84" t="b">
        <v>0</v>
      </c>
      <c r="F412" s="84" t="b">
        <v>0</v>
      </c>
      <c r="G412" s="84" t="b">
        <v>0</v>
      </c>
    </row>
    <row r="413" spans="1:7" ht="15">
      <c r="A413" s="84" t="s">
        <v>3968</v>
      </c>
      <c r="B413" s="84">
        <v>2</v>
      </c>
      <c r="C413" s="123">
        <v>0.0011343998773081852</v>
      </c>
      <c r="D413" s="84" t="s">
        <v>4158</v>
      </c>
      <c r="E413" s="84" t="b">
        <v>0</v>
      </c>
      <c r="F413" s="84" t="b">
        <v>0</v>
      </c>
      <c r="G413" s="84" t="b">
        <v>0</v>
      </c>
    </row>
    <row r="414" spans="1:7" ht="15">
      <c r="A414" s="84" t="s">
        <v>3969</v>
      </c>
      <c r="B414" s="84">
        <v>2</v>
      </c>
      <c r="C414" s="123">
        <v>0.0011343998773081852</v>
      </c>
      <c r="D414" s="84" t="s">
        <v>4158</v>
      </c>
      <c r="E414" s="84" t="b">
        <v>0</v>
      </c>
      <c r="F414" s="84" t="b">
        <v>0</v>
      </c>
      <c r="G414" s="84" t="b">
        <v>0</v>
      </c>
    </row>
    <row r="415" spans="1:7" ht="15">
      <c r="A415" s="84" t="s">
        <v>3970</v>
      </c>
      <c r="B415" s="84">
        <v>2</v>
      </c>
      <c r="C415" s="123">
        <v>0.0011343998773081852</v>
      </c>
      <c r="D415" s="84" t="s">
        <v>4158</v>
      </c>
      <c r="E415" s="84" t="b">
        <v>0</v>
      </c>
      <c r="F415" s="84" t="b">
        <v>0</v>
      </c>
      <c r="G415" s="84" t="b">
        <v>0</v>
      </c>
    </row>
    <row r="416" spans="1:7" ht="15">
      <c r="A416" s="84" t="s">
        <v>3971</v>
      </c>
      <c r="B416" s="84">
        <v>2</v>
      </c>
      <c r="C416" s="123">
        <v>0.0011343998773081852</v>
      </c>
      <c r="D416" s="84" t="s">
        <v>4158</v>
      </c>
      <c r="E416" s="84" t="b">
        <v>0</v>
      </c>
      <c r="F416" s="84" t="b">
        <v>0</v>
      </c>
      <c r="G416" s="84" t="b">
        <v>0</v>
      </c>
    </row>
    <row r="417" spans="1:7" ht="15">
      <c r="A417" s="84" t="s">
        <v>3972</v>
      </c>
      <c r="B417" s="84">
        <v>2</v>
      </c>
      <c r="C417" s="123">
        <v>0.0011343998773081852</v>
      </c>
      <c r="D417" s="84" t="s">
        <v>4158</v>
      </c>
      <c r="E417" s="84" t="b">
        <v>0</v>
      </c>
      <c r="F417" s="84" t="b">
        <v>0</v>
      </c>
      <c r="G417" s="84" t="b">
        <v>0</v>
      </c>
    </row>
    <row r="418" spans="1:7" ht="15">
      <c r="A418" s="84" t="s">
        <v>3973</v>
      </c>
      <c r="B418" s="84">
        <v>2</v>
      </c>
      <c r="C418" s="123">
        <v>0.0011343998773081852</v>
      </c>
      <c r="D418" s="84" t="s">
        <v>4158</v>
      </c>
      <c r="E418" s="84" t="b">
        <v>0</v>
      </c>
      <c r="F418" s="84" t="b">
        <v>0</v>
      </c>
      <c r="G418" s="84" t="b">
        <v>0</v>
      </c>
    </row>
    <row r="419" spans="1:7" ht="15">
      <c r="A419" s="84" t="s">
        <v>3974</v>
      </c>
      <c r="B419" s="84">
        <v>2</v>
      </c>
      <c r="C419" s="123">
        <v>0.0011343998773081852</v>
      </c>
      <c r="D419" s="84" t="s">
        <v>4158</v>
      </c>
      <c r="E419" s="84" t="b">
        <v>0</v>
      </c>
      <c r="F419" s="84" t="b">
        <v>0</v>
      </c>
      <c r="G419" s="84" t="b">
        <v>0</v>
      </c>
    </row>
    <row r="420" spans="1:7" ht="15">
      <c r="A420" s="84" t="s">
        <v>3975</v>
      </c>
      <c r="B420" s="84">
        <v>2</v>
      </c>
      <c r="C420" s="123">
        <v>0.0011343998773081852</v>
      </c>
      <c r="D420" s="84" t="s">
        <v>4158</v>
      </c>
      <c r="E420" s="84" t="b">
        <v>0</v>
      </c>
      <c r="F420" s="84" t="b">
        <v>0</v>
      </c>
      <c r="G420" s="84" t="b">
        <v>0</v>
      </c>
    </row>
    <row r="421" spans="1:7" ht="15">
      <c r="A421" s="84" t="s">
        <v>3976</v>
      </c>
      <c r="B421" s="84">
        <v>2</v>
      </c>
      <c r="C421" s="123">
        <v>0.0011343998773081852</v>
      </c>
      <c r="D421" s="84" t="s">
        <v>4158</v>
      </c>
      <c r="E421" s="84" t="b">
        <v>0</v>
      </c>
      <c r="F421" s="84" t="b">
        <v>0</v>
      </c>
      <c r="G421" s="84" t="b">
        <v>0</v>
      </c>
    </row>
    <row r="422" spans="1:7" ht="15">
      <c r="A422" s="84" t="s">
        <v>3977</v>
      </c>
      <c r="B422" s="84">
        <v>2</v>
      </c>
      <c r="C422" s="123">
        <v>0.0011343998773081852</v>
      </c>
      <c r="D422" s="84" t="s">
        <v>4158</v>
      </c>
      <c r="E422" s="84" t="b">
        <v>0</v>
      </c>
      <c r="F422" s="84" t="b">
        <v>0</v>
      </c>
      <c r="G422" s="84" t="b">
        <v>0</v>
      </c>
    </row>
    <row r="423" spans="1:7" ht="15">
      <c r="A423" s="84" t="s">
        <v>3978</v>
      </c>
      <c r="B423" s="84">
        <v>2</v>
      </c>
      <c r="C423" s="123">
        <v>0.0011343998773081852</v>
      </c>
      <c r="D423" s="84" t="s">
        <v>4158</v>
      </c>
      <c r="E423" s="84" t="b">
        <v>0</v>
      </c>
      <c r="F423" s="84" t="b">
        <v>0</v>
      </c>
      <c r="G423" s="84" t="b">
        <v>0</v>
      </c>
    </row>
    <row r="424" spans="1:7" ht="15">
      <c r="A424" s="84" t="s">
        <v>3979</v>
      </c>
      <c r="B424" s="84">
        <v>2</v>
      </c>
      <c r="C424" s="123">
        <v>0.0011343998773081852</v>
      </c>
      <c r="D424" s="84" t="s">
        <v>4158</v>
      </c>
      <c r="E424" s="84" t="b">
        <v>0</v>
      </c>
      <c r="F424" s="84" t="b">
        <v>0</v>
      </c>
      <c r="G424" s="84" t="b">
        <v>0</v>
      </c>
    </row>
    <row r="425" spans="1:7" ht="15">
      <c r="A425" s="84" t="s">
        <v>3980</v>
      </c>
      <c r="B425" s="84">
        <v>2</v>
      </c>
      <c r="C425" s="123">
        <v>0.0011343998773081852</v>
      </c>
      <c r="D425" s="84" t="s">
        <v>4158</v>
      </c>
      <c r="E425" s="84" t="b">
        <v>0</v>
      </c>
      <c r="F425" s="84" t="b">
        <v>0</v>
      </c>
      <c r="G425" s="84" t="b">
        <v>0</v>
      </c>
    </row>
    <row r="426" spans="1:7" ht="15">
      <c r="A426" s="84" t="s">
        <v>3981</v>
      </c>
      <c r="B426" s="84">
        <v>2</v>
      </c>
      <c r="C426" s="123">
        <v>0.0011343998773081852</v>
      </c>
      <c r="D426" s="84" t="s">
        <v>4158</v>
      </c>
      <c r="E426" s="84" t="b">
        <v>0</v>
      </c>
      <c r="F426" s="84" t="b">
        <v>0</v>
      </c>
      <c r="G426" s="84" t="b">
        <v>0</v>
      </c>
    </row>
    <row r="427" spans="1:7" ht="15">
      <c r="A427" s="84" t="s">
        <v>3982</v>
      </c>
      <c r="B427" s="84">
        <v>2</v>
      </c>
      <c r="C427" s="123">
        <v>0.0011343998773081852</v>
      </c>
      <c r="D427" s="84" t="s">
        <v>4158</v>
      </c>
      <c r="E427" s="84" t="b">
        <v>0</v>
      </c>
      <c r="F427" s="84" t="b">
        <v>1</v>
      </c>
      <c r="G427" s="84" t="b">
        <v>0</v>
      </c>
    </row>
    <row r="428" spans="1:7" ht="15">
      <c r="A428" s="84" t="s">
        <v>3983</v>
      </c>
      <c r="B428" s="84">
        <v>2</v>
      </c>
      <c r="C428" s="123">
        <v>0.0011343998773081852</v>
      </c>
      <c r="D428" s="84" t="s">
        <v>4158</v>
      </c>
      <c r="E428" s="84" t="b">
        <v>0</v>
      </c>
      <c r="F428" s="84" t="b">
        <v>0</v>
      </c>
      <c r="G428" s="84" t="b">
        <v>0</v>
      </c>
    </row>
    <row r="429" spans="1:7" ht="15">
      <c r="A429" s="84" t="s">
        <v>3984</v>
      </c>
      <c r="B429" s="84">
        <v>2</v>
      </c>
      <c r="C429" s="123">
        <v>0.0011343998773081852</v>
      </c>
      <c r="D429" s="84" t="s">
        <v>4158</v>
      </c>
      <c r="E429" s="84" t="b">
        <v>0</v>
      </c>
      <c r="F429" s="84" t="b">
        <v>0</v>
      </c>
      <c r="G429" s="84" t="b">
        <v>0</v>
      </c>
    </row>
    <row r="430" spans="1:7" ht="15">
      <c r="A430" s="84" t="s">
        <v>3985</v>
      </c>
      <c r="B430" s="84">
        <v>2</v>
      </c>
      <c r="C430" s="123">
        <v>0.0011343998773081852</v>
      </c>
      <c r="D430" s="84" t="s">
        <v>4158</v>
      </c>
      <c r="E430" s="84" t="b">
        <v>0</v>
      </c>
      <c r="F430" s="84" t="b">
        <v>0</v>
      </c>
      <c r="G430" s="84" t="b">
        <v>0</v>
      </c>
    </row>
    <row r="431" spans="1:7" ht="15">
      <c r="A431" s="84" t="s">
        <v>3986</v>
      </c>
      <c r="B431" s="84">
        <v>2</v>
      </c>
      <c r="C431" s="123">
        <v>0.0011343998773081852</v>
      </c>
      <c r="D431" s="84" t="s">
        <v>4158</v>
      </c>
      <c r="E431" s="84" t="b">
        <v>0</v>
      </c>
      <c r="F431" s="84" t="b">
        <v>0</v>
      </c>
      <c r="G431" s="84" t="b">
        <v>0</v>
      </c>
    </row>
    <row r="432" spans="1:7" ht="15">
      <c r="A432" s="84" t="s">
        <v>3987</v>
      </c>
      <c r="B432" s="84">
        <v>2</v>
      </c>
      <c r="C432" s="123">
        <v>0.0011343998773081852</v>
      </c>
      <c r="D432" s="84" t="s">
        <v>4158</v>
      </c>
      <c r="E432" s="84" t="b">
        <v>0</v>
      </c>
      <c r="F432" s="84" t="b">
        <v>0</v>
      </c>
      <c r="G432" s="84" t="b">
        <v>0</v>
      </c>
    </row>
    <row r="433" spans="1:7" ht="15">
      <c r="A433" s="84" t="s">
        <v>3988</v>
      </c>
      <c r="B433" s="84">
        <v>2</v>
      </c>
      <c r="C433" s="123">
        <v>0.0013013604960902046</v>
      </c>
      <c r="D433" s="84" t="s">
        <v>4158</v>
      </c>
      <c r="E433" s="84" t="b">
        <v>0</v>
      </c>
      <c r="F433" s="84" t="b">
        <v>0</v>
      </c>
      <c r="G433" s="84" t="b">
        <v>0</v>
      </c>
    </row>
    <row r="434" spans="1:7" ht="15">
      <c r="A434" s="84" t="s">
        <v>3989</v>
      </c>
      <c r="B434" s="84">
        <v>2</v>
      </c>
      <c r="C434" s="123">
        <v>0.0011343998773081852</v>
      </c>
      <c r="D434" s="84" t="s">
        <v>4158</v>
      </c>
      <c r="E434" s="84" t="b">
        <v>0</v>
      </c>
      <c r="F434" s="84" t="b">
        <v>0</v>
      </c>
      <c r="G434" s="84" t="b">
        <v>0</v>
      </c>
    </row>
    <row r="435" spans="1:7" ht="15">
      <c r="A435" s="84" t="s">
        <v>3990</v>
      </c>
      <c r="B435" s="84">
        <v>2</v>
      </c>
      <c r="C435" s="123">
        <v>0.0011343998773081852</v>
      </c>
      <c r="D435" s="84" t="s">
        <v>4158</v>
      </c>
      <c r="E435" s="84" t="b">
        <v>0</v>
      </c>
      <c r="F435" s="84" t="b">
        <v>0</v>
      </c>
      <c r="G435" s="84" t="b">
        <v>0</v>
      </c>
    </row>
    <row r="436" spans="1:7" ht="15">
      <c r="A436" s="84" t="s">
        <v>3991</v>
      </c>
      <c r="B436" s="84">
        <v>2</v>
      </c>
      <c r="C436" s="123">
        <v>0.0011343998773081852</v>
      </c>
      <c r="D436" s="84" t="s">
        <v>4158</v>
      </c>
      <c r="E436" s="84" t="b">
        <v>0</v>
      </c>
      <c r="F436" s="84" t="b">
        <v>0</v>
      </c>
      <c r="G436" s="84" t="b">
        <v>0</v>
      </c>
    </row>
    <row r="437" spans="1:7" ht="15">
      <c r="A437" s="84" t="s">
        <v>3992</v>
      </c>
      <c r="B437" s="84">
        <v>2</v>
      </c>
      <c r="C437" s="123">
        <v>0.0013013604960902046</v>
      </c>
      <c r="D437" s="84" t="s">
        <v>4158</v>
      </c>
      <c r="E437" s="84" t="b">
        <v>0</v>
      </c>
      <c r="F437" s="84" t="b">
        <v>0</v>
      </c>
      <c r="G437" s="84" t="b">
        <v>0</v>
      </c>
    </row>
    <row r="438" spans="1:7" ht="15">
      <c r="A438" s="84" t="s">
        <v>3993</v>
      </c>
      <c r="B438" s="84">
        <v>2</v>
      </c>
      <c r="C438" s="123">
        <v>0.0011343998773081852</v>
      </c>
      <c r="D438" s="84" t="s">
        <v>4158</v>
      </c>
      <c r="E438" s="84" t="b">
        <v>0</v>
      </c>
      <c r="F438" s="84" t="b">
        <v>0</v>
      </c>
      <c r="G438" s="84" t="b">
        <v>0</v>
      </c>
    </row>
    <row r="439" spans="1:7" ht="15">
      <c r="A439" s="84" t="s">
        <v>3994</v>
      </c>
      <c r="B439" s="84">
        <v>2</v>
      </c>
      <c r="C439" s="123">
        <v>0.0011343998773081852</v>
      </c>
      <c r="D439" s="84" t="s">
        <v>4158</v>
      </c>
      <c r="E439" s="84" t="b">
        <v>0</v>
      </c>
      <c r="F439" s="84" t="b">
        <v>0</v>
      </c>
      <c r="G439" s="84" t="b">
        <v>0</v>
      </c>
    </row>
    <row r="440" spans="1:7" ht="15">
      <c r="A440" s="84" t="s">
        <v>3995</v>
      </c>
      <c r="B440" s="84">
        <v>2</v>
      </c>
      <c r="C440" s="123">
        <v>0.0011343998773081852</v>
      </c>
      <c r="D440" s="84" t="s">
        <v>4158</v>
      </c>
      <c r="E440" s="84" t="b">
        <v>1</v>
      </c>
      <c r="F440" s="84" t="b">
        <v>0</v>
      </c>
      <c r="G440" s="84" t="b">
        <v>0</v>
      </c>
    </row>
    <row r="441" spans="1:7" ht="15">
      <c r="A441" s="84" t="s">
        <v>3996</v>
      </c>
      <c r="B441" s="84">
        <v>2</v>
      </c>
      <c r="C441" s="123">
        <v>0.0011343998773081852</v>
      </c>
      <c r="D441" s="84" t="s">
        <v>4158</v>
      </c>
      <c r="E441" s="84" t="b">
        <v>0</v>
      </c>
      <c r="F441" s="84" t="b">
        <v>0</v>
      </c>
      <c r="G441" s="84" t="b">
        <v>0</v>
      </c>
    </row>
    <row r="442" spans="1:7" ht="15">
      <c r="A442" s="84" t="s">
        <v>3997</v>
      </c>
      <c r="B442" s="84">
        <v>2</v>
      </c>
      <c r="C442" s="123">
        <v>0.0011343998773081852</v>
      </c>
      <c r="D442" s="84" t="s">
        <v>4158</v>
      </c>
      <c r="E442" s="84" t="b">
        <v>0</v>
      </c>
      <c r="F442" s="84" t="b">
        <v>0</v>
      </c>
      <c r="G442" s="84" t="b">
        <v>0</v>
      </c>
    </row>
    <row r="443" spans="1:7" ht="15">
      <c r="A443" s="84" t="s">
        <v>3998</v>
      </c>
      <c r="B443" s="84">
        <v>2</v>
      </c>
      <c r="C443" s="123">
        <v>0.0011343998773081852</v>
      </c>
      <c r="D443" s="84" t="s">
        <v>4158</v>
      </c>
      <c r="E443" s="84" t="b">
        <v>0</v>
      </c>
      <c r="F443" s="84" t="b">
        <v>0</v>
      </c>
      <c r="G443" s="84" t="b">
        <v>0</v>
      </c>
    </row>
    <row r="444" spans="1:7" ht="15">
      <c r="A444" s="84" t="s">
        <v>3999</v>
      </c>
      <c r="B444" s="84">
        <v>2</v>
      </c>
      <c r="C444" s="123">
        <v>0.0013013604960902046</v>
      </c>
      <c r="D444" s="84" t="s">
        <v>4158</v>
      </c>
      <c r="E444" s="84" t="b">
        <v>0</v>
      </c>
      <c r="F444" s="84" t="b">
        <v>0</v>
      </c>
      <c r="G444" s="84" t="b">
        <v>0</v>
      </c>
    </row>
    <row r="445" spans="1:7" ht="15">
      <c r="A445" s="84" t="s">
        <v>400</v>
      </c>
      <c r="B445" s="84">
        <v>2</v>
      </c>
      <c r="C445" s="123">
        <v>0.0011343998773081852</v>
      </c>
      <c r="D445" s="84" t="s">
        <v>4158</v>
      </c>
      <c r="E445" s="84" t="b">
        <v>0</v>
      </c>
      <c r="F445" s="84" t="b">
        <v>0</v>
      </c>
      <c r="G445" s="84" t="b">
        <v>0</v>
      </c>
    </row>
    <row r="446" spans="1:7" ht="15">
      <c r="A446" s="84" t="s">
        <v>4000</v>
      </c>
      <c r="B446" s="84">
        <v>2</v>
      </c>
      <c r="C446" s="123">
        <v>0.0011343998773081852</v>
      </c>
      <c r="D446" s="84" t="s">
        <v>4158</v>
      </c>
      <c r="E446" s="84" t="b">
        <v>0</v>
      </c>
      <c r="F446" s="84" t="b">
        <v>0</v>
      </c>
      <c r="G446" s="84" t="b">
        <v>0</v>
      </c>
    </row>
    <row r="447" spans="1:7" ht="15">
      <c r="A447" s="84" t="s">
        <v>4001</v>
      </c>
      <c r="B447" s="84">
        <v>2</v>
      </c>
      <c r="C447" s="123">
        <v>0.0011343998773081852</v>
      </c>
      <c r="D447" s="84" t="s">
        <v>4158</v>
      </c>
      <c r="E447" s="84" t="b">
        <v>0</v>
      </c>
      <c r="F447" s="84" t="b">
        <v>0</v>
      </c>
      <c r="G447" s="84" t="b">
        <v>0</v>
      </c>
    </row>
    <row r="448" spans="1:7" ht="15">
      <c r="A448" s="84" t="s">
        <v>4002</v>
      </c>
      <c r="B448" s="84">
        <v>2</v>
      </c>
      <c r="C448" s="123">
        <v>0.0011343998773081852</v>
      </c>
      <c r="D448" s="84" t="s">
        <v>4158</v>
      </c>
      <c r="E448" s="84" t="b">
        <v>0</v>
      </c>
      <c r="F448" s="84" t="b">
        <v>0</v>
      </c>
      <c r="G448" s="84" t="b">
        <v>0</v>
      </c>
    </row>
    <row r="449" spans="1:7" ht="15">
      <c r="A449" s="84" t="s">
        <v>4003</v>
      </c>
      <c r="B449" s="84">
        <v>2</v>
      </c>
      <c r="C449" s="123">
        <v>0.0013013604960902046</v>
      </c>
      <c r="D449" s="84" t="s">
        <v>4158</v>
      </c>
      <c r="E449" s="84" t="b">
        <v>0</v>
      </c>
      <c r="F449" s="84" t="b">
        <v>0</v>
      </c>
      <c r="G449" s="84" t="b">
        <v>0</v>
      </c>
    </row>
    <row r="450" spans="1:7" ht="15">
      <c r="A450" s="84" t="s">
        <v>4004</v>
      </c>
      <c r="B450" s="84">
        <v>2</v>
      </c>
      <c r="C450" s="123">
        <v>0.0011343998773081852</v>
      </c>
      <c r="D450" s="84" t="s">
        <v>4158</v>
      </c>
      <c r="E450" s="84" t="b">
        <v>0</v>
      </c>
      <c r="F450" s="84" t="b">
        <v>0</v>
      </c>
      <c r="G450" s="84" t="b">
        <v>0</v>
      </c>
    </row>
    <row r="451" spans="1:7" ht="15">
      <c r="A451" s="84" t="s">
        <v>4005</v>
      </c>
      <c r="B451" s="84">
        <v>2</v>
      </c>
      <c r="C451" s="123">
        <v>0.0011343998773081852</v>
      </c>
      <c r="D451" s="84" t="s">
        <v>4158</v>
      </c>
      <c r="E451" s="84" t="b">
        <v>0</v>
      </c>
      <c r="F451" s="84" t="b">
        <v>0</v>
      </c>
      <c r="G451" s="84" t="b">
        <v>0</v>
      </c>
    </row>
    <row r="452" spans="1:7" ht="15">
      <c r="A452" s="84" t="s">
        <v>4006</v>
      </c>
      <c r="B452" s="84">
        <v>2</v>
      </c>
      <c r="C452" s="123">
        <v>0.0013013604960902046</v>
      </c>
      <c r="D452" s="84" t="s">
        <v>4158</v>
      </c>
      <c r="E452" s="84" t="b">
        <v>0</v>
      </c>
      <c r="F452" s="84" t="b">
        <v>0</v>
      </c>
      <c r="G452" s="84" t="b">
        <v>0</v>
      </c>
    </row>
    <row r="453" spans="1:7" ht="15">
      <c r="A453" s="84" t="s">
        <v>4007</v>
      </c>
      <c r="B453" s="84">
        <v>2</v>
      </c>
      <c r="C453" s="123">
        <v>0.0013013604960902046</v>
      </c>
      <c r="D453" s="84" t="s">
        <v>4158</v>
      </c>
      <c r="E453" s="84" t="b">
        <v>0</v>
      </c>
      <c r="F453" s="84" t="b">
        <v>0</v>
      </c>
      <c r="G453" s="84" t="b">
        <v>0</v>
      </c>
    </row>
    <row r="454" spans="1:7" ht="15">
      <c r="A454" s="84" t="s">
        <v>4008</v>
      </c>
      <c r="B454" s="84">
        <v>2</v>
      </c>
      <c r="C454" s="123">
        <v>0.0013013604960902046</v>
      </c>
      <c r="D454" s="84" t="s">
        <v>4158</v>
      </c>
      <c r="E454" s="84" t="b">
        <v>0</v>
      </c>
      <c r="F454" s="84" t="b">
        <v>0</v>
      </c>
      <c r="G454" s="84" t="b">
        <v>0</v>
      </c>
    </row>
    <row r="455" spans="1:7" ht="15">
      <c r="A455" s="84" t="s">
        <v>4009</v>
      </c>
      <c r="B455" s="84">
        <v>2</v>
      </c>
      <c r="C455" s="123">
        <v>0.0011343998773081852</v>
      </c>
      <c r="D455" s="84" t="s">
        <v>4158</v>
      </c>
      <c r="E455" s="84" t="b">
        <v>0</v>
      </c>
      <c r="F455" s="84" t="b">
        <v>0</v>
      </c>
      <c r="G455" s="84" t="b">
        <v>0</v>
      </c>
    </row>
    <row r="456" spans="1:7" ht="15">
      <c r="A456" s="84" t="s">
        <v>4010</v>
      </c>
      <c r="B456" s="84">
        <v>2</v>
      </c>
      <c r="C456" s="123">
        <v>0.0011343998773081852</v>
      </c>
      <c r="D456" s="84" t="s">
        <v>4158</v>
      </c>
      <c r="E456" s="84" t="b">
        <v>0</v>
      </c>
      <c r="F456" s="84" t="b">
        <v>0</v>
      </c>
      <c r="G456" s="84" t="b">
        <v>0</v>
      </c>
    </row>
    <row r="457" spans="1:7" ht="15">
      <c r="A457" s="84" t="s">
        <v>4011</v>
      </c>
      <c r="B457" s="84">
        <v>2</v>
      </c>
      <c r="C457" s="123">
        <v>0.0011343998773081852</v>
      </c>
      <c r="D457" s="84" t="s">
        <v>4158</v>
      </c>
      <c r="E457" s="84" t="b">
        <v>0</v>
      </c>
      <c r="F457" s="84" t="b">
        <v>0</v>
      </c>
      <c r="G457" s="84" t="b">
        <v>0</v>
      </c>
    </row>
    <row r="458" spans="1:7" ht="15">
      <c r="A458" s="84" t="s">
        <v>4012</v>
      </c>
      <c r="B458" s="84">
        <v>2</v>
      </c>
      <c r="C458" s="123">
        <v>0.0011343998773081852</v>
      </c>
      <c r="D458" s="84" t="s">
        <v>4158</v>
      </c>
      <c r="E458" s="84" t="b">
        <v>0</v>
      </c>
      <c r="F458" s="84" t="b">
        <v>0</v>
      </c>
      <c r="G458" s="84" t="b">
        <v>0</v>
      </c>
    </row>
    <row r="459" spans="1:7" ht="15">
      <c r="A459" s="84" t="s">
        <v>4013</v>
      </c>
      <c r="B459" s="84">
        <v>2</v>
      </c>
      <c r="C459" s="123">
        <v>0.0011343998773081852</v>
      </c>
      <c r="D459" s="84" t="s">
        <v>4158</v>
      </c>
      <c r="E459" s="84" t="b">
        <v>0</v>
      </c>
      <c r="F459" s="84" t="b">
        <v>0</v>
      </c>
      <c r="G459" s="84" t="b">
        <v>0</v>
      </c>
    </row>
    <row r="460" spans="1:7" ht="15">
      <c r="A460" s="84" t="s">
        <v>4014</v>
      </c>
      <c r="B460" s="84">
        <v>2</v>
      </c>
      <c r="C460" s="123">
        <v>0.0011343998773081852</v>
      </c>
      <c r="D460" s="84" t="s">
        <v>4158</v>
      </c>
      <c r="E460" s="84" t="b">
        <v>0</v>
      </c>
      <c r="F460" s="84" t="b">
        <v>0</v>
      </c>
      <c r="G460" s="84" t="b">
        <v>0</v>
      </c>
    </row>
    <row r="461" spans="1:7" ht="15">
      <c r="A461" s="84" t="s">
        <v>4015</v>
      </c>
      <c r="B461" s="84">
        <v>2</v>
      </c>
      <c r="C461" s="123">
        <v>0.0011343998773081852</v>
      </c>
      <c r="D461" s="84" t="s">
        <v>4158</v>
      </c>
      <c r="E461" s="84" t="b">
        <v>0</v>
      </c>
      <c r="F461" s="84" t="b">
        <v>0</v>
      </c>
      <c r="G461" s="84" t="b">
        <v>0</v>
      </c>
    </row>
    <row r="462" spans="1:7" ht="15">
      <c r="A462" s="84" t="s">
        <v>398</v>
      </c>
      <c r="B462" s="84">
        <v>2</v>
      </c>
      <c r="C462" s="123">
        <v>0.0011343998773081852</v>
      </c>
      <c r="D462" s="84" t="s">
        <v>4158</v>
      </c>
      <c r="E462" s="84" t="b">
        <v>0</v>
      </c>
      <c r="F462" s="84" t="b">
        <v>0</v>
      </c>
      <c r="G462" s="84" t="b">
        <v>0</v>
      </c>
    </row>
    <row r="463" spans="1:7" ht="15">
      <c r="A463" s="84" t="s">
        <v>4016</v>
      </c>
      <c r="B463" s="84">
        <v>2</v>
      </c>
      <c r="C463" s="123">
        <v>0.0011343998773081852</v>
      </c>
      <c r="D463" s="84" t="s">
        <v>4158</v>
      </c>
      <c r="E463" s="84" t="b">
        <v>0</v>
      </c>
      <c r="F463" s="84" t="b">
        <v>0</v>
      </c>
      <c r="G463" s="84" t="b">
        <v>0</v>
      </c>
    </row>
    <row r="464" spans="1:7" ht="15">
      <c r="A464" s="84" t="s">
        <v>4017</v>
      </c>
      <c r="B464" s="84">
        <v>2</v>
      </c>
      <c r="C464" s="123">
        <v>0.0011343998773081852</v>
      </c>
      <c r="D464" s="84" t="s">
        <v>4158</v>
      </c>
      <c r="E464" s="84" t="b">
        <v>0</v>
      </c>
      <c r="F464" s="84" t="b">
        <v>0</v>
      </c>
      <c r="G464" s="84" t="b">
        <v>0</v>
      </c>
    </row>
    <row r="465" spans="1:7" ht="15">
      <c r="A465" s="84" t="s">
        <v>4018</v>
      </c>
      <c r="B465" s="84">
        <v>2</v>
      </c>
      <c r="C465" s="123">
        <v>0.0011343998773081852</v>
      </c>
      <c r="D465" s="84" t="s">
        <v>4158</v>
      </c>
      <c r="E465" s="84" t="b">
        <v>0</v>
      </c>
      <c r="F465" s="84" t="b">
        <v>0</v>
      </c>
      <c r="G465" s="84" t="b">
        <v>0</v>
      </c>
    </row>
    <row r="466" spans="1:7" ht="15">
      <c r="A466" s="84" t="s">
        <v>4019</v>
      </c>
      <c r="B466" s="84">
        <v>2</v>
      </c>
      <c r="C466" s="123">
        <v>0.0011343998773081852</v>
      </c>
      <c r="D466" s="84" t="s">
        <v>4158</v>
      </c>
      <c r="E466" s="84" t="b">
        <v>0</v>
      </c>
      <c r="F466" s="84" t="b">
        <v>0</v>
      </c>
      <c r="G466" s="84" t="b">
        <v>0</v>
      </c>
    </row>
    <row r="467" spans="1:7" ht="15">
      <c r="A467" s="84" t="s">
        <v>4020</v>
      </c>
      <c r="B467" s="84">
        <v>2</v>
      </c>
      <c r="C467" s="123">
        <v>0.0011343998773081852</v>
      </c>
      <c r="D467" s="84" t="s">
        <v>4158</v>
      </c>
      <c r="E467" s="84" t="b">
        <v>0</v>
      </c>
      <c r="F467" s="84" t="b">
        <v>1</v>
      </c>
      <c r="G467" s="84" t="b">
        <v>0</v>
      </c>
    </row>
    <row r="468" spans="1:7" ht="15">
      <c r="A468" s="84" t="s">
        <v>4021</v>
      </c>
      <c r="B468" s="84">
        <v>2</v>
      </c>
      <c r="C468" s="123">
        <v>0.0011343998773081852</v>
      </c>
      <c r="D468" s="84" t="s">
        <v>4158</v>
      </c>
      <c r="E468" s="84" t="b">
        <v>0</v>
      </c>
      <c r="F468" s="84" t="b">
        <v>0</v>
      </c>
      <c r="G468" s="84" t="b">
        <v>0</v>
      </c>
    </row>
    <row r="469" spans="1:7" ht="15">
      <c r="A469" s="84" t="s">
        <v>4022</v>
      </c>
      <c r="B469" s="84">
        <v>2</v>
      </c>
      <c r="C469" s="123">
        <v>0.0011343998773081852</v>
      </c>
      <c r="D469" s="84" t="s">
        <v>4158</v>
      </c>
      <c r="E469" s="84" t="b">
        <v>0</v>
      </c>
      <c r="F469" s="84" t="b">
        <v>0</v>
      </c>
      <c r="G469" s="84" t="b">
        <v>0</v>
      </c>
    </row>
    <row r="470" spans="1:7" ht="15">
      <c r="A470" s="84" t="s">
        <v>4023</v>
      </c>
      <c r="B470" s="84">
        <v>2</v>
      </c>
      <c r="C470" s="123">
        <v>0.0011343998773081852</v>
      </c>
      <c r="D470" s="84" t="s">
        <v>4158</v>
      </c>
      <c r="E470" s="84" t="b">
        <v>0</v>
      </c>
      <c r="F470" s="84" t="b">
        <v>0</v>
      </c>
      <c r="G470" s="84" t="b">
        <v>0</v>
      </c>
    </row>
    <row r="471" spans="1:7" ht="15">
      <c r="A471" s="84" t="s">
        <v>3501</v>
      </c>
      <c r="B471" s="84">
        <v>2</v>
      </c>
      <c r="C471" s="123">
        <v>0.0011343998773081852</v>
      </c>
      <c r="D471" s="84" t="s">
        <v>4158</v>
      </c>
      <c r="E471" s="84" t="b">
        <v>0</v>
      </c>
      <c r="F471" s="84" t="b">
        <v>0</v>
      </c>
      <c r="G471" s="84" t="b">
        <v>0</v>
      </c>
    </row>
    <row r="472" spans="1:7" ht="15">
      <c r="A472" s="84" t="s">
        <v>4024</v>
      </c>
      <c r="B472" s="84">
        <v>2</v>
      </c>
      <c r="C472" s="123">
        <v>0.0011343998773081852</v>
      </c>
      <c r="D472" s="84" t="s">
        <v>4158</v>
      </c>
      <c r="E472" s="84" t="b">
        <v>0</v>
      </c>
      <c r="F472" s="84" t="b">
        <v>0</v>
      </c>
      <c r="G472" s="84" t="b">
        <v>0</v>
      </c>
    </row>
    <row r="473" spans="1:7" ht="15">
      <c r="A473" s="84" t="s">
        <v>4025</v>
      </c>
      <c r="B473" s="84">
        <v>2</v>
      </c>
      <c r="C473" s="123">
        <v>0.0011343998773081852</v>
      </c>
      <c r="D473" s="84" t="s">
        <v>4158</v>
      </c>
      <c r="E473" s="84" t="b">
        <v>0</v>
      </c>
      <c r="F473" s="84" t="b">
        <v>0</v>
      </c>
      <c r="G473" s="84" t="b">
        <v>0</v>
      </c>
    </row>
    <row r="474" spans="1:7" ht="15">
      <c r="A474" s="84" t="s">
        <v>1468</v>
      </c>
      <c r="B474" s="84">
        <v>2</v>
      </c>
      <c r="C474" s="123">
        <v>0.0011343998773081852</v>
      </c>
      <c r="D474" s="84" t="s">
        <v>4158</v>
      </c>
      <c r="E474" s="84" t="b">
        <v>0</v>
      </c>
      <c r="F474" s="84" t="b">
        <v>0</v>
      </c>
      <c r="G474" s="84" t="b">
        <v>0</v>
      </c>
    </row>
    <row r="475" spans="1:7" ht="15">
      <c r="A475" s="84" t="s">
        <v>4026</v>
      </c>
      <c r="B475" s="84">
        <v>2</v>
      </c>
      <c r="C475" s="123">
        <v>0.0011343998773081852</v>
      </c>
      <c r="D475" s="84" t="s">
        <v>4158</v>
      </c>
      <c r="E475" s="84" t="b">
        <v>0</v>
      </c>
      <c r="F475" s="84" t="b">
        <v>0</v>
      </c>
      <c r="G475" s="84" t="b">
        <v>0</v>
      </c>
    </row>
    <row r="476" spans="1:7" ht="15">
      <c r="A476" s="84" t="s">
        <v>4027</v>
      </c>
      <c r="B476" s="84">
        <v>2</v>
      </c>
      <c r="C476" s="123">
        <v>0.0011343998773081852</v>
      </c>
      <c r="D476" s="84" t="s">
        <v>4158</v>
      </c>
      <c r="E476" s="84" t="b">
        <v>0</v>
      </c>
      <c r="F476" s="84" t="b">
        <v>0</v>
      </c>
      <c r="G476" s="84" t="b">
        <v>0</v>
      </c>
    </row>
    <row r="477" spans="1:7" ht="15">
      <c r="A477" s="84" t="s">
        <v>4028</v>
      </c>
      <c r="B477" s="84">
        <v>2</v>
      </c>
      <c r="C477" s="123">
        <v>0.0011343998773081852</v>
      </c>
      <c r="D477" s="84" t="s">
        <v>4158</v>
      </c>
      <c r="E477" s="84" t="b">
        <v>0</v>
      </c>
      <c r="F477" s="84" t="b">
        <v>0</v>
      </c>
      <c r="G477" s="84" t="b">
        <v>0</v>
      </c>
    </row>
    <row r="478" spans="1:7" ht="15">
      <c r="A478" s="84" t="s">
        <v>4029</v>
      </c>
      <c r="B478" s="84">
        <v>2</v>
      </c>
      <c r="C478" s="123">
        <v>0.0011343998773081852</v>
      </c>
      <c r="D478" s="84" t="s">
        <v>4158</v>
      </c>
      <c r="E478" s="84" t="b">
        <v>0</v>
      </c>
      <c r="F478" s="84" t="b">
        <v>0</v>
      </c>
      <c r="G478" s="84" t="b">
        <v>0</v>
      </c>
    </row>
    <row r="479" spans="1:7" ht="15">
      <c r="A479" s="84" t="s">
        <v>4030</v>
      </c>
      <c r="B479" s="84">
        <v>2</v>
      </c>
      <c r="C479" s="123">
        <v>0.0011343998773081852</v>
      </c>
      <c r="D479" s="84" t="s">
        <v>4158</v>
      </c>
      <c r="E479" s="84" t="b">
        <v>0</v>
      </c>
      <c r="F479" s="84" t="b">
        <v>0</v>
      </c>
      <c r="G479" s="84" t="b">
        <v>0</v>
      </c>
    </row>
    <row r="480" spans="1:7" ht="15">
      <c r="A480" s="84" t="s">
        <v>4031</v>
      </c>
      <c r="B480" s="84">
        <v>2</v>
      </c>
      <c r="C480" s="123">
        <v>0.0011343998773081852</v>
      </c>
      <c r="D480" s="84" t="s">
        <v>4158</v>
      </c>
      <c r="E480" s="84" t="b">
        <v>0</v>
      </c>
      <c r="F480" s="84" t="b">
        <v>0</v>
      </c>
      <c r="G480" s="84" t="b">
        <v>0</v>
      </c>
    </row>
    <row r="481" spans="1:7" ht="15">
      <c r="A481" s="84" t="s">
        <v>4032</v>
      </c>
      <c r="B481" s="84">
        <v>2</v>
      </c>
      <c r="C481" s="123">
        <v>0.0011343998773081852</v>
      </c>
      <c r="D481" s="84" t="s">
        <v>4158</v>
      </c>
      <c r="E481" s="84" t="b">
        <v>0</v>
      </c>
      <c r="F481" s="84" t="b">
        <v>0</v>
      </c>
      <c r="G481" s="84" t="b">
        <v>0</v>
      </c>
    </row>
    <row r="482" spans="1:7" ht="15">
      <c r="A482" s="84" t="s">
        <v>4033</v>
      </c>
      <c r="B482" s="84">
        <v>2</v>
      </c>
      <c r="C482" s="123">
        <v>0.0011343998773081852</v>
      </c>
      <c r="D482" s="84" t="s">
        <v>4158</v>
      </c>
      <c r="E482" s="84" t="b">
        <v>0</v>
      </c>
      <c r="F482" s="84" t="b">
        <v>0</v>
      </c>
      <c r="G482" s="84" t="b">
        <v>0</v>
      </c>
    </row>
    <row r="483" spans="1:7" ht="15">
      <c r="A483" s="84" t="s">
        <v>317</v>
      </c>
      <c r="B483" s="84">
        <v>2</v>
      </c>
      <c r="C483" s="123">
        <v>0.0011343998773081852</v>
      </c>
      <c r="D483" s="84" t="s">
        <v>4158</v>
      </c>
      <c r="E483" s="84" t="b">
        <v>0</v>
      </c>
      <c r="F483" s="84" t="b">
        <v>0</v>
      </c>
      <c r="G483" s="84" t="b">
        <v>0</v>
      </c>
    </row>
    <row r="484" spans="1:7" ht="15">
      <c r="A484" s="84" t="s">
        <v>4034</v>
      </c>
      <c r="B484" s="84">
        <v>2</v>
      </c>
      <c r="C484" s="123">
        <v>0.0011343998773081852</v>
      </c>
      <c r="D484" s="84" t="s">
        <v>4158</v>
      </c>
      <c r="E484" s="84" t="b">
        <v>1</v>
      </c>
      <c r="F484" s="84" t="b">
        <v>0</v>
      </c>
      <c r="G484" s="84" t="b">
        <v>0</v>
      </c>
    </row>
    <row r="485" spans="1:7" ht="15">
      <c r="A485" s="84" t="s">
        <v>4035</v>
      </c>
      <c r="B485" s="84">
        <v>2</v>
      </c>
      <c r="C485" s="123">
        <v>0.0011343998773081852</v>
      </c>
      <c r="D485" s="84" t="s">
        <v>4158</v>
      </c>
      <c r="E485" s="84" t="b">
        <v>0</v>
      </c>
      <c r="F485" s="84" t="b">
        <v>0</v>
      </c>
      <c r="G485" s="84" t="b">
        <v>0</v>
      </c>
    </row>
    <row r="486" spans="1:7" ht="15">
      <c r="A486" s="84" t="s">
        <v>4036</v>
      </c>
      <c r="B486" s="84">
        <v>2</v>
      </c>
      <c r="C486" s="123">
        <v>0.0011343998773081852</v>
      </c>
      <c r="D486" s="84" t="s">
        <v>4158</v>
      </c>
      <c r="E486" s="84" t="b">
        <v>0</v>
      </c>
      <c r="F486" s="84" t="b">
        <v>1</v>
      </c>
      <c r="G486" s="84" t="b">
        <v>0</v>
      </c>
    </row>
    <row r="487" spans="1:7" ht="15">
      <c r="A487" s="84" t="s">
        <v>4037</v>
      </c>
      <c r="B487" s="84">
        <v>2</v>
      </c>
      <c r="C487" s="123">
        <v>0.0011343998773081852</v>
      </c>
      <c r="D487" s="84" t="s">
        <v>4158</v>
      </c>
      <c r="E487" s="84" t="b">
        <v>0</v>
      </c>
      <c r="F487" s="84" t="b">
        <v>0</v>
      </c>
      <c r="G487" s="84" t="b">
        <v>0</v>
      </c>
    </row>
    <row r="488" spans="1:7" ht="15">
      <c r="A488" s="84" t="s">
        <v>4038</v>
      </c>
      <c r="B488" s="84">
        <v>2</v>
      </c>
      <c r="C488" s="123">
        <v>0.0011343998773081852</v>
      </c>
      <c r="D488" s="84" t="s">
        <v>4158</v>
      </c>
      <c r="E488" s="84" t="b">
        <v>0</v>
      </c>
      <c r="F488" s="84" t="b">
        <v>0</v>
      </c>
      <c r="G488" s="84" t="b">
        <v>0</v>
      </c>
    </row>
    <row r="489" spans="1:7" ht="15">
      <c r="A489" s="84" t="s">
        <v>4039</v>
      </c>
      <c r="B489" s="84">
        <v>2</v>
      </c>
      <c r="C489" s="123">
        <v>0.0011343998773081852</v>
      </c>
      <c r="D489" s="84" t="s">
        <v>4158</v>
      </c>
      <c r="E489" s="84" t="b">
        <v>0</v>
      </c>
      <c r="F489" s="84" t="b">
        <v>0</v>
      </c>
      <c r="G489" s="84" t="b">
        <v>0</v>
      </c>
    </row>
    <row r="490" spans="1:7" ht="15">
      <c r="A490" s="84" t="s">
        <v>4040</v>
      </c>
      <c r="B490" s="84">
        <v>2</v>
      </c>
      <c r="C490" s="123">
        <v>0.0011343998773081852</v>
      </c>
      <c r="D490" s="84" t="s">
        <v>4158</v>
      </c>
      <c r="E490" s="84" t="b">
        <v>0</v>
      </c>
      <c r="F490" s="84" t="b">
        <v>1</v>
      </c>
      <c r="G490" s="84" t="b">
        <v>0</v>
      </c>
    </row>
    <row r="491" spans="1:7" ht="15">
      <c r="A491" s="84" t="s">
        <v>4041</v>
      </c>
      <c r="B491" s="84">
        <v>2</v>
      </c>
      <c r="C491" s="123">
        <v>0.0011343998773081852</v>
      </c>
      <c r="D491" s="84" t="s">
        <v>4158</v>
      </c>
      <c r="E491" s="84" t="b">
        <v>0</v>
      </c>
      <c r="F491" s="84" t="b">
        <v>0</v>
      </c>
      <c r="G491" s="84" t="b">
        <v>0</v>
      </c>
    </row>
    <row r="492" spans="1:7" ht="15">
      <c r="A492" s="84" t="s">
        <v>4042</v>
      </c>
      <c r="B492" s="84">
        <v>2</v>
      </c>
      <c r="C492" s="123">
        <v>0.0011343998773081852</v>
      </c>
      <c r="D492" s="84" t="s">
        <v>4158</v>
      </c>
      <c r="E492" s="84" t="b">
        <v>1</v>
      </c>
      <c r="F492" s="84" t="b">
        <v>0</v>
      </c>
      <c r="G492" s="84" t="b">
        <v>0</v>
      </c>
    </row>
    <row r="493" spans="1:7" ht="15">
      <c r="A493" s="84" t="s">
        <v>4043</v>
      </c>
      <c r="B493" s="84">
        <v>2</v>
      </c>
      <c r="C493" s="123">
        <v>0.0011343998773081852</v>
      </c>
      <c r="D493" s="84" t="s">
        <v>4158</v>
      </c>
      <c r="E493" s="84" t="b">
        <v>1</v>
      </c>
      <c r="F493" s="84" t="b">
        <v>0</v>
      </c>
      <c r="G493" s="84" t="b">
        <v>0</v>
      </c>
    </row>
    <row r="494" spans="1:7" ht="15">
      <c r="A494" s="84" t="s">
        <v>4044</v>
      </c>
      <c r="B494" s="84">
        <v>2</v>
      </c>
      <c r="C494" s="123">
        <v>0.0011343998773081852</v>
      </c>
      <c r="D494" s="84" t="s">
        <v>4158</v>
      </c>
      <c r="E494" s="84" t="b">
        <v>0</v>
      </c>
      <c r="F494" s="84" t="b">
        <v>0</v>
      </c>
      <c r="G494" s="84" t="b">
        <v>0</v>
      </c>
    </row>
    <row r="495" spans="1:7" ht="15">
      <c r="A495" s="84" t="s">
        <v>4045</v>
      </c>
      <c r="B495" s="84">
        <v>2</v>
      </c>
      <c r="C495" s="123">
        <v>0.0011343998773081852</v>
      </c>
      <c r="D495" s="84" t="s">
        <v>4158</v>
      </c>
      <c r="E495" s="84" t="b">
        <v>0</v>
      </c>
      <c r="F495" s="84" t="b">
        <v>0</v>
      </c>
      <c r="G495" s="84" t="b">
        <v>0</v>
      </c>
    </row>
    <row r="496" spans="1:7" ht="15">
      <c r="A496" s="84" t="s">
        <v>4046</v>
      </c>
      <c r="B496" s="84">
        <v>2</v>
      </c>
      <c r="C496" s="123">
        <v>0.0011343998773081852</v>
      </c>
      <c r="D496" s="84" t="s">
        <v>4158</v>
      </c>
      <c r="E496" s="84" t="b">
        <v>0</v>
      </c>
      <c r="F496" s="84" t="b">
        <v>0</v>
      </c>
      <c r="G496" s="84" t="b">
        <v>0</v>
      </c>
    </row>
    <row r="497" spans="1:7" ht="15">
      <c r="A497" s="84" t="s">
        <v>4047</v>
      </c>
      <c r="B497" s="84">
        <v>2</v>
      </c>
      <c r="C497" s="123">
        <v>0.0011343998773081852</v>
      </c>
      <c r="D497" s="84" t="s">
        <v>4158</v>
      </c>
      <c r="E497" s="84" t="b">
        <v>0</v>
      </c>
      <c r="F497" s="84" t="b">
        <v>0</v>
      </c>
      <c r="G497" s="84" t="b">
        <v>0</v>
      </c>
    </row>
    <row r="498" spans="1:7" ht="15">
      <c r="A498" s="84" t="s">
        <v>4048</v>
      </c>
      <c r="B498" s="84">
        <v>2</v>
      </c>
      <c r="C498" s="123">
        <v>0.0011343998773081852</v>
      </c>
      <c r="D498" s="84" t="s">
        <v>4158</v>
      </c>
      <c r="E498" s="84" t="b">
        <v>0</v>
      </c>
      <c r="F498" s="84" t="b">
        <v>0</v>
      </c>
      <c r="G498" s="84" t="b">
        <v>0</v>
      </c>
    </row>
    <row r="499" spans="1:7" ht="15">
      <c r="A499" s="84" t="s">
        <v>4049</v>
      </c>
      <c r="B499" s="84">
        <v>2</v>
      </c>
      <c r="C499" s="123">
        <v>0.0011343998773081852</v>
      </c>
      <c r="D499" s="84" t="s">
        <v>4158</v>
      </c>
      <c r="E499" s="84" t="b">
        <v>0</v>
      </c>
      <c r="F499" s="84" t="b">
        <v>0</v>
      </c>
      <c r="G499" s="84" t="b">
        <v>0</v>
      </c>
    </row>
    <row r="500" spans="1:7" ht="15">
      <c r="A500" s="84" t="s">
        <v>4050</v>
      </c>
      <c r="B500" s="84">
        <v>2</v>
      </c>
      <c r="C500" s="123">
        <v>0.0011343998773081852</v>
      </c>
      <c r="D500" s="84" t="s">
        <v>4158</v>
      </c>
      <c r="E500" s="84" t="b">
        <v>0</v>
      </c>
      <c r="F500" s="84" t="b">
        <v>0</v>
      </c>
      <c r="G500" s="84" t="b">
        <v>0</v>
      </c>
    </row>
    <row r="501" spans="1:7" ht="15">
      <c r="A501" s="84" t="s">
        <v>4051</v>
      </c>
      <c r="B501" s="84">
        <v>2</v>
      </c>
      <c r="C501" s="123">
        <v>0.0011343998773081852</v>
      </c>
      <c r="D501" s="84" t="s">
        <v>4158</v>
      </c>
      <c r="E501" s="84" t="b">
        <v>0</v>
      </c>
      <c r="F501" s="84" t="b">
        <v>0</v>
      </c>
      <c r="G501" s="84" t="b">
        <v>0</v>
      </c>
    </row>
    <row r="502" spans="1:7" ht="15">
      <c r="A502" s="84" t="s">
        <v>4052</v>
      </c>
      <c r="B502" s="84">
        <v>2</v>
      </c>
      <c r="C502" s="123">
        <v>0.0011343998773081852</v>
      </c>
      <c r="D502" s="84" t="s">
        <v>4158</v>
      </c>
      <c r="E502" s="84" t="b">
        <v>0</v>
      </c>
      <c r="F502" s="84" t="b">
        <v>0</v>
      </c>
      <c r="G502" s="84" t="b">
        <v>0</v>
      </c>
    </row>
    <row r="503" spans="1:7" ht="15">
      <c r="A503" s="84" t="s">
        <v>4053</v>
      </c>
      <c r="B503" s="84">
        <v>2</v>
      </c>
      <c r="C503" s="123">
        <v>0.0011343998773081852</v>
      </c>
      <c r="D503" s="84" t="s">
        <v>4158</v>
      </c>
      <c r="E503" s="84" t="b">
        <v>0</v>
      </c>
      <c r="F503" s="84" t="b">
        <v>0</v>
      </c>
      <c r="G503" s="84" t="b">
        <v>0</v>
      </c>
    </row>
    <row r="504" spans="1:7" ht="15">
      <c r="A504" s="84" t="s">
        <v>4054</v>
      </c>
      <c r="B504" s="84">
        <v>2</v>
      </c>
      <c r="C504" s="123">
        <v>0.0011343998773081852</v>
      </c>
      <c r="D504" s="84" t="s">
        <v>4158</v>
      </c>
      <c r="E504" s="84" t="b">
        <v>0</v>
      </c>
      <c r="F504" s="84" t="b">
        <v>0</v>
      </c>
      <c r="G504" s="84" t="b">
        <v>0</v>
      </c>
    </row>
    <row r="505" spans="1:7" ht="15">
      <c r="A505" s="84" t="s">
        <v>4055</v>
      </c>
      <c r="B505" s="84">
        <v>2</v>
      </c>
      <c r="C505" s="123">
        <v>0.0011343998773081852</v>
      </c>
      <c r="D505" s="84" t="s">
        <v>4158</v>
      </c>
      <c r="E505" s="84" t="b">
        <v>0</v>
      </c>
      <c r="F505" s="84" t="b">
        <v>0</v>
      </c>
      <c r="G505" s="84" t="b">
        <v>0</v>
      </c>
    </row>
    <row r="506" spans="1:7" ht="15">
      <c r="A506" s="84" t="s">
        <v>4056</v>
      </c>
      <c r="B506" s="84">
        <v>2</v>
      </c>
      <c r="C506" s="123">
        <v>0.0011343998773081852</v>
      </c>
      <c r="D506" s="84" t="s">
        <v>4158</v>
      </c>
      <c r="E506" s="84" t="b">
        <v>0</v>
      </c>
      <c r="F506" s="84" t="b">
        <v>0</v>
      </c>
      <c r="G506" s="84" t="b">
        <v>0</v>
      </c>
    </row>
    <row r="507" spans="1:7" ht="15">
      <c r="A507" s="84" t="s">
        <v>4057</v>
      </c>
      <c r="B507" s="84">
        <v>2</v>
      </c>
      <c r="C507" s="123">
        <v>0.0011343998773081852</v>
      </c>
      <c r="D507" s="84" t="s">
        <v>4158</v>
      </c>
      <c r="E507" s="84" t="b">
        <v>0</v>
      </c>
      <c r="F507" s="84" t="b">
        <v>0</v>
      </c>
      <c r="G507" s="84" t="b">
        <v>0</v>
      </c>
    </row>
    <row r="508" spans="1:7" ht="15">
      <c r="A508" s="84" t="s">
        <v>4058</v>
      </c>
      <c r="B508" s="84">
        <v>2</v>
      </c>
      <c r="C508" s="123">
        <v>0.0011343998773081852</v>
      </c>
      <c r="D508" s="84" t="s">
        <v>4158</v>
      </c>
      <c r="E508" s="84" t="b">
        <v>0</v>
      </c>
      <c r="F508" s="84" t="b">
        <v>0</v>
      </c>
      <c r="G508" s="84" t="b">
        <v>0</v>
      </c>
    </row>
    <row r="509" spans="1:7" ht="15">
      <c r="A509" s="84" t="s">
        <v>4059</v>
      </c>
      <c r="B509" s="84">
        <v>2</v>
      </c>
      <c r="C509" s="123">
        <v>0.0011343998773081852</v>
      </c>
      <c r="D509" s="84" t="s">
        <v>4158</v>
      </c>
      <c r="E509" s="84" t="b">
        <v>0</v>
      </c>
      <c r="F509" s="84" t="b">
        <v>0</v>
      </c>
      <c r="G509" s="84" t="b">
        <v>0</v>
      </c>
    </row>
    <row r="510" spans="1:7" ht="15">
      <c r="A510" s="84" t="s">
        <v>4060</v>
      </c>
      <c r="B510" s="84">
        <v>2</v>
      </c>
      <c r="C510" s="123">
        <v>0.0011343998773081852</v>
      </c>
      <c r="D510" s="84" t="s">
        <v>4158</v>
      </c>
      <c r="E510" s="84" t="b">
        <v>0</v>
      </c>
      <c r="F510" s="84" t="b">
        <v>0</v>
      </c>
      <c r="G510" s="84" t="b">
        <v>0</v>
      </c>
    </row>
    <row r="511" spans="1:7" ht="15">
      <c r="A511" s="84" t="s">
        <v>4061</v>
      </c>
      <c r="B511" s="84">
        <v>2</v>
      </c>
      <c r="C511" s="123">
        <v>0.0011343998773081852</v>
      </c>
      <c r="D511" s="84" t="s">
        <v>4158</v>
      </c>
      <c r="E511" s="84" t="b">
        <v>1</v>
      </c>
      <c r="F511" s="84" t="b">
        <v>0</v>
      </c>
      <c r="G511" s="84" t="b">
        <v>0</v>
      </c>
    </row>
    <row r="512" spans="1:7" ht="15">
      <c r="A512" s="84" t="s">
        <v>4062</v>
      </c>
      <c r="B512" s="84">
        <v>2</v>
      </c>
      <c r="C512" s="123">
        <v>0.0011343998773081852</v>
      </c>
      <c r="D512" s="84" t="s">
        <v>4158</v>
      </c>
      <c r="E512" s="84" t="b">
        <v>0</v>
      </c>
      <c r="F512" s="84" t="b">
        <v>0</v>
      </c>
      <c r="G512" s="84" t="b">
        <v>0</v>
      </c>
    </row>
    <row r="513" spans="1:7" ht="15">
      <c r="A513" s="84" t="s">
        <v>4063</v>
      </c>
      <c r="B513" s="84">
        <v>2</v>
      </c>
      <c r="C513" s="123">
        <v>0.0013013604960902046</v>
      </c>
      <c r="D513" s="84" t="s">
        <v>4158</v>
      </c>
      <c r="E513" s="84" t="b">
        <v>0</v>
      </c>
      <c r="F513" s="84" t="b">
        <v>0</v>
      </c>
      <c r="G513" s="84" t="b">
        <v>0</v>
      </c>
    </row>
    <row r="514" spans="1:7" ht="15">
      <c r="A514" s="84" t="s">
        <v>4064</v>
      </c>
      <c r="B514" s="84">
        <v>2</v>
      </c>
      <c r="C514" s="123">
        <v>0.0011343998773081852</v>
      </c>
      <c r="D514" s="84" t="s">
        <v>4158</v>
      </c>
      <c r="E514" s="84" t="b">
        <v>0</v>
      </c>
      <c r="F514" s="84" t="b">
        <v>1</v>
      </c>
      <c r="G514" s="84" t="b">
        <v>0</v>
      </c>
    </row>
    <row r="515" spans="1:7" ht="15">
      <c r="A515" s="84" t="s">
        <v>4065</v>
      </c>
      <c r="B515" s="84">
        <v>2</v>
      </c>
      <c r="C515" s="123">
        <v>0.0011343998773081852</v>
      </c>
      <c r="D515" s="84" t="s">
        <v>4158</v>
      </c>
      <c r="E515" s="84" t="b">
        <v>0</v>
      </c>
      <c r="F515" s="84" t="b">
        <v>0</v>
      </c>
      <c r="G515" s="84" t="b">
        <v>0</v>
      </c>
    </row>
    <row r="516" spans="1:7" ht="15">
      <c r="A516" s="84" t="s">
        <v>4066</v>
      </c>
      <c r="B516" s="84">
        <v>2</v>
      </c>
      <c r="C516" s="123">
        <v>0.0011343998773081852</v>
      </c>
      <c r="D516" s="84" t="s">
        <v>4158</v>
      </c>
      <c r="E516" s="84" t="b">
        <v>0</v>
      </c>
      <c r="F516" s="84" t="b">
        <v>0</v>
      </c>
      <c r="G516" s="84" t="b">
        <v>0</v>
      </c>
    </row>
    <row r="517" spans="1:7" ht="15">
      <c r="A517" s="84" t="s">
        <v>4067</v>
      </c>
      <c r="B517" s="84">
        <v>2</v>
      </c>
      <c r="C517" s="123">
        <v>0.0011343998773081852</v>
      </c>
      <c r="D517" s="84" t="s">
        <v>4158</v>
      </c>
      <c r="E517" s="84" t="b">
        <v>0</v>
      </c>
      <c r="F517" s="84" t="b">
        <v>0</v>
      </c>
      <c r="G517" s="84" t="b">
        <v>0</v>
      </c>
    </row>
    <row r="518" spans="1:7" ht="15">
      <c r="A518" s="84" t="s">
        <v>4068</v>
      </c>
      <c r="B518" s="84">
        <v>2</v>
      </c>
      <c r="C518" s="123">
        <v>0.0011343998773081852</v>
      </c>
      <c r="D518" s="84" t="s">
        <v>4158</v>
      </c>
      <c r="E518" s="84" t="b">
        <v>0</v>
      </c>
      <c r="F518" s="84" t="b">
        <v>0</v>
      </c>
      <c r="G518" s="84" t="b">
        <v>0</v>
      </c>
    </row>
    <row r="519" spans="1:7" ht="15">
      <c r="A519" s="84" t="s">
        <v>4069</v>
      </c>
      <c r="B519" s="84">
        <v>2</v>
      </c>
      <c r="C519" s="123">
        <v>0.0011343998773081852</v>
      </c>
      <c r="D519" s="84" t="s">
        <v>4158</v>
      </c>
      <c r="E519" s="84" t="b">
        <v>0</v>
      </c>
      <c r="F519" s="84" t="b">
        <v>0</v>
      </c>
      <c r="G519" s="84" t="b">
        <v>0</v>
      </c>
    </row>
    <row r="520" spans="1:7" ht="15">
      <c r="A520" s="84" t="s">
        <v>4070</v>
      </c>
      <c r="B520" s="84">
        <v>2</v>
      </c>
      <c r="C520" s="123">
        <v>0.0011343998773081852</v>
      </c>
      <c r="D520" s="84" t="s">
        <v>4158</v>
      </c>
      <c r="E520" s="84" t="b">
        <v>0</v>
      </c>
      <c r="F520" s="84" t="b">
        <v>0</v>
      </c>
      <c r="G520" s="84" t="b">
        <v>0</v>
      </c>
    </row>
    <row r="521" spans="1:7" ht="15">
      <c r="A521" s="84" t="s">
        <v>4071</v>
      </c>
      <c r="B521" s="84">
        <v>2</v>
      </c>
      <c r="C521" s="123">
        <v>0.0011343998773081852</v>
      </c>
      <c r="D521" s="84" t="s">
        <v>4158</v>
      </c>
      <c r="E521" s="84" t="b">
        <v>0</v>
      </c>
      <c r="F521" s="84" t="b">
        <v>0</v>
      </c>
      <c r="G521" s="84" t="b">
        <v>0</v>
      </c>
    </row>
    <row r="522" spans="1:7" ht="15">
      <c r="A522" s="84" t="s">
        <v>4072</v>
      </c>
      <c r="B522" s="84">
        <v>2</v>
      </c>
      <c r="C522" s="123">
        <v>0.0011343998773081852</v>
      </c>
      <c r="D522" s="84" t="s">
        <v>4158</v>
      </c>
      <c r="E522" s="84" t="b">
        <v>0</v>
      </c>
      <c r="F522" s="84" t="b">
        <v>0</v>
      </c>
      <c r="G522" s="84" t="b">
        <v>0</v>
      </c>
    </row>
    <row r="523" spans="1:7" ht="15">
      <c r="A523" s="84" t="s">
        <v>4073</v>
      </c>
      <c r="B523" s="84">
        <v>2</v>
      </c>
      <c r="C523" s="123">
        <v>0.0011343998773081852</v>
      </c>
      <c r="D523" s="84" t="s">
        <v>4158</v>
      </c>
      <c r="E523" s="84" t="b">
        <v>0</v>
      </c>
      <c r="F523" s="84" t="b">
        <v>0</v>
      </c>
      <c r="G523" s="84" t="b">
        <v>0</v>
      </c>
    </row>
    <row r="524" spans="1:7" ht="15">
      <c r="A524" s="84" t="s">
        <v>4074</v>
      </c>
      <c r="B524" s="84">
        <v>2</v>
      </c>
      <c r="C524" s="123">
        <v>0.0011343998773081852</v>
      </c>
      <c r="D524" s="84" t="s">
        <v>4158</v>
      </c>
      <c r="E524" s="84" t="b">
        <v>0</v>
      </c>
      <c r="F524" s="84" t="b">
        <v>0</v>
      </c>
      <c r="G524" s="84" t="b">
        <v>0</v>
      </c>
    </row>
    <row r="525" spans="1:7" ht="15">
      <c r="A525" s="84" t="s">
        <v>4075</v>
      </c>
      <c r="B525" s="84">
        <v>2</v>
      </c>
      <c r="C525" s="123">
        <v>0.0011343998773081852</v>
      </c>
      <c r="D525" s="84" t="s">
        <v>4158</v>
      </c>
      <c r="E525" s="84" t="b">
        <v>1</v>
      </c>
      <c r="F525" s="84" t="b">
        <v>0</v>
      </c>
      <c r="G525" s="84" t="b">
        <v>0</v>
      </c>
    </row>
    <row r="526" spans="1:7" ht="15">
      <c r="A526" s="84" t="s">
        <v>4076</v>
      </c>
      <c r="B526" s="84">
        <v>2</v>
      </c>
      <c r="C526" s="123">
        <v>0.0011343998773081852</v>
      </c>
      <c r="D526" s="84" t="s">
        <v>4158</v>
      </c>
      <c r="E526" s="84" t="b">
        <v>0</v>
      </c>
      <c r="F526" s="84" t="b">
        <v>0</v>
      </c>
      <c r="G526" s="84" t="b">
        <v>0</v>
      </c>
    </row>
    <row r="527" spans="1:7" ht="15">
      <c r="A527" s="84" t="s">
        <v>4077</v>
      </c>
      <c r="B527" s="84">
        <v>2</v>
      </c>
      <c r="C527" s="123">
        <v>0.0011343998773081852</v>
      </c>
      <c r="D527" s="84" t="s">
        <v>4158</v>
      </c>
      <c r="E527" s="84" t="b">
        <v>0</v>
      </c>
      <c r="F527" s="84" t="b">
        <v>0</v>
      </c>
      <c r="G527" s="84" t="b">
        <v>0</v>
      </c>
    </row>
    <row r="528" spans="1:7" ht="15">
      <c r="A528" s="84" t="s">
        <v>4078</v>
      </c>
      <c r="B528" s="84">
        <v>2</v>
      </c>
      <c r="C528" s="123">
        <v>0.0011343998773081852</v>
      </c>
      <c r="D528" s="84" t="s">
        <v>4158</v>
      </c>
      <c r="E528" s="84" t="b">
        <v>0</v>
      </c>
      <c r="F528" s="84" t="b">
        <v>0</v>
      </c>
      <c r="G528" s="84" t="b">
        <v>0</v>
      </c>
    </row>
    <row r="529" spans="1:7" ht="15">
      <c r="A529" s="84" t="s">
        <v>393</v>
      </c>
      <c r="B529" s="84">
        <v>2</v>
      </c>
      <c r="C529" s="123">
        <v>0.0011343998773081852</v>
      </c>
      <c r="D529" s="84" t="s">
        <v>4158</v>
      </c>
      <c r="E529" s="84" t="b">
        <v>0</v>
      </c>
      <c r="F529" s="84" t="b">
        <v>0</v>
      </c>
      <c r="G529" s="84" t="b">
        <v>0</v>
      </c>
    </row>
    <row r="530" spans="1:7" ht="15">
      <c r="A530" s="84" t="s">
        <v>392</v>
      </c>
      <c r="B530" s="84">
        <v>2</v>
      </c>
      <c r="C530" s="123">
        <v>0.0011343998773081852</v>
      </c>
      <c r="D530" s="84" t="s">
        <v>4158</v>
      </c>
      <c r="E530" s="84" t="b">
        <v>0</v>
      </c>
      <c r="F530" s="84" t="b">
        <v>0</v>
      </c>
      <c r="G530" s="84" t="b">
        <v>0</v>
      </c>
    </row>
    <row r="531" spans="1:7" ht="15">
      <c r="A531" s="84" t="s">
        <v>391</v>
      </c>
      <c r="B531" s="84">
        <v>2</v>
      </c>
      <c r="C531" s="123">
        <v>0.0011343998773081852</v>
      </c>
      <c r="D531" s="84" t="s">
        <v>4158</v>
      </c>
      <c r="E531" s="84" t="b">
        <v>0</v>
      </c>
      <c r="F531" s="84" t="b">
        <v>0</v>
      </c>
      <c r="G531" s="84" t="b">
        <v>0</v>
      </c>
    </row>
    <row r="532" spans="1:7" ht="15">
      <c r="A532" s="84" t="s">
        <v>4079</v>
      </c>
      <c r="B532" s="84">
        <v>2</v>
      </c>
      <c r="C532" s="123">
        <v>0.0011343998773081852</v>
      </c>
      <c r="D532" s="84" t="s">
        <v>4158</v>
      </c>
      <c r="E532" s="84" t="b">
        <v>0</v>
      </c>
      <c r="F532" s="84" t="b">
        <v>0</v>
      </c>
      <c r="G532" s="84" t="b">
        <v>0</v>
      </c>
    </row>
    <row r="533" spans="1:7" ht="15">
      <c r="A533" s="84" t="s">
        <v>4080</v>
      </c>
      <c r="B533" s="84">
        <v>2</v>
      </c>
      <c r="C533" s="123">
        <v>0.0011343998773081852</v>
      </c>
      <c r="D533" s="84" t="s">
        <v>4158</v>
      </c>
      <c r="E533" s="84" t="b">
        <v>1</v>
      </c>
      <c r="F533" s="84" t="b">
        <v>0</v>
      </c>
      <c r="G533" s="84" t="b">
        <v>0</v>
      </c>
    </row>
    <row r="534" spans="1:7" ht="15">
      <c r="A534" s="84" t="s">
        <v>4081</v>
      </c>
      <c r="B534" s="84">
        <v>2</v>
      </c>
      <c r="C534" s="123">
        <v>0.0011343998773081852</v>
      </c>
      <c r="D534" s="84" t="s">
        <v>4158</v>
      </c>
      <c r="E534" s="84" t="b">
        <v>0</v>
      </c>
      <c r="F534" s="84" t="b">
        <v>1</v>
      </c>
      <c r="G534" s="84" t="b">
        <v>0</v>
      </c>
    </row>
    <row r="535" spans="1:7" ht="15">
      <c r="A535" s="84" t="s">
        <v>4082</v>
      </c>
      <c r="B535" s="84">
        <v>2</v>
      </c>
      <c r="C535" s="123">
        <v>0.0011343998773081852</v>
      </c>
      <c r="D535" s="84" t="s">
        <v>4158</v>
      </c>
      <c r="E535" s="84" t="b">
        <v>0</v>
      </c>
      <c r="F535" s="84" t="b">
        <v>0</v>
      </c>
      <c r="G535" s="84" t="b">
        <v>0</v>
      </c>
    </row>
    <row r="536" spans="1:7" ht="15">
      <c r="A536" s="84" t="s">
        <v>4083</v>
      </c>
      <c r="B536" s="84">
        <v>2</v>
      </c>
      <c r="C536" s="123">
        <v>0.0013013604960902046</v>
      </c>
      <c r="D536" s="84" t="s">
        <v>4158</v>
      </c>
      <c r="E536" s="84" t="b">
        <v>0</v>
      </c>
      <c r="F536" s="84" t="b">
        <v>0</v>
      </c>
      <c r="G536" s="84" t="b">
        <v>0</v>
      </c>
    </row>
    <row r="537" spans="1:7" ht="15">
      <c r="A537" s="84" t="s">
        <v>4084</v>
      </c>
      <c r="B537" s="84">
        <v>2</v>
      </c>
      <c r="C537" s="123">
        <v>0.0011343998773081852</v>
      </c>
      <c r="D537" s="84" t="s">
        <v>4158</v>
      </c>
      <c r="E537" s="84" t="b">
        <v>0</v>
      </c>
      <c r="F537" s="84" t="b">
        <v>0</v>
      </c>
      <c r="G537" s="84" t="b">
        <v>0</v>
      </c>
    </row>
    <row r="538" spans="1:7" ht="15">
      <c r="A538" s="84" t="s">
        <v>4085</v>
      </c>
      <c r="B538" s="84">
        <v>2</v>
      </c>
      <c r="C538" s="123">
        <v>0.0011343998773081852</v>
      </c>
      <c r="D538" s="84" t="s">
        <v>4158</v>
      </c>
      <c r="E538" s="84" t="b">
        <v>0</v>
      </c>
      <c r="F538" s="84" t="b">
        <v>0</v>
      </c>
      <c r="G538" s="84" t="b">
        <v>0</v>
      </c>
    </row>
    <row r="539" spans="1:7" ht="15">
      <c r="A539" s="84" t="s">
        <v>4086</v>
      </c>
      <c r="B539" s="84">
        <v>2</v>
      </c>
      <c r="C539" s="123">
        <v>0.0013013604960902046</v>
      </c>
      <c r="D539" s="84" t="s">
        <v>4158</v>
      </c>
      <c r="E539" s="84" t="b">
        <v>0</v>
      </c>
      <c r="F539" s="84" t="b">
        <v>0</v>
      </c>
      <c r="G539" s="84" t="b">
        <v>0</v>
      </c>
    </row>
    <row r="540" spans="1:7" ht="15">
      <c r="A540" s="84" t="s">
        <v>4087</v>
      </c>
      <c r="B540" s="84">
        <v>2</v>
      </c>
      <c r="C540" s="123">
        <v>0.0013013604960902046</v>
      </c>
      <c r="D540" s="84" t="s">
        <v>4158</v>
      </c>
      <c r="E540" s="84" t="b">
        <v>1</v>
      </c>
      <c r="F540" s="84" t="b">
        <v>0</v>
      </c>
      <c r="G540" s="84" t="b">
        <v>0</v>
      </c>
    </row>
    <row r="541" spans="1:7" ht="15">
      <c r="A541" s="84" t="s">
        <v>4088</v>
      </c>
      <c r="B541" s="84">
        <v>2</v>
      </c>
      <c r="C541" s="123">
        <v>0.0011343998773081852</v>
      </c>
      <c r="D541" s="84" t="s">
        <v>4158</v>
      </c>
      <c r="E541" s="84" t="b">
        <v>0</v>
      </c>
      <c r="F541" s="84" t="b">
        <v>0</v>
      </c>
      <c r="G541" s="84" t="b">
        <v>0</v>
      </c>
    </row>
    <row r="542" spans="1:7" ht="15">
      <c r="A542" s="84" t="s">
        <v>4089</v>
      </c>
      <c r="B542" s="84">
        <v>2</v>
      </c>
      <c r="C542" s="123">
        <v>0.0013013604960902046</v>
      </c>
      <c r="D542" s="84" t="s">
        <v>4158</v>
      </c>
      <c r="E542" s="84" t="b">
        <v>0</v>
      </c>
      <c r="F542" s="84" t="b">
        <v>0</v>
      </c>
      <c r="G542" s="84" t="b">
        <v>0</v>
      </c>
    </row>
    <row r="543" spans="1:7" ht="15">
      <c r="A543" s="84" t="s">
        <v>4090</v>
      </c>
      <c r="B543" s="84">
        <v>2</v>
      </c>
      <c r="C543" s="123">
        <v>0.0013013604960902046</v>
      </c>
      <c r="D543" s="84" t="s">
        <v>4158</v>
      </c>
      <c r="E543" s="84" t="b">
        <v>0</v>
      </c>
      <c r="F543" s="84" t="b">
        <v>0</v>
      </c>
      <c r="G543" s="84" t="b">
        <v>0</v>
      </c>
    </row>
    <row r="544" spans="1:7" ht="15">
      <c r="A544" s="84" t="s">
        <v>4091</v>
      </c>
      <c r="B544" s="84">
        <v>2</v>
      </c>
      <c r="C544" s="123">
        <v>0.0011343998773081852</v>
      </c>
      <c r="D544" s="84" t="s">
        <v>4158</v>
      </c>
      <c r="E544" s="84" t="b">
        <v>0</v>
      </c>
      <c r="F544" s="84" t="b">
        <v>0</v>
      </c>
      <c r="G544" s="84" t="b">
        <v>0</v>
      </c>
    </row>
    <row r="545" spans="1:7" ht="15">
      <c r="A545" s="84" t="s">
        <v>4092</v>
      </c>
      <c r="B545" s="84">
        <v>2</v>
      </c>
      <c r="C545" s="123">
        <v>0.0011343998773081852</v>
      </c>
      <c r="D545" s="84" t="s">
        <v>4158</v>
      </c>
      <c r="E545" s="84" t="b">
        <v>0</v>
      </c>
      <c r="F545" s="84" t="b">
        <v>0</v>
      </c>
      <c r="G545" s="84" t="b">
        <v>0</v>
      </c>
    </row>
    <row r="546" spans="1:7" ht="15">
      <c r="A546" s="84" t="s">
        <v>4093</v>
      </c>
      <c r="B546" s="84">
        <v>2</v>
      </c>
      <c r="C546" s="123">
        <v>0.0013013604960902046</v>
      </c>
      <c r="D546" s="84" t="s">
        <v>4158</v>
      </c>
      <c r="E546" s="84" t="b">
        <v>0</v>
      </c>
      <c r="F546" s="84" t="b">
        <v>0</v>
      </c>
      <c r="G546" s="84" t="b">
        <v>0</v>
      </c>
    </row>
    <row r="547" spans="1:7" ht="15">
      <c r="A547" s="84" t="s">
        <v>4094</v>
      </c>
      <c r="B547" s="84">
        <v>2</v>
      </c>
      <c r="C547" s="123">
        <v>0.0011343998773081852</v>
      </c>
      <c r="D547" s="84" t="s">
        <v>4158</v>
      </c>
      <c r="E547" s="84" t="b">
        <v>0</v>
      </c>
      <c r="F547" s="84" t="b">
        <v>0</v>
      </c>
      <c r="G547" s="84" t="b">
        <v>0</v>
      </c>
    </row>
    <row r="548" spans="1:7" ht="15">
      <c r="A548" s="84" t="s">
        <v>4095</v>
      </c>
      <c r="B548" s="84">
        <v>2</v>
      </c>
      <c r="C548" s="123">
        <v>0.0011343998773081852</v>
      </c>
      <c r="D548" s="84" t="s">
        <v>4158</v>
      </c>
      <c r="E548" s="84" t="b">
        <v>0</v>
      </c>
      <c r="F548" s="84" t="b">
        <v>0</v>
      </c>
      <c r="G548" s="84" t="b">
        <v>0</v>
      </c>
    </row>
    <row r="549" spans="1:7" ht="15">
      <c r="A549" s="84" t="s">
        <v>4096</v>
      </c>
      <c r="B549" s="84">
        <v>2</v>
      </c>
      <c r="C549" s="123">
        <v>0.0011343998773081852</v>
      </c>
      <c r="D549" s="84" t="s">
        <v>4158</v>
      </c>
      <c r="E549" s="84" t="b">
        <v>0</v>
      </c>
      <c r="F549" s="84" t="b">
        <v>0</v>
      </c>
      <c r="G549" s="84" t="b">
        <v>0</v>
      </c>
    </row>
    <row r="550" spans="1:7" ht="15">
      <c r="A550" s="84" t="s">
        <v>4097</v>
      </c>
      <c r="B550" s="84">
        <v>2</v>
      </c>
      <c r="C550" s="123">
        <v>0.0011343998773081852</v>
      </c>
      <c r="D550" s="84" t="s">
        <v>4158</v>
      </c>
      <c r="E550" s="84" t="b">
        <v>0</v>
      </c>
      <c r="F550" s="84" t="b">
        <v>0</v>
      </c>
      <c r="G550" s="84" t="b">
        <v>0</v>
      </c>
    </row>
    <row r="551" spans="1:7" ht="15">
      <c r="A551" s="84" t="s">
        <v>4098</v>
      </c>
      <c r="B551" s="84">
        <v>2</v>
      </c>
      <c r="C551" s="123">
        <v>0.0013013604960902046</v>
      </c>
      <c r="D551" s="84" t="s">
        <v>4158</v>
      </c>
      <c r="E551" s="84" t="b">
        <v>0</v>
      </c>
      <c r="F551" s="84" t="b">
        <v>0</v>
      </c>
      <c r="G551" s="84" t="b">
        <v>0</v>
      </c>
    </row>
    <row r="552" spans="1:7" ht="15">
      <c r="A552" s="84" t="s">
        <v>4099</v>
      </c>
      <c r="B552" s="84">
        <v>2</v>
      </c>
      <c r="C552" s="123">
        <v>0.0013013604960902046</v>
      </c>
      <c r="D552" s="84" t="s">
        <v>4158</v>
      </c>
      <c r="E552" s="84" t="b">
        <v>0</v>
      </c>
      <c r="F552" s="84" t="b">
        <v>0</v>
      </c>
      <c r="G552" s="84" t="b">
        <v>0</v>
      </c>
    </row>
    <row r="553" spans="1:7" ht="15">
      <c r="A553" s="84" t="s">
        <v>4100</v>
      </c>
      <c r="B553" s="84">
        <v>2</v>
      </c>
      <c r="C553" s="123">
        <v>0.0011343998773081852</v>
      </c>
      <c r="D553" s="84" t="s">
        <v>4158</v>
      </c>
      <c r="E553" s="84" t="b">
        <v>0</v>
      </c>
      <c r="F553" s="84" t="b">
        <v>0</v>
      </c>
      <c r="G553" s="84" t="b">
        <v>0</v>
      </c>
    </row>
    <row r="554" spans="1:7" ht="15">
      <c r="A554" s="84" t="s">
        <v>4101</v>
      </c>
      <c r="B554" s="84">
        <v>2</v>
      </c>
      <c r="C554" s="123">
        <v>0.0011343998773081852</v>
      </c>
      <c r="D554" s="84" t="s">
        <v>4158</v>
      </c>
      <c r="E554" s="84" t="b">
        <v>0</v>
      </c>
      <c r="F554" s="84" t="b">
        <v>0</v>
      </c>
      <c r="G554" s="84" t="b">
        <v>0</v>
      </c>
    </row>
    <row r="555" spans="1:7" ht="15">
      <c r="A555" s="84" t="s">
        <v>4102</v>
      </c>
      <c r="B555" s="84">
        <v>2</v>
      </c>
      <c r="C555" s="123">
        <v>0.0013013604960902046</v>
      </c>
      <c r="D555" s="84" t="s">
        <v>4158</v>
      </c>
      <c r="E555" s="84" t="b">
        <v>0</v>
      </c>
      <c r="F555" s="84" t="b">
        <v>0</v>
      </c>
      <c r="G555" s="84" t="b">
        <v>0</v>
      </c>
    </row>
    <row r="556" spans="1:7" ht="15">
      <c r="A556" s="84" t="s">
        <v>4103</v>
      </c>
      <c r="B556" s="84">
        <v>2</v>
      </c>
      <c r="C556" s="123">
        <v>0.0011343998773081852</v>
      </c>
      <c r="D556" s="84" t="s">
        <v>4158</v>
      </c>
      <c r="E556" s="84" t="b">
        <v>0</v>
      </c>
      <c r="F556" s="84" t="b">
        <v>0</v>
      </c>
      <c r="G556" s="84" t="b">
        <v>0</v>
      </c>
    </row>
    <row r="557" spans="1:7" ht="15">
      <c r="A557" s="84" t="s">
        <v>4104</v>
      </c>
      <c r="B557" s="84">
        <v>2</v>
      </c>
      <c r="C557" s="123">
        <v>0.0011343998773081852</v>
      </c>
      <c r="D557" s="84" t="s">
        <v>4158</v>
      </c>
      <c r="E557" s="84" t="b">
        <v>0</v>
      </c>
      <c r="F557" s="84" t="b">
        <v>0</v>
      </c>
      <c r="G557" s="84" t="b">
        <v>0</v>
      </c>
    </row>
    <row r="558" spans="1:7" ht="15">
      <c r="A558" s="84" t="s">
        <v>4105</v>
      </c>
      <c r="B558" s="84">
        <v>2</v>
      </c>
      <c r="C558" s="123">
        <v>0.0011343998773081852</v>
      </c>
      <c r="D558" s="84" t="s">
        <v>4158</v>
      </c>
      <c r="E558" s="84" t="b">
        <v>0</v>
      </c>
      <c r="F558" s="84" t="b">
        <v>0</v>
      </c>
      <c r="G558" s="84" t="b">
        <v>0</v>
      </c>
    </row>
    <row r="559" spans="1:7" ht="15">
      <c r="A559" s="84" t="s">
        <v>4106</v>
      </c>
      <c r="B559" s="84">
        <v>2</v>
      </c>
      <c r="C559" s="123">
        <v>0.0011343998773081852</v>
      </c>
      <c r="D559" s="84" t="s">
        <v>4158</v>
      </c>
      <c r="E559" s="84" t="b">
        <v>0</v>
      </c>
      <c r="F559" s="84" t="b">
        <v>0</v>
      </c>
      <c r="G559" s="84" t="b">
        <v>0</v>
      </c>
    </row>
    <row r="560" spans="1:7" ht="15">
      <c r="A560" s="84" t="s">
        <v>4107</v>
      </c>
      <c r="B560" s="84">
        <v>2</v>
      </c>
      <c r="C560" s="123">
        <v>0.0011343998773081852</v>
      </c>
      <c r="D560" s="84" t="s">
        <v>4158</v>
      </c>
      <c r="E560" s="84" t="b">
        <v>0</v>
      </c>
      <c r="F560" s="84" t="b">
        <v>0</v>
      </c>
      <c r="G560" s="84" t="b">
        <v>0</v>
      </c>
    </row>
    <row r="561" spans="1:7" ht="15">
      <c r="A561" s="84" t="s">
        <v>4108</v>
      </c>
      <c r="B561" s="84">
        <v>2</v>
      </c>
      <c r="C561" s="123">
        <v>0.0013013604960902046</v>
      </c>
      <c r="D561" s="84" t="s">
        <v>4158</v>
      </c>
      <c r="E561" s="84" t="b">
        <v>0</v>
      </c>
      <c r="F561" s="84" t="b">
        <v>0</v>
      </c>
      <c r="G561" s="84" t="b">
        <v>0</v>
      </c>
    </row>
    <row r="562" spans="1:7" ht="15">
      <c r="A562" s="84" t="s">
        <v>4109</v>
      </c>
      <c r="B562" s="84">
        <v>2</v>
      </c>
      <c r="C562" s="123">
        <v>0.0011343998773081852</v>
      </c>
      <c r="D562" s="84" t="s">
        <v>4158</v>
      </c>
      <c r="E562" s="84" t="b">
        <v>0</v>
      </c>
      <c r="F562" s="84" t="b">
        <v>0</v>
      </c>
      <c r="G562" s="84" t="b">
        <v>0</v>
      </c>
    </row>
    <row r="563" spans="1:7" ht="15">
      <c r="A563" s="84" t="s">
        <v>3111</v>
      </c>
      <c r="B563" s="84">
        <v>2</v>
      </c>
      <c r="C563" s="123">
        <v>0.0011343998773081852</v>
      </c>
      <c r="D563" s="84" t="s">
        <v>4158</v>
      </c>
      <c r="E563" s="84" t="b">
        <v>0</v>
      </c>
      <c r="F563" s="84" t="b">
        <v>0</v>
      </c>
      <c r="G563" s="84" t="b">
        <v>0</v>
      </c>
    </row>
    <row r="564" spans="1:7" ht="15">
      <c r="A564" s="84" t="s">
        <v>367</v>
      </c>
      <c r="B564" s="84">
        <v>2</v>
      </c>
      <c r="C564" s="123">
        <v>0.0011343998773081852</v>
      </c>
      <c r="D564" s="84" t="s">
        <v>4158</v>
      </c>
      <c r="E564" s="84" t="b">
        <v>0</v>
      </c>
      <c r="F564" s="84" t="b">
        <v>0</v>
      </c>
      <c r="G564" s="84" t="b">
        <v>0</v>
      </c>
    </row>
    <row r="565" spans="1:7" ht="15">
      <c r="A565" s="84" t="s">
        <v>4110</v>
      </c>
      <c r="B565" s="84">
        <v>2</v>
      </c>
      <c r="C565" s="123">
        <v>0.0011343998773081852</v>
      </c>
      <c r="D565" s="84" t="s">
        <v>4158</v>
      </c>
      <c r="E565" s="84" t="b">
        <v>0</v>
      </c>
      <c r="F565" s="84" t="b">
        <v>0</v>
      </c>
      <c r="G565" s="84" t="b">
        <v>0</v>
      </c>
    </row>
    <row r="566" spans="1:7" ht="15">
      <c r="A566" s="84" t="s">
        <v>4111</v>
      </c>
      <c r="B566" s="84">
        <v>2</v>
      </c>
      <c r="C566" s="123">
        <v>0.0013013604960902046</v>
      </c>
      <c r="D566" s="84" t="s">
        <v>4158</v>
      </c>
      <c r="E566" s="84" t="b">
        <v>0</v>
      </c>
      <c r="F566" s="84" t="b">
        <v>0</v>
      </c>
      <c r="G566" s="84" t="b">
        <v>0</v>
      </c>
    </row>
    <row r="567" spans="1:7" ht="15">
      <c r="A567" s="84" t="s">
        <v>282</v>
      </c>
      <c r="B567" s="84">
        <v>2</v>
      </c>
      <c r="C567" s="123">
        <v>0.0011343998773081852</v>
      </c>
      <c r="D567" s="84" t="s">
        <v>4158</v>
      </c>
      <c r="E567" s="84" t="b">
        <v>0</v>
      </c>
      <c r="F567" s="84" t="b">
        <v>0</v>
      </c>
      <c r="G567" s="84" t="b">
        <v>0</v>
      </c>
    </row>
    <row r="568" spans="1:7" ht="15">
      <c r="A568" s="84" t="s">
        <v>4112</v>
      </c>
      <c r="B568" s="84">
        <v>2</v>
      </c>
      <c r="C568" s="123">
        <v>0.0011343998773081852</v>
      </c>
      <c r="D568" s="84" t="s">
        <v>4158</v>
      </c>
      <c r="E568" s="84" t="b">
        <v>0</v>
      </c>
      <c r="F568" s="84" t="b">
        <v>0</v>
      </c>
      <c r="G568" s="84" t="b">
        <v>0</v>
      </c>
    </row>
    <row r="569" spans="1:7" ht="15">
      <c r="A569" s="84" t="s">
        <v>4113</v>
      </c>
      <c r="B569" s="84">
        <v>2</v>
      </c>
      <c r="C569" s="123">
        <v>0.0011343998773081852</v>
      </c>
      <c r="D569" s="84" t="s">
        <v>4158</v>
      </c>
      <c r="E569" s="84" t="b">
        <v>0</v>
      </c>
      <c r="F569" s="84" t="b">
        <v>0</v>
      </c>
      <c r="G569" s="84" t="b">
        <v>0</v>
      </c>
    </row>
    <row r="570" spans="1:7" ht="15">
      <c r="A570" s="84" t="s">
        <v>4114</v>
      </c>
      <c r="B570" s="84">
        <v>2</v>
      </c>
      <c r="C570" s="123">
        <v>0.0011343998773081852</v>
      </c>
      <c r="D570" s="84" t="s">
        <v>4158</v>
      </c>
      <c r="E570" s="84" t="b">
        <v>0</v>
      </c>
      <c r="F570" s="84" t="b">
        <v>0</v>
      </c>
      <c r="G570" s="84" t="b">
        <v>0</v>
      </c>
    </row>
    <row r="571" spans="1:7" ht="15">
      <c r="A571" s="84" t="s">
        <v>4115</v>
      </c>
      <c r="B571" s="84">
        <v>2</v>
      </c>
      <c r="C571" s="123">
        <v>0.0011343998773081852</v>
      </c>
      <c r="D571" s="84" t="s">
        <v>4158</v>
      </c>
      <c r="E571" s="84" t="b">
        <v>0</v>
      </c>
      <c r="F571" s="84" t="b">
        <v>0</v>
      </c>
      <c r="G571" s="84" t="b">
        <v>0</v>
      </c>
    </row>
    <row r="572" spans="1:7" ht="15">
      <c r="A572" s="84" t="s">
        <v>4116</v>
      </c>
      <c r="B572" s="84">
        <v>2</v>
      </c>
      <c r="C572" s="123">
        <v>0.0011343998773081852</v>
      </c>
      <c r="D572" s="84" t="s">
        <v>4158</v>
      </c>
      <c r="E572" s="84" t="b">
        <v>1</v>
      </c>
      <c r="F572" s="84" t="b">
        <v>0</v>
      </c>
      <c r="G572" s="84" t="b">
        <v>0</v>
      </c>
    </row>
    <row r="573" spans="1:7" ht="15">
      <c r="A573" s="84" t="s">
        <v>4117</v>
      </c>
      <c r="B573" s="84">
        <v>2</v>
      </c>
      <c r="C573" s="123">
        <v>0.0011343998773081852</v>
      </c>
      <c r="D573" s="84" t="s">
        <v>4158</v>
      </c>
      <c r="E573" s="84" t="b">
        <v>0</v>
      </c>
      <c r="F573" s="84" t="b">
        <v>0</v>
      </c>
      <c r="G573" s="84" t="b">
        <v>0</v>
      </c>
    </row>
    <row r="574" spans="1:7" ht="15">
      <c r="A574" s="84" t="s">
        <v>4118</v>
      </c>
      <c r="B574" s="84">
        <v>2</v>
      </c>
      <c r="C574" s="123">
        <v>0.0011343998773081852</v>
      </c>
      <c r="D574" s="84" t="s">
        <v>4158</v>
      </c>
      <c r="E574" s="84" t="b">
        <v>0</v>
      </c>
      <c r="F574" s="84" t="b">
        <v>0</v>
      </c>
      <c r="G574" s="84" t="b">
        <v>0</v>
      </c>
    </row>
    <row r="575" spans="1:7" ht="15">
      <c r="A575" s="84" t="s">
        <v>4119</v>
      </c>
      <c r="B575" s="84">
        <v>2</v>
      </c>
      <c r="C575" s="123">
        <v>0.0011343998773081852</v>
      </c>
      <c r="D575" s="84" t="s">
        <v>4158</v>
      </c>
      <c r="E575" s="84" t="b">
        <v>0</v>
      </c>
      <c r="F575" s="84" t="b">
        <v>0</v>
      </c>
      <c r="G575" s="84" t="b">
        <v>0</v>
      </c>
    </row>
    <row r="576" spans="1:7" ht="15">
      <c r="A576" s="84" t="s">
        <v>4120</v>
      </c>
      <c r="B576" s="84">
        <v>2</v>
      </c>
      <c r="C576" s="123">
        <v>0.0011343998773081852</v>
      </c>
      <c r="D576" s="84" t="s">
        <v>4158</v>
      </c>
      <c r="E576" s="84" t="b">
        <v>1</v>
      </c>
      <c r="F576" s="84" t="b">
        <v>0</v>
      </c>
      <c r="G576" s="84" t="b">
        <v>0</v>
      </c>
    </row>
    <row r="577" spans="1:7" ht="15">
      <c r="A577" s="84" t="s">
        <v>4121</v>
      </c>
      <c r="B577" s="84">
        <v>2</v>
      </c>
      <c r="C577" s="123">
        <v>0.0011343998773081852</v>
      </c>
      <c r="D577" s="84" t="s">
        <v>4158</v>
      </c>
      <c r="E577" s="84" t="b">
        <v>1</v>
      </c>
      <c r="F577" s="84" t="b">
        <v>0</v>
      </c>
      <c r="G577" s="84" t="b">
        <v>0</v>
      </c>
    </row>
    <row r="578" spans="1:7" ht="15">
      <c r="A578" s="84" t="s">
        <v>4122</v>
      </c>
      <c r="B578" s="84">
        <v>2</v>
      </c>
      <c r="C578" s="123">
        <v>0.0011343998773081852</v>
      </c>
      <c r="D578" s="84" t="s">
        <v>4158</v>
      </c>
      <c r="E578" s="84" t="b">
        <v>0</v>
      </c>
      <c r="F578" s="84" t="b">
        <v>0</v>
      </c>
      <c r="G578" s="84" t="b">
        <v>0</v>
      </c>
    </row>
    <row r="579" spans="1:7" ht="15">
      <c r="A579" s="84" t="s">
        <v>4123</v>
      </c>
      <c r="B579" s="84">
        <v>2</v>
      </c>
      <c r="C579" s="123">
        <v>0.0013013604960902046</v>
      </c>
      <c r="D579" s="84" t="s">
        <v>4158</v>
      </c>
      <c r="E579" s="84" t="b">
        <v>0</v>
      </c>
      <c r="F579" s="84" t="b">
        <v>0</v>
      </c>
      <c r="G579" s="84" t="b">
        <v>0</v>
      </c>
    </row>
    <row r="580" spans="1:7" ht="15">
      <c r="A580" s="84" t="s">
        <v>4124</v>
      </c>
      <c r="B580" s="84">
        <v>2</v>
      </c>
      <c r="C580" s="123">
        <v>0.0011343998773081852</v>
      </c>
      <c r="D580" s="84" t="s">
        <v>4158</v>
      </c>
      <c r="E580" s="84" t="b">
        <v>0</v>
      </c>
      <c r="F580" s="84" t="b">
        <v>0</v>
      </c>
      <c r="G580" s="84" t="b">
        <v>0</v>
      </c>
    </row>
    <row r="581" spans="1:7" ht="15">
      <c r="A581" s="84" t="s">
        <v>4125</v>
      </c>
      <c r="B581" s="84">
        <v>2</v>
      </c>
      <c r="C581" s="123">
        <v>0.0011343998773081852</v>
      </c>
      <c r="D581" s="84" t="s">
        <v>4158</v>
      </c>
      <c r="E581" s="84" t="b">
        <v>0</v>
      </c>
      <c r="F581" s="84" t="b">
        <v>0</v>
      </c>
      <c r="G581" s="84" t="b">
        <v>0</v>
      </c>
    </row>
    <row r="582" spans="1:7" ht="15">
      <c r="A582" s="84" t="s">
        <v>4126</v>
      </c>
      <c r="B582" s="84">
        <v>2</v>
      </c>
      <c r="C582" s="123">
        <v>0.0011343998773081852</v>
      </c>
      <c r="D582" s="84" t="s">
        <v>4158</v>
      </c>
      <c r="E582" s="84" t="b">
        <v>0</v>
      </c>
      <c r="F582" s="84" t="b">
        <v>0</v>
      </c>
      <c r="G582" s="84" t="b">
        <v>0</v>
      </c>
    </row>
    <row r="583" spans="1:7" ht="15">
      <c r="A583" s="84" t="s">
        <v>248</v>
      </c>
      <c r="B583" s="84">
        <v>2</v>
      </c>
      <c r="C583" s="123">
        <v>0.0011343998773081852</v>
      </c>
      <c r="D583" s="84" t="s">
        <v>4158</v>
      </c>
      <c r="E583" s="84" t="b">
        <v>0</v>
      </c>
      <c r="F583" s="84" t="b">
        <v>0</v>
      </c>
      <c r="G583" s="84" t="b">
        <v>0</v>
      </c>
    </row>
    <row r="584" spans="1:7" ht="15">
      <c r="A584" s="84" t="s">
        <v>4127</v>
      </c>
      <c r="B584" s="84">
        <v>2</v>
      </c>
      <c r="C584" s="123">
        <v>0.0011343998773081852</v>
      </c>
      <c r="D584" s="84" t="s">
        <v>4158</v>
      </c>
      <c r="E584" s="84" t="b">
        <v>0</v>
      </c>
      <c r="F584" s="84" t="b">
        <v>0</v>
      </c>
      <c r="G584" s="84" t="b">
        <v>0</v>
      </c>
    </row>
    <row r="585" spans="1:7" ht="15">
      <c r="A585" s="84" t="s">
        <v>4128</v>
      </c>
      <c r="B585" s="84">
        <v>2</v>
      </c>
      <c r="C585" s="123">
        <v>0.0011343998773081852</v>
      </c>
      <c r="D585" s="84" t="s">
        <v>4158</v>
      </c>
      <c r="E585" s="84" t="b">
        <v>0</v>
      </c>
      <c r="F585" s="84" t="b">
        <v>0</v>
      </c>
      <c r="G585" s="84" t="b">
        <v>0</v>
      </c>
    </row>
    <row r="586" spans="1:7" ht="15">
      <c r="A586" s="84" t="s">
        <v>259</v>
      </c>
      <c r="B586" s="84">
        <v>2</v>
      </c>
      <c r="C586" s="123">
        <v>0.0011343998773081852</v>
      </c>
      <c r="D586" s="84" t="s">
        <v>4158</v>
      </c>
      <c r="E586" s="84" t="b">
        <v>0</v>
      </c>
      <c r="F586" s="84" t="b">
        <v>0</v>
      </c>
      <c r="G586" s="84" t="b">
        <v>0</v>
      </c>
    </row>
    <row r="587" spans="1:7" ht="15">
      <c r="A587" s="84" t="s">
        <v>4129</v>
      </c>
      <c r="B587" s="84">
        <v>2</v>
      </c>
      <c r="C587" s="123">
        <v>0.0011343998773081852</v>
      </c>
      <c r="D587" s="84" t="s">
        <v>4158</v>
      </c>
      <c r="E587" s="84" t="b">
        <v>0</v>
      </c>
      <c r="F587" s="84" t="b">
        <v>0</v>
      </c>
      <c r="G587" s="84" t="b">
        <v>0</v>
      </c>
    </row>
    <row r="588" spans="1:7" ht="15">
      <c r="A588" s="84" t="s">
        <v>4130</v>
      </c>
      <c r="B588" s="84">
        <v>2</v>
      </c>
      <c r="C588" s="123">
        <v>0.0011343998773081852</v>
      </c>
      <c r="D588" s="84" t="s">
        <v>4158</v>
      </c>
      <c r="E588" s="84" t="b">
        <v>0</v>
      </c>
      <c r="F588" s="84" t="b">
        <v>0</v>
      </c>
      <c r="G588" s="84" t="b">
        <v>0</v>
      </c>
    </row>
    <row r="589" spans="1:7" ht="15">
      <c r="A589" s="84" t="s">
        <v>4131</v>
      </c>
      <c r="B589" s="84">
        <v>2</v>
      </c>
      <c r="C589" s="123">
        <v>0.0011343998773081852</v>
      </c>
      <c r="D589" s="84" t="s">
        <v>4158</v>
      </c>
      <c r="E589" s="84" t="b">
        <v>0</v>
      </c>
      <c r="F589" s="84" t="b">
        <v>0</v>
      </c>
      <c r="G589" s="84" t="b">
        <v>0</v>
      </c>
    </row>
    <row r="590" spans="1:7" ht="15">
      <c r="A590" s="84" t="s">
        <v>4132</v>
      </c>
      <c r="B590" s="84">
        <v>2</v>
      </c>
      <c r="C590" s="123">
        <v>0.0011343998773081852</v>
      </c>
      <c r="D590" s="84" t="s">
        <v>4158</v>
      </c>
      <c r="E590" s="84" t="b">
        <v>0</v>
      </c>
      <c r="F590" s="84" t="b">
        <v>0</v>
      </c>
      <c r="G590" s="84" t="b">
        <v>0</v>
      </c>
    </row>
    <row r="591" spans="1:7" ht="15">
      <c r="A591" s="84" t="s">
        <v>4133</v>
      </c>
      <c r="B591" s="84">
        <v>2</v>
      </c>
      <c r="C591" s="123">
        <v>0.0011343998773081852</v>
      </c>
      <c r="D591" s="84" t="s">
        <v>4158</v>
      </c>
      <c r="E591" s="84" t="b">
        <v>0</v>
      </c>
      <c r="F591" s="84" t="b">
        <v>0</v>
      </c>
      <c r="G591" s="84" t="b">
        <v>0</v>
      </c>
    </row>
    <row r="592" spans="1:7" ht="15">
      <c r="A592" s="84" t="s">
        <v>4134</v>
      </c>
      <c r="B592" s="84">
        <v>2</v>
      </c>
      <c r="C592" s="123">
        <v>0.0011343998773081852</v>
      </c>
      <c r="D592" s="84" t="s">
        <v>4158</v>
      </c>
      <c r="E592" s="84" t="b">
        <v>0</v>
      </c>
      <c r="F592" s="84" t="b">
        <v>0</v>
      </c>
      <c r="G592" s="84" t="b">
        <v>0</v>
      </c>
    </row>
    <row r="593" spans="1:7" ht="15">
      <c r="A593" s="84" t="s">
        <v>4135</v>
      </c>
      <c r="B593" s="84">
        <v>2</v>
      </c>
      <c r="C593" s="123">
        <v>0.0011343998773081852</v>
      </c>
      <c r="D593" s="84" t="s">
        <v>4158</v>
      </c>
      <c r="E593" s="84" t="b">
        <v>0</v>
      </c>
      <c r="F593" s="84" t="b">
        <v>0</v>
      </c>
      <c r="G593" s="84" t="b">
        <v>0</v>
      </c>
    </row>
    <row r="594" spans="1:7" ht="15">
      <c r="A594" s="84" t="s">
        <v>4136</v>
      </c>
      <c r="B594" s="84">
        <v>2</v>
      </c>
      <c r="C594" s="123">
        <v>0.0011343998773081852</v>
      </c>
      <c r="D594" s="84" t="s">
        <v>4158</v>
      </c>
      <c r="E594" s="84" t="b">
        <v>0</v>
      </c>
      <c r="F594" s="84" t="b">
        <v>0</v>
      </c>
      <c r="G594" s="84" t="b">
        <v>0</v>
      </c>
    </row>
    <row r="595" spans="1:7" ht="15">
      <c r="A595" s="84" t="s">
        <v>4137</v>
      </c>
      <c r="B595" s="84">
        <v>2</v>
      </c>
      <c r="C595" s="123">
        <v>0.0011343998773081852</v>
      </c>
      <c r="D595" s="84" t="s">
        <v>4158</v>
      </c>
      <c r="E595" s="84" t="b">
        <v>0</v>
      </c>
      <c r="F595" s="84" t="b">
        <v>0</v>
      </c>
      <c r="G595" s="84" t="b">
        <v>0</v>
      </c>
    </row>
    <row r="596" spans="1:7" ht="15">
      <c r="A596" s="84" t="s">
        <v>4138</v>
      </c>
      <c r="B596" s="84">
        <v>2</v>
      </c>
      <c r="C596" s="123">
        <v>0.0011343998773081852</v>
      </c>
      <c r="D596" s="84" t="s">
        <v>4158</v>
      </c>
      <c r="E596" s="84" t="b">
        <v>0</v>
      </c>
      <c r="F596" s="84" t="b">
        <v>0</v>
      </c>
      <c r="G596" s="84" t="b">
        <v>0</v>
      </c>
    </row>
    <row r="597" spans="1:7" ht="15">
      <c r="A597" s="84" t="s">
        <v>372</v>
      </c>
      <c r="B597" s="84">
        <v>2</v>
      </c>
      <c r="C597" s="123">
        <v>0.0011343998773081852</v>
      </c>
      <c r="D597" s="84" t="s">
        <v>4158</v>
      </c>
      <c r="E597" s="84" t="b">
        <v>0</v>
      </c>
      <c r="F597" s="84" t="b">
        <v>0</v>
      </c>
      <c r="G597" s="84" t="b">
        <v>0</v>
      </c>
    </row>
    <row r="598" spans="1:7" ht="15">
      <c r="A598" s="84" t="s">
        <v>4139</v>
      </c>
      <c r="B598" s="84">
        <v>2</v>
      </c>
      <c r="C598" s="123">
        <v>0.0011343998773081852</v>
      </c>
      <c r="D598" s="84" t="s">
        <v>4158</v>
      </c>
      <c r="E598" s="84" t="b">
        <v>0</v>
      </c>
      <c r="F598" s="84" t="b">
        <v>0</v>
      </c>
      <c r="G598" s="84" t="b">
        <v>0</v>
      </c>
    </row>
    <row r="599" spans="1:7" ht="15">
      <c r="A599" s="84" t="s">
        <v>4140</v>
      </c>
      <c r="B599" s="84">
        <v>2</v>
      </c>
      <c r="C599" s="123">
        <v>0.0011343998773081852</v>
      </c>
      <c r="D599" s="84" t="s">
        <v>4158</v>
      </c>
      <c r="E599" s="84" t="b">
        <v>0</v>
      </c>
      <c r="F599" s="84" t="b">
        <v>0</v>
      </c>
      <c r="G599" s="84" t="b">
        <v>0</v>
      </c>
    </row>
    <row r="600" spans="1:7" ht="15">
      <c r="A600" s="84" t="s">
        <v>4141</v>
      </c>
      <c r="B600" s="84">
        <v>2</v>
      </c>
      <c r="C600" s="123">
        <v>0.0011343998773081852</v>
      </c>
      <c r="D600" s="84" t="s">
        <v>4158</v>
      </c>
      <c r="E600" s="84" t="b">
        <v>0</v>
      </c>
      <c r="F600" s="84" t="b">
        <v>0</v>
      </c>
      <c r="G600" s="84" t="b">
        <v>0</v>
      </c>
    </row>
    <row r="601" spans="1:7" ht="15">
      <c r="A601" s="84" t="s">
        <v>4142</v>
      </c>
      <c r="B601" s="84">
        <v>2</v>
      </c>
      <c r="C601" s="123">
        <v>0.0011343998773081852</v>
      </c>
      <c r="D601" s="84" t="s">
        <v>4158</v>
      </c>
      <c r="E601" s="84" t="b">
        <v>0</v>
      </c>
      <c r="F601" s="84" t="b">
        <v>0</v>
      </c>
      <c r="G601" s="84" t="b">
        <v>0</v>
      </c>
    </row>
    <row r="602" spans="1:7" ht="15">
      <c r="A602" s="84" t="s">
        <v>4143</v>
      </c>
      <c r="B602" s="84">
        <v>2</v>
      </c>
      <c r="C602" s="123">
        <v>0.0011343998773081852</v>
      </c>
      <c r="D602" s="84" t="s">
        <v>4158</v>
      </c>
      <c r="E602" s="84" t="b">
        <v>0</v>
      </c>
      <c r="F602" s="84" t="b">
        <v>0</v>
      </c>
      <c r="G602" s="84" t="b">
        <v>0</v>
      </c>
    </row>
    <row r="603" spans="1:7" ht="15">
      <c r="A603" s="84" t="s">
        <v>4144</v>
      </c>
      <c r="B603" s="84">
        <v>2</v>
      </c>
      <c r="C603" s="123">
        <v>0.0011343998773081852</v>
      </c>
      <c r="D603" s="84" t="s">
        <v>4158</v>
      </c>
      <c r="E603" s="84" t="b">
        <v>0</v>
      </c>
      <c r="F603" s="84" t="b">
        <v>0</v>
      </c>
      <c r="G603" s="84" t="b">
        <v>0</v>
      </c>
    </row>
    <row r="604" spans="1:7" ht="15">
      <c r="A604" s="84" t="s">
        <v>4145</v>
      </c>
      <c r="B604" s="84">
        <v>2</v>
      </c>
      <c r="C604" s="123">
        <v>0.0011343998773081852</v>
      </c>
      <c r="D604" s="84" t="s">
        <v>4158</v>
      </c>
      <c r="E604" s="84" t="b">
        <v>0</v>
      </c>
      <c r="F604" s="84" t="b">
        <v>0</v>
      </c>
      <c r="G604" s="84" t="b">
        <v>0</v>
      </c>
    </row>
    <row r="605" spans="1:7" ht="15">
      <c r="A605" s="84" t="s">
        <v>4146</v>
      </c>
      <c r="B605" s="84">
        <v>2</v>
      </c>
      <c r="C605" s="123">
        <v>0.0011343998773081852</v>
      </c>
      <c r="D605" s="84" t="s">
        <v>4158</v>
      </c>
      <c r="E605" s="84" t="b">
        <v>0</v>
      </c>
      <c r="F605" s="84" t="b">
        <v>0</v>
      </c>
      <c r="G605" s="84" t="b">
        <v>0</v>
      </c>
    </row>
    <row r="606" spans="1:7" ht="15">
      <c r="A606" s="84" t="s">
        <v>4147</v>
      </c>
      <c r="B606" s="84">
        <v>2</v>
      </c>
      <c r="C606" s="123">
        <v>0.0011343998773081852</v>
      </c>
      <c r="D606" s="84" t="s">
        <v>4158</v>
      </c>
      <c r="E606" s="84" t="b">
        <v>1</v>
      </c>
      <c r="F606" s="84" t="b">
        <v>0</v>
      </c>
      <c r="G606" s="84" t="b">
        <v>0</v>
      </c>
    </row>
    <row r="607" spans="1:7" ht="15">
      <c r="A607" s="84" t="s">
        <v>4148</v>
      </c>
      <c r="B607" s="84">
        <v>2</v>
      </c>
      <c r="C607" s="123">
        <v>0.0011343998773081852</v>
      </c>
      <c r="D607" s="84" t="s">
        <v>4158</v>
      </c>
      <c r="E607" s="84" t="b">
        <v>0</v>
      </c>
      <c r="F607" s="84" t="b">
        <v>0</v>
      </c>
      <c r="G607" s="84" t="b">
        <v>0</v>
      </c>
    </row>
    <row r="608" spans="1:7" ht="15">
      <c r="A608" s="84" t="s">
        <v>4149</v>
      </c>
      <c r="B608" s="84">
        <v>2</v>
      </c>
      <c r="C608" s="123">
        <v>0.0011343998773081852</v>
      </c>
      <c r="D608" s="84" t="s">
        <v>4158</v>
      </c>
      <c r="E608" s="84" t="b">
        <v>0</v>
      </c>
      <c r="F608" s="84" t="b">
        <v>0</v>
      </c>
      <c r="G608" s="84" t="b">
        <v>0</v>
      </c>
    </row>
    <row r="609" spans="1:7" ht="15">
      <c r="A609" s="84" t="s">
        <v>4150</v>
      </c>
      <c r="B609" s="84">
        <v>2</v>
      </c>
      <c r="C609" s="123">
        <v>0.0011343998773081852</v>
      </c>
      <c r="D609" s="84" t="s">
        <v>4158</v>
      </c>
      <c r="E609" s="84" t="b">
        <v>0</v>
      </c>
      <c r="F609" s="84" t="b">
        <v>0</v>
      </c>
      <c r="G609" s="84" t="b">
        <v>0</v>
      </c>
    </row>
    <row r="610" spans="1:7" ht="15">
      <c r="A610" s="84" t="s">
        <v>4151</v>
      </c>
      <c r="B610" s="84">
        <v>2</v>
      </c>
      <c r="C610" s="123">
        <v>0.0011343998773081852</v>
      </c>
      <c r="D610" s="84" t="s">
        <v>4158</v>
      </c>
      <c r="E610" s="84" t="b">
        <v>0</v>
      </c>
      <c r="F610" s="84" t="b">
        <v>0</v>
      </c>
      <c r="G610" s="84" t="b">
        <v>0</v>
      </c>
    </row>
    <row r="611" spans="1:7" ht="15">
      <c r="A611" s="84" t="s">
        <v>4152</v>
      </c>
      <c r="B611" s="84">
        <v>2</v>
      </c>
      <c r="C611" s="123">
        <v>0.0011343998773081852</v>
      </c>
      <c r="D611" s="84" t="s">
        <v>4158</v>
      </c>
      <c r="E611" s="84" t="b">
        <v>0</v>
      </c>
      <c r="F611" s="84" t="b">
        <v>0</v>
      </c>
      <c r="G611" s="84" t="b">
        <v>0</v>
      </c>
    </row>
    <row r="612" spans="1:7" ht="15">
      <c r="A612" s="84" t="s">
        <v>4153</v>
      </c>
      <c r="B612" s="84">
        <v>2</v>
      </c>
      <c r="C612" s="123">
        <v>0.0011343998773081852</v>
      </c>
      <c r="D612" s="84" t="s">
        <v>4158</v>
      </c>
      <c r="E612" s="84" t="b">
        <v>0</v>
      </c>
      <c r="F612" s="84" t="b">
        <v>0</v>
      </c>
      <c r="G612" s="84" t="b">
        <v>0</v>
      </c>
    </row>
    <row r="613" spans="1:7" ht="15">
      <c r="A613" s="84" t="s">
        <v>4154</v>
      </c>
      <c r="B613" s="84">
        <v>2</v>
      </c>
      <c r="C613" s="123">
        <v>0.0011343998773081852</v>
      </c>
      <c r="D613" s="84" t="s">
        <v>4158</v>
      </c>
      <c r="E613" s="84" t="b">
        <v>1</v>
      </c>
      <c r="F613" s="84" t="b">
        <v>0</v>
      </c>
      <c r="G613" s="84" t="b">
        <v>0</v>
      </c>
    </row>
    <row r="614" spans="1:7" ht="15">
      <c r="A614" s="84" t="s">
        <v>4155</v>
      </c>
      <c r="B614" s="84">
        <v>2</v>
      </c>
      <c r="C614" s="123">
        <v>0.0013013604960902046</v>
      </c>
      <c r="D614" s="84" t="s">
        <v>4158</v>
      </c>
      <c r="E614" s="84" t="b">
        <v>0</v>
      </c>
      <c r="F614" s="84" t="b">
        <v>0</v>
      </c>
      <c r="G614" s="84" t="b">
        <v>0</v>
      </c>
    </row>
    <row r="615" spans="1:7" ht="15">
      <c r="A615" s="84" t="s">
        <v>3054</v>
      </c>
      <c r="B615" s="84">
        <v>34</v>
      </c>
      <c r="C615" s="123">
        <v>0</v>
      </c>
      <c r="D615" s="84" t="s">
        <v>2872</v>
      </c>
      <c r="E615" s="84" t="b">
        <v>0</v>
      </c>
      <c r="F615" s="84" t="b">
        <v>0</v>
      </c>
      <c r="G615" s="84" t="b">
        <v>0</v>
      </c>
    </row>
    <row r="616" spans="1:7" ht="15">
      <c r="A616" s="84" t="s">
        <v>3060</v>
      </c>
      <c r="B616" s="84">
        <v>10</v>
      </c>
      <c r="C616" s="123">
        <v>0.014787014435279506</v>
      </c>
      <c r="D616" s="84" t="s">
        <v>2872</v>
      </c>
      <c r="E616" s="84" t="b">
        <v>0</v>
      </c>
      <c r="F616" s="84" t="b">
        <v>0</v>
      </c>
      <c r="G616" s="84" t="b">
        <v>0</v>
      </c>
    </row>
    <row r="617" spans="1:7" ht="15">
      <c r="A617" s="84" t="s">
        <v>3061</v>
      </c>
      <c r="B617" s="84">
        <v>10</v>
      </c>
      <c r="C617" s="123">
        <v>0.014787014435279506</v>
      </c>
      <c r="D617" s="84" t="s">
        <v>2872</v>
      </c>
      <c r="E617" s="84" t="b">
        <v>0</v>
      </c>
      <c r="F617" s="84" t="b">
        <v>0</v>
      </c>
      <c r="G617" s="84" t="b">
        <v>0</v>
      </c>
    </row>
    <row r="618" spans="1:7" ht="15">
      <c r="A618" s="84" t="s">
        <v>3062</v>
      </c>
      <c r="B618" s="84">
        <v>6</v>
      </c>
      <c r="C618" s="123">
        <v>0.008028358792098879</v>
      </c>
      <c r="D618" s="84" t="s">
        <v>2872</v>
      </c>
      <c r="E618" s="84" t="b">
        <v>0</v>
      </c>
      <c r="F618" s="84" t="b">
        <v>0</v>
      </c>
      <c r="G618" s="84" t="b">
        <v>0</v>
      </c>
    </row>
    <row r="619" spans="1:7" ht="15">
      <c r="A619" s="84" t="s">
        <v>3063</v>
      </c>
      <c r="B619" s="84">
        <v>5</v>
      </c>
      <c r="C619" s="123">
        <v>0.007393507217639753</v>
      </c>
      <c r="D619" s="84" t="s">
        <v>2872</v>
      </c>
      <c r="E619" s="84" t="b">
        <v>0</v>
      </c>
      <c r="F619" s="84" t="b">
        <v>0</v>
      </c>
      <c r="G619" s="84" t="b">
        <v>0</v>
      </c>
    </row>
    <row r="620" spans="1:7" ht="15">
      <c r="A620" s="84" t="s">
        <v>3056</v>
      </c>
      <c r="B620" s="84">
        <v>5</v>
      </c>
      <c r="C620" s="123">
        <v>0.008254164526769917</v>
      </c>
      <c r="D620" s="84" t="s">
        <v>2872</v>
      </c>
      <c r="E620" s="84" t="b">
        <v>0</v>
      </c>
      <c r="F620" s="84" t="b">
        <v>0</v>
      </c>
      <c r="G620" s="84" t="b">
        <v>0</v>
      </c>
    </row>
    <row r="621" spans="1:7" ht="15">
      <c r="A621" s="84" t="s">
        <v>3064</v>
      </c>
      <c r="B621" s="84">
        <v>5</v>
      </c>
      <c r="C621" s="123">
        <v>0.007393507217639753</v>
      </c>
      <c r="D621" s="84" t="s">
        <v>2872</v>
      </c>
      <c r="E621" s="84" t="b">
        <v>0</v>
      </c>
      <c r="F621" s="84" t="b">
        <v>0</v>
      </c>
      <c r="G621" s="84" t="b">
        <v>0</v>
      </c>
    </row>
    <row r="622" spans="1:7" ht="15">
      <c r="A622" s="84" t="s">
        <v>3065</v>
      </c>
      <c r="B622" s="84">
        <v>5</v>
      </c>
      <c r="C622" s="123">
        <v>0.007393507217639753</v>
      </c>
      <c r="D622" s="84" t="s">
        <v>2872</v>
      </c>
      <c r="E622" s="84" t="b">
        <v>0</v>
      </c>
      <c r="F622" s="84" t="b">
        <v>0</v>
      </c>
      <c r="G622" s="84" t="b">
        <v>0</v>
      </c>
    </row>
    <row r="623" spans="1:7" ht="15">
      <c r="A623" s="84" t="s">
        <v>3066</v>
      </c>
      <c r="B623" s="84">
        <v>5</v>
      </c>
      <c r="C623" s="123">
        <v>0.007393507217639753</v>
      </c>
      <c r="D623" s="84" t="s">
        <v>2872</v>
      </c>
      <c r="E623" s="84" t="b">
        <v>0</v>
      </c>
      <c r="F623" s="84" t="b">
        <v>0</v>
      </c>
      <c r="G623" s="84" t="b">
        <v>0</v>
      </c>
    </row>
    <row r="624" spans="1:7" ht="15">
      <c r="A624" s="84" t="s">
        <v>3067</v>
      </c>
      <c r="B624" s="84">
        <v>5</v>
      </c>
      <c r="C624" s="123">
        <v>0.007393507217639753</v>
      </c>
      <c r="D624" s="84" t="s">
        <v>2872</v>
      </c>
      <c r="E624" s="84" t="b">
        <v>0</v>
      </c>
      <c r="F624" s="84" t="b">
        <v>0</v>
      </c>
      <c r="G624" s="84" t="b">
        <v>0</v>
      </c>
    </row>
    <row r="625" spans="1:7" ht="15">
      <c r="A625" s="84" t="s">
        <v>3714</v>
      </c>
      <c r="B625" s="84">
        <v>5</v>
      </c>
      <c r="C625" s="123">
        <v>0.007393507217639753</v>
      </c>
      <c r="D625" s="84" t="s">
        <v>2872</v>
      </c>
      <c r="E625" s="84" t="b">
        <v>0</v>
      </c>
      <c r="F625" s="84" t="b">
        <v>0</v>
      </c>
      <c r="G625" s="84" t="b">
        <v>0</v>
      </c>
    </row>
    <row r="626" spans="1:7" ht="15">
      <c r="A626" s="84" t="s">
        <v>3694</v>
      </c>
      <c r="B626" s="84">
        <v>5</v>
      </c>
      <c r="C626" s="123">
        <v>0.007393507217639753</v>
      </c>
      <c r="D626" s="84" t="s">
        <v>2872</v>
      </c>
      <c r="E626" s="84" t="b">
        <v>0</v>
      </c>
      <c r="F626" s="84" t="b">
        <v>0</v>
      </c>
      <c r="G626" s="84" t="b">
        <v>0</v>
      </c>
    </row>
    <row r="627" spans="1:7" ht="15">
      <c r="A627" s="84" t="s">
        <v>3732</v>
      </c>
      <c r="B627" s="84">
        <v>5</v>
      </c>
      <c r="C627" s="123">
        <v>0.007393507217639753</v>
      </c>
      <c r="D627" s="84" t="s">
        <v>2872</v>
      </c>
      <c r="E627" s="84" t="b">
        <v>0</v>
      </c>
      <c r="F627" s="84" t="b">
        <v>0</v>
      </c>
      <c r="G627" s="84" t="b">
        <v>0</v>
      </c>
    </row>
    <row r="628" spans="1:7" ht="15">
      <c r="A628" s="84" t="s">
        <v>3733</v>
      </c>
      <c r="B628" s="84">
        <v>5</v>
      </c>
      <c r="C628" s="123">
        <v>0.007393507217639753</v>
      </c>
      <c r="D628" s="84" t="s">
        <v>2872</v>
      </c>
      <c r="E628" s="84" t="b">
        <v>0</v>
      </c>
      <c r="F628" s="84" t="b">
        <v>0</v>
      </c>
      <c r="G628" s="84" t="b">
        <v>0</v>
      </c>
    </row>
    <row r="629" spans="1:7" ht="15">
      <c r="A629" s="84" t="s">
        <v>3734</v>
      </c>
      <c r="B629" s="84">
        <v>5</v>
      </c>
      <c r="C629" s="123">
        <v>0.007393507217639753</v>
      </c>
      <c r="D629" s="84" t="s">
        <v>2872</v>
      </c>
      <c r="E629" s="84" t="b">
        <v>0</v>
      </c>
      <c r="F629" s="84" t="b">
        <v>0</v>
      </c>
      <c r="G629" s="84" t="b">
        <v>0</v>
      </c>
    </row>
    <row r="630" spans="1:7" ht="15">
      <c r="A630" s="84" t="s">
        <v>3735</v>
      </c>
      <c r="B630" s="84">
        <v>5</v>
      </c>
      <c r="C630" s="123">
        <v>0.007393507217639753</v>
      </c>
      <c r="D630" s="84" t="s">
        <v>2872</v>
      </c>
      <c r="E630" s="84" t="b">
        <v>0</v>
      </c>
      <c r="F630" s="84" t="b">
        <v>0</v>
      </c>
      <c r="G630" s="84" t="b">
        <v>0</v>
      </c>
    </row>
    <row r="631" spans="1:7" ht="15">
      <c r="A631" s="84" t="s">
        <v>3736</v>
      </c>
      <c r="B631" s="84">
        <v>5</v>
      </c>
      <c r="C631" s="123">
        <v>0.007393507217639753</v>
      </c>
      <c r="D631" s="84" t="s">
        <v>2872</v>
      </c>
      <c r="E631" s="84" t="b">
        <v>0</v>
      </c>
      <c r="F631" s="84" t="b">
        <v>0</v>
      </c>
      <c r="G631" s="84" t="b">
        <v>0</v>
      </c>
    </row>
    <row r="632" spans="1:7" ht="15">
      <c r="A632" s="84" t="s">
        <v>3737</v>
      </c>
      <c r="B632" s="84">
        <v>5</v>
      </c>
      <c r="C632" s="123">
        <v>0.007393507217639753</v>
      </c>
      <c r="D632" s="84" t="s">
        <v>2872</v>
      </c>
      <c r="E632" s="84" t="b">
        <v>0</v>
      </c>
      <c r="F632" s="84" t="b">
        <v>0</v>
      </c>
      <c r="G632" s="84" t="b">
        <v>0</v>
      </c>
    </row>
    <row r="633" spans="1:7" ht="15">
      <c r="A633" s="84" t="s">
        <v>3715</v>
      </c>
      <c r="B633" s="84">
        <v>5</v>
      </c>
      <c r="C633" s="123">
        <v>0.007393507217639753</v>
      </c>
      <c r="D633" s="84" t="s">
        <v>2872</v>
      </c>
      <c r="E633" s="84" t="b">
        <v>0</v>
      </c>
      <c r="F633" s="84" t="b">
        <v>0</v>
      </c>
      <c r="G633" s="84" t="b">
        <v>0</v>
      </c>
    </row>
    <row r="634" spans="1:7" ht="15">
      <c r="A634" s="84" t="s">
        <v>3738</v>
      </c>
      <c r="B634" s="84">
        <v>5</v>
      </c>
      <c r="C634" s="123">
        <v>0.007393507217639753</v>
      </c>
      <c r="D634" s="84" t="s">
        <v>2872</v>
      </c>
      <c r="E634" s="84" t="b">
        <v>0</v>
      </c>
      <c r="F634" s="84" t="b">
        <v>0</v>
      </c>
      <c r="G634" s="84" t="b">
        <v>0</v>
      </c>
    </row>
    <row r="635" spans="1:7" ht="15">
      <c r="A635" s="84" t="s">
        <v>3739</v>
      </c>
      <c r="B635" s="84">
        <v>5</v>
      </c>
      <c r="C635" s="123">
        <v>0.007393507217639753</v>
      </c>
      <c r="D635" s="84" t="s">
        <v>2872</v>
      </c>
      <c r="E635" s="84" t="b">
        <v>0</v>
      </c>
      <c r="F635" s="84" t="b">
        <v>0</v>
      </c>
      <c r="G635" s="84" t="b">
        <v>0</v>
      </c>
    </row>
    <row r="636" spans="1:7" ht="15">
      <c r="A636" s="84" t="s">
        <v>3740</v>
      </c>
      <c r="B636" s="84">
        <v>5</v>
      </c>
      <c r="C636" s="123">
        <v>0.007393507217639753</v>
      </c>
      <c r="D636" s="84" t="s">
        <v>2872</v>
      </c>
      <c r="E636" s="84" t="b">
        <v>0</v>
      </c>
      <c r="F636" s="84" t="b">
        <v>0</v>
      </c>
      <c r="G636" s="84" t="b">
        <v>0</v>
      </c>
    </row>
    <row r="637" spans="1:7" ht="15">
      <c r="A637" s="84" t="s">
        <v>3741</v>
      </c>
      <c r="B637" s="84">
        <v>5</v>
      </c>
      <c r="C637" s="123">
        <v>0.007393507217639753</v>
      </c>
      <c r="D637" s="84" t="s">
        <v>2872</v>
      </c>
      <c r="E637" s="84" t="b">
        <v>0</v>
      </c>
      <c r="F637" s="84" t="b">
        <v>0</v>
      </c>
      <c r="G637" s="84" t="b">
        <v>0</v>
      </c>
    </row>
    <row r="638" spans="1:7" ht="15">
      <c r="A638" s="84" t="s">
        <v>3742</v>
      </c>
      <c r="B638" s="84">
        <v>5</v>
      </c>
      <c r="C638" s="123">
        <v>0.007393507217639753</v>
      </c>
      <c r="D638" s="84" t="s">
        <v>2872</v>
      </c>
      <c r="E638" s="84" t="b">
        <v>0</v>
      </c>
      <c r="F638" s="84" t="b">
        <v>0</v>
      </c>
      <c r="G638" s="84" t="b">
        <v>0</v>
      </c>
    </row>
    <row r="639" spans="1:7" ht="15">
      <c r="A639" s="84" t="s">
        <v>3743</v>
      </c>
      <c r="B639" s="84">
        <v>5</v>
      </c>
      <c r="C639" s="123">
        <v>0.007393507217639753</v>
      </c>
      <c r="D639" s="84" t="s">
        <v>2872</v>
      </c>
      <c r="E639" s="84" t="b">
        <v>0</v>
      </c>
      <c r="F639" s="84" t="b">
        <v>0</v>
      </c>
      <c r="G639" s="84" t="b">
        <v>0</v>
      </c>
    </row>
    <row r="640" spans="1:7" ht="15">
      <c r="A640" s="84" t="s">
        <v>3744</v>
      </c>
      <c r="B640" s="84">
        <v>5</v>
      </c>
      <c r="C640" s="123">
        <v>0.007393507217639753</v>
      </c>
      <c r="D640" s="84" t="s">
        <v>2872</v>
      </c>
      <c r="E640" s="84" t="b">
        <v>0</v>
      </c>
      <c r="F640" s="84" t="b">
        <v>0</v>
      </c>
      <c r="G640" s="84" t="b">
        <v>0</v>
      </c>
    </row>
    <row r="641" spans="1:7" ht="15">
      <c r="A641" s="84" t="s">
        <v>3666</v>
      </c>
      <c r="B641" s="84">
        <v>4</v>
      </c>
      <c r="C641" s="123">
        <v>0.006603331621415935</v>
      </c>
      <c r="D641" s="84" t="s">
        <v>2872</v>
      </c>
      <c r="E641" s="84" t="b">
        <v>0</v>
      </c>
      <c r="F641" s="84" t="b">
        <v>0</v>
      </c>
      <c r="G641" s="84" t="b">
        <v>0</v>
      </c>
    </row>
    <row r="642" spans="1:7" ht="15">
      <c r="A642" s="84" t="s">
        <v>3793</v>
      </c>
      <c r="B642" s="84">
        <v>4</v>
      </c>
      <c r="C642" s="123">
        <v>0.008742088251355409</v>
      </c>
      <c r="D642" s="84" t="s">
        <v>2872</v>
      </c>
      <c r="E642" s="84" t="b">
        <v>0</v>
      </c>
      <c r="F642" s="84" t="b">
        <v>0</v>
      </c>
      <c r="G642" s="84" t="b">
        <v>0</v>
      </c>
    </row>
    <row r="643" spans="1:7" ht="15">
      <c r="A643" s="84" t="s">
        <v>3681</v>
      </c>
      <c r="B643" s="84">
        <v>3</v>
      </c>
      <c r="C643" s="123">
        <v>0.005618246868504047</v>
      </c>
      <c r="D643" s="84" t="s">
        <v>2872</v>
      </c>
      <c r="E643" s="84" t="b">
        <v>0</v>
      </c>
      <c r="F643" s="84" t="b">
        <v>0</v>
      </c>
      <c r="G643" s="84" t="b">
        <v>0</v>
      </c>
    </row>
    <row r="644" spans="1:7" ht="15">
      <c r="A644" s="84" t="s">
        <v>3058</v>
      </c>
      <c r="B644" s="84">
        <v>3</v>
      </c>
      <c r="C644" s="123">
        <v>0.005618246868504047</v>
      </c>
      <c r="D644" s="84" t="s">
        <v>2872</v>
      </c>
      <c r="E644" s="84" t="b">
        <v>0</v>
      </c>
      <c r="F644" s="84" t="b">
        <v>0</v>
      </c>
      <c r="G644" s="84" t="b">
        <v>0</v>
      </c>
    </row>
    <row r="645" spans="1:7" ht="15">
      <c r="A645" s="84" t="s">
        <v>3776</v>
      </c>
      <c r="B645" s="84">
        <v>3</v>
      </c>
      <c r="C645" s="123">
        <v>0.005618246868504047</v>
      </c>
      <c r="D645" s="84" t="s">
        <v>2872</v>
      </c>
      <c r="E645" s="84" t="b">
        <v>0</v>
      </c>
      <c r="F645" s="84" t="b">
        <v>0</v>
      </c>
      <c r="G645" s="84" t="b">
        <v>0</v>
      </c>
    </row>
    <row r="646" spans="1:7" ht="15">
      <c r="A646" s="84" t="s">
        <v>3055</v>
      </c>
      <c r="B646" s="84">
        <v>3</v>
      </c>
      <c r="C646" s="123">
        <v>0.005618246868504047</v>
      </c>
      <c r="D646" s="84" t="s">
        <v>2872</v>
      </c>
      <c r="E646" s="84" t="b">
        <v>0</v>
      </c>
      <c r="F646" s="84" t="b">
        <v>0</v>
      </c>
      <c r="G646" s="84" t="b">
        <v>0</v>
      </c>
    </row>
    <row r="647" spans="1:7" ht="15">
      <c r="A647" s="84" t="s">
        <v>3867</v>
      </c>
      <c r="B647" s="84">
        <v>3</v>
      </c>
      <c r="C647" s="123">
        <v>0.008160633660971164</v>
      </c>
      <c r="D647" s="84" t="s">
        <v>2872</v>
      </c>
      <c r="E647" s="84" t="b">
        <v>0</v>
      </c>
      <c r="F647" s="84" t="b">
        <v>0</v>
      </c>
      <c r="G647" s="84" t="b">
        <v>0</v>
      </c>
    </row>
    <row r="648" spans="1:7" ht="15">
      <c r="A648" s="84" t="s">
        <v>3745</v>
      </c>
      <c r="B648" s="84">
        <v>3</v>
      </c>
      <c r="C648" s="123">
        <v>0.005618246868504047</v>
      </c>
      <c r="D648" s="84" t="s">
        <v>2872</v>
      </c>
      <c r="E648" s="84" t="b">
        <v>0</v>
      </c>
      <c r="F648" s="84" t="b">
        <v>0</v>
      </c>
      <c r="G648" s="84" t="b">
        <v>0</v>
      </c>
    </row>
    <row r="649" spans="1:7" ht="15">
      <c r="A649" s="84" t="s">
        <v>3838</v>
      </c>
      <c r="B649" s="84">
        <v>2</v>
      </c>
      <c r="C649" s="123">
        <v>0.005440422440647443</v>
      </c>
      <c r="D649" s="84" t="s">
        <v>2872</v>
      </c>
      <c r="E649" s="84" t="b">
        <v>0</v>
      </c>
      <c r="F649" s="84" t="b">
        <v>0</v>
      </c>
      <c r="G649" s="84" t="b">
        <v>0</v>
      </c>
    </row>
    <row r="650" spans="1:7" ht="15">
      <c r="A650" s="84" t="s">
        <v>3664</v>
      </c>
      <c r="B650" s="84">
        <v>2</v>
      </c>
      <c r="C650" s="123">
        <v>0.0043710441256777045</v>
      </c>
      <c r="D650" s="84" t="s">
        <v>2872</v>
      </c>
      <c r="E650" s="84" t="b">
        <v>0</v>
      </c>
      <c r="F650" s="84" t="b">
        <v>0</v>
      </c>
      <c r="G650" s="84" t="b">
        <v>0</v>
      </c>
    </row>
    <row r="651" spans="1:7" ht="15">
      <c r="A651" s="84" t="s">
        <v>3126</v>
      </c>
      <c r="B651" s="84">
        <v>2</v>
      </c>
      <c r="C651" s="123">
        <v>0.0043710441256777045</v>
      </c>
      <c r="D651" s="84" t="s">
        <v>2872</v>
      </c>
      <c r="E651" s="84" t="b">
        <v>0</v>
      </c>
      <c r="F651" s="84" t="b">
        <v>0</v>
      </c>
      <c r="G651" s="84" t="b">
        <v>0</v>
      </c>
    </row>
    <row r="652" spans="1:7" ht="15">
      <c r="A652" s="84" t="s">
        <v>3915</v>
      </c>
      <c r="B652" s="84">
        <v>2</v>
      </c>
      <c r="C652" s="123">
        <v>0.0043710441256777045</v>
      </c>
      <c r="D652" s="84" t="s">
        <v>2872</v>
      </c>
      <c r="E652" s="84" t="b">
        <v>0</v>
      </c>
      <c r="F652" s="84" t="b">
        <v>0</v>
      </c>
      <c r="G652" s="84" t="b">
        <v>0</v>
      </c>
    </row>
    <row r="653" spans="1:7" ht="15">
      <c r="A653" s="84" t="s">
        <v>3453</v>
      </c>
      <c r="B653" s="84">
        <v>2</v>
      </c>
      <c r="C653" s="123">
        <v>0.0043710441256777045</v>
      </c>
      <c r="D653" s="84" t="s">
        <v>2872</v>
      </c>
      <c r="E653" s="84" t="b">
        <v>0</v>
      </c>
      <c r="F653" s="84" t="b">
        <v>0</v>
      </c>
      <c r="G653" s="84" t="b">
        <v>0</v>
      </c>
    </row>
    <row r="654" spans="1:7" ht="15">
      <c r="A654" s="84" t="s">
        <v>3691</v>
      </c>
      <c r="B654" s="84">
        <v>2</v>
      </c>
      <c r="C654" s="123">
        <v>0.0043710441256777045</v>
      </c>
      <c r="D654" s="84" t="s">
        <v>2872</v>
      </c>
      <c r="E654" s="84" t="b">
        <v>0</v>
      </c>
      <c r="F654" s="84" t="b">
        <v>0</v>
      </c>
      <c r="G654" s="84" t="b">
        <v>0</v>
      </c>
    </row>
    <row r="655" spans="1:7" ht="15">
      <c r="A655" s="84" t="s">
        <v>4112</v>
      </c>
      <c r="B655" s="84">
        <v>2</v>
      </c>
      <c r="C655" s="123">
        <v>0.0043710441256777045</v>
      </c>
      <c r="D655" s="84" t="s">
        <v>2872</v>
      </c>
      <c r="E655" s="84" t="b">
        <v>0</v>
      </c>
      <c r="F655" s="84" t="b">
        <v>0</v>
      </c>
      <c r="G655" s="84" t="b">
        <v>0</v>
      </c>
    </row>
    <row r="656" spans="1:7" ht="15">
      <c r="A656" s="84" t="s">
        <v>4113</v>
      </c>
      <c r="B656" s="84">
        <v>2</v>
      </c>
      <c r="C656" s="123">
        <v>0.0043710441256777045</v>
      </c>
      <c r="D656" s="84" t="s">
        <v>2872</v>
      </c>
      <c r="E656" s="84" t="b">
        <v>0</v>
      </c>
      <c r="F656" s="84" t="b">
        <v>0</v>
      </c>
      <c r="G656" s="84" t="b">
        <v>0</v>
      </c>
    </row>
    <row r="657" spans="1:7" ht="15">
      <c r="A657" s="84" t="s">
        <v>3678</v>
      </c>
      <c r="B657" s="84">
        <v>2</v>
      </c>
      <c r="C657" s="123">
        <v>0.0043710441256777045</v>
      </c>
      <c r="D657" s="84" t="s">
        <v>2872</v>
      </c>
      <c r="E657" s="84" t="b">
        <v>0</v>
      </c>
      <c r="F657" s="84" t="b">
        <v>0</v>
      </c>
      <c r="G657" s="84" t="b">
        <v>0</v>
      </c>
    </row>
    <row r="658" spans="1:7" ht="15">
      <c r="A658" s="84" t="s">
        <v>3783</v>
      </c>
      <c r="B658" s="84">
        <v>2</v>
      </c>
      <c r="C658" s="123">
        <v>0.005440422440647443</v>
      </c>
      <c r="D658" s="84" t="s">
        <v>2872</v>
      </c>
      <c r="E658" s="84" t="b">
        <v>0</v>
      </c>
      <c r="F658" s="84" t="b">
        <v>0</v>
      </c>
      <c r="G658" s="84" t="b">
        <v>0</v>
      </c>
    </row>
    <row r="659" spans="1:7" ht="15">
      <c r="A659" s="84" t="s">
        <v>3826</v>
      </c>
      <c r="B659" s="84">
        <v>2</v>
      </c>
      <c r="C659" s="123">
        <v>0.0043710441256777045</v>
      </c>
      <c r="D659" s="84" t="s">
        <v>2872</v>
      </c>
      <c r="E659" s="84" t="b">
        <v>0</v>
      </c>
      <c r="F659" s="84" t="b">
        <v>0</v>
      </c>
      <c r="G659" s="84" t="b">
        <v>0</v>
      </c>
    </row>
    <row r="660" spans="1:7" ht="15">
      <c r="A660" s="84" t="s">
        <v>4123</v>
      </c>
      <c r="B660" s="84">
        <v>2</v>
      </c>
      <c r="C660" s="123">
        <v>0.005440422440647443</v>
      </c>
      <c r="D660" s="84" t="s">
        <v>2872</v>
      </c>
      <c r="E660" s="84" t="b">
        <v>0</v>
      </c>
      <c r="F660" s="84" t="b">
        <v>0</v>
      </c>
      <c r="G660" s="84" t="b">
        <v>0</v>
      </c>
    </row>
    <row r="661" spans="1:7" ht="15">
      <c r="A661" s="84" t="s">
        <v>3672</v>
      </c>
      <c r="B661" s="84">
        <v>2</v>
      </c>
      <c r="C661" s="123">
        <v>0.0043710441256777045</v>
      </c>
      <c r="D661" s="84" t="s">
        <v>2872</v>
      </c>
      <c r="E661" s="84" t="b">
        <v>0</v>
      </c>
      <c r="F661" s="84" t="b">
        <v>0</v>
      </c>
      <c r="G661" s="84" t="b">
        <v>0</v>
      </c>
    </row>
    <row r="662" spans="1:7" ht="15">
      <c r="A662" s="84" t="s">
        <v>3103</v>
      </c>
      <c r="B662" s="84">
        <v>2</v>
      </c>
      <c r="C662" s="123">
        <v>0.005440422440647443</v>
      </c>
      <c r="D662" s="84" t="s">
        <v>2872</v>
      </c>
      <c r="E662" s="84" t="b">
        <v>0</v>
      </c>
      <c r="F662" s="84" t="b">
        <v>0</v>
      </c>
      <c r="G662" s="84" t="b">
        <v>0</v>
      </c>
    </row>
    <row r="663" spans="1:7" ht="15">
      <c r="A663" s="84" t="s">
        <v>4111</v>
      </c>
      <c r="B663" s="84">
        <v>2</v>
      </c>
      <c r="C663" s="123">
        <v>0.005440422440647443</v>
      </c>
      <c r="D663" s="84" t="s">
        <v>2872</v>
      </c>
      <c r="E663" s="84" t="b">
        <v>0</v>
      </c>
      <c r="F663" s="84" t="b">
        <v>0</v>
      </c>
      <c r="G663" s="84" t="b">
        <v>0</v>
      </c>
    </row>
    <row r="664" spans="1:7" ht="15">
      <c r="A664" s="84" t="s">
        <v>3057</v>
      </c>
      <c r="B664" s="84">
        <v>2</v>
      </c>
      <c r="C664" s="123">
        <v>0.0043710441256777045</v>
      </c>
      <c r="D664" s="84" t="s">
        <v>2872</v>
      </c>
      <c r="E664" s="84" t="b">
        <v>0</v>
      </c>
      <c r="F664" s="84" t="b">
        <v>0</v>
      </c>
      <c r="G664" s="84" t="b">
        <v>0</v>
      </c>
    </row>
    <row r="665" spans="1:7" ht="15">
      <c r="A665" s="84" t="s">
        <v>3796</v>
      </c>
      <c r="B665" s="84">
        <v>2</v>
      </c>
      <c r="C665" s="123">
        <v>0.0043710441256777045</v>
      </c>
      <c r="D665" s="84" t="s">
        <v>2872</v>
      </c>
      <c r="E665" s="84" t="b">
        <v>0</v>
      </c>
      <c r="F665" s="84" t="b">
        <v>0</v>
      </c>
      <c r="G665" s="84" t="b">
        <v>0</v>
      </c>
    </row>
    <row r="666" spans="1:7" ht="15">
      <c r="A666" s="84" t="s">
        <v>3857</v>
      </c>
      <c r="B666" s="84">
        <v>2</v>
      </c>
      <c r="C666" s="123">
        <v>0.0043710441256777045</v>
      </c>
      <c r="D666" s="84" t="s">
        <v>2872</v>
      </c>
      <c r="E666" s="84" t="b">
        <v>0</v>
      </c>
      <c r="F666" s="84" t="b">
        <v>0</v>
      </c>
      <c r="G666" s="84" t="b">
        <v>0</v>
      </c>
    </row>
    <row r="667" spans="1:7" ht="15">
      <c r="A667" s="84" t="s">
        <v>3701</v>
      </c>
      <c r="B667" s="84">
        <v>2</v>
      </c>
      <c r="C667" s="123">
        <v>0.0043710441256777045</v>
      </c>
      <c r="D667" s="84" t="s">
        <v>2872</v>
      </c>
      <c r="E667" s="84" t="b">
        <v>0</v>
      </c>
      <c r="F667" s="84" t="b">
        <v>0</v>
      </c>
      <c r="G667" s="84" t="b">
        <v>0</v>
      </c>
    </row>
    <row r="668" spans="1:7" ht="15">
      <c r="A668" s="84" t="s">
        <v>3702</v>
      </c>
      <c r="B668" s="84">
        <v>2</v>
      </c>
      <c r="C668" s="123">
        <v>0.0043710441256777045</v>
      </c>
      <c r="D668" s="84" t="s">
        <v>2872</v>
      </c>
      <c r="E668" s="84" t="b">
        <v>0</v>
      </c>
      <c r="F668" s="84" t="b">
        <v>0</v>
      </c>
      <c r="G668" s="84" t="b">
        <v>0</v>
      </c>
    </row>
    <row r="669" spans="1:7" ht="15">
      <c r="A669" s="84" t="s">
        <v>4063</v>
      </c>
      <c r="B669" s="84">
        <v>2</v>
      </c>
      <c r="C669" s="123">
        <v>0.005440422440647443</v>
      </c>
      <c r="D669" s="84" t="s">
        <v>2872</v>
      </c>
      <c r="E669" s="84" t="b">
        <v>0</v>
      </c>
      <c r="F669" s="84" t="b">
        <v>0</v>
      </c>
      <c r="G669" s="84" t="b">
        <v>0</v>
      </c>
    </row>
    <row r="670" spans="1:7" ht="15">
      <c r="A670" s="84" t="s">
        <v>3914</v>
      </c>
      <c r="B670" s="84">
        <v>2</v>
      </c>
      <c r="C670" s="123">
        <v>0.0043710441256777045</v>
      </c>
      <c r="D670" s="84" t="s">
        <v>2872</v>
      </c>
      <c r="E670" s="84" t="b">
        <v>0</v>
      </c>
      <c r="F670" s="84" t="b">
        <v>0</v>
      </c>
      <c r="G670" s="84" t="b">
        <v>0</v>
      </c>
    </row>
    <row r="671" spans="1:7" ht="15">
      <c r="A671" s="84" t="s">
        <v>4024</v>
      </c>
      <c r="B671" s="84">
        <v>2</v>
      </c>
      <c r="C671" s="123">
        <v>0.0043710441256777045</v>
      </c>
      <c r="D671" s="84" t="s">
        <v>2872</v>
      </c>
      <c r="E671" s="84" t="b">
        <v>0</v>
      </c>
      <c r="F671" s="84" t="b">
        <v>0</v>
      </c>
      <c r="G671" s="84" t="b">
        <v>0</v>
      </c>
    </row>
    <row r="672" spans="1:7" ht="15">
      <c r="A672" s="84" t="s">
        <v>4025</v>
      </c>
      <c r="B672" s="84">
        <v>2</v>
      </c>
      <c r="C672" s="123">
        <v>0.0043710441256777045</v>
      </c>
      <c r="D672" s="84" t="s">
        <v>2872</v>
      </c>
      <c r="E672" s="84" t="b">
        <v>0</v>
      </c>
      <c r="F672" s="84" t="b">
        <v>0</v>
      </c>
      <c r="G672" s="84" t="b">
        <v>0</v>
      </c>
    </row>
    <row r="673" spans="1:7" ht="15">
      <c r="A673" s="84" t="s">
        <v>1468</v>
      </c>
      <c r="B673" s="84">
        <v>2</v>
      </c>
      <c r="C673" s="123">
        <v>0.0043710441256777045</v>
      </c>
      <c r="D673" s="84" t="s">
        <v>2872</v>
      </c>
      <c r="E673" s="84" t="b">
        <v>0</v>
      </c>
      <c r="F673" s="84" t="b">
        <v>0</v>
      </c>
      <c r="G673" s="84" t="b">
        <v>0</v>
      </c>
    </row>
    <row r="674" spans="1:7" ht="15">
      <c r="A674" s="84" t="s">
        <v>3674</v>
      </c>
      <c r="B674" s="84">
        <v>2</v>
      </c>
      <c r="C674" s="123">
        <v>0.0043710441256777045</v>
      </c>
      <c r="D674" s="84" t="s">
        <v>2872</v>
      </c>
      <c r="E674" s="84" t="b">
        <v>0</v>
      </c>
      <c r="F674" s="84" t="b">
        <v>0</v>
      </c>
      <c r="G674" s="84" t="b">
        <v>0</v>
      </c>
    </row>
    <row r="675" spans="1:7" ht="15">
      <c r="A675" s="84" t="s">
        <v>4026</v>
      </c>
      <c r="B675" s="84">
        <v>2</v>
      </c>
      <c r="C675" s="123">
        <v>0.0043710441256777045</v>
      </c>
      <c r="D675" s="84" t="s">
        <v>2872</v>
      </c>
      <c r="E675" s="84" t="b">
        <v>0</v>
      </c>
      <c r="F675" s="84" t="b">
        <v>0</v>
      </c>
      <c r="G675" s="84" t="b">
        <v>0</v>
      </c>
    </row>
    <row r="676" spans="1:7" ht="15">
      <c r="A676" s="84" t="s">
        <v>4027</v>
      </c>
      <c r="B676" s="84">
        <v>2</v>
      </c>
      <c r="C676" s="123">
        <v>0.0043710441256777045</v>
      </c>
      <c r="D676" s="84" t="s">
        <v>2872</v>
      </c>
      <c r="E676" s="84" t="b">
        <v>0</v>
      </c>
      <c r="F676" s="84" t="b">
        <v>0</v>
      </c>
      <c r="G676" s="84" t="b">
        <v>0</v>
      </c>
    </row>
    <row r="677" spans="1:7" ht="15">
      <c r="A677" s="84" t="s">
        <v>4028</v>
      </c>
      <c r="B677" s="84">
        <v>2</v>
      </c>
      <c r="C677" s="123">
        <v>0.0043710441256777045</v>
      </c>
      <c r="D677" s="84" t="s">
        <v>2872</v>
      </c>
      <c r="E677" s="84" t="b">
        <v>0</v>
      </c>
      <c r="F677" s="84" t="b">
        <v>0</v>
      </c>
      <c r="G677" s="84" t="b">
        <v>0</v>
      </c>
    </row>
    <row r="678" spans="1:7" ht="15">
      <c r="A678" s="84" t="s">
        <v>4029</v>
      </c>
      <c r="B678" s="84">
        <v>2</v>
      </c>
      <c r="C678" s="123">
        <v>0.0043710441256777045</v>
      </c>
      <c r="D678" s="84" t="s">
        <v>2872</v>
      </c>
      <c r="E678" s="84" t="b">
        <v>0</v>
      </c>
      <c r="F678" s="84" t="b">
        <v>0</v>
      </c>
      <c r="G678" s="84" t="b">
        <v>0</v>
      </c>
    </row>
    <row r="679" spans="1:7" ht="15">
      <c r="A679" s="84" t="s">
        <v>3761</v>
      </c>
      <c r="B679" s="84">
        <v>2</v>
      </c>
      <c r="C679" s="123">
        <v>0.0043710441256777045</v>
      </c>
      <c r="D679" s="84" t="s">
        <v>2872</v>
      </c>
      <c r="E679" s="84" t="b">
        <v>0</v>
      </c>
      <c r="F679" s="84" t="b">
        <v>0</v>
      </c>
      <c r="G679" s="84" t="b">
        <v>0</v>
      </c>
    </row>
    <row r="680" spans="1:7" ht="15">
      <c r="A680" s="84" t="s">
        <v>4030</v>
      </c>
      <c r="B680" s="84">
        <v>2</v>
      </c>
      <c r="C680" s="123">
        <v>0.0043710441256777045</v>
      </c>
      <c r="D680" s="84" t="s">
        <v>2872</v>
      </c>
      <c r="E680" s="84" t="b">
        <v>0</v>
      </c>
      <c r="F680" s="84" t="b">
        <v>0</v>
      </c>
      <c r="G680" s="84" t="b">
        <v>0</v>
      </c>
    </row>
    <row r="681" spans="1:7" ht="15">
      <c r="A681" s="84" t="s">
        <v>4031</v>
      </c>
      <c r="B681" s="84">
        <v>2</v>
      </c>
      <c r="C681" s="123">
        <v>0.0043710441256777045</v>
      </c>
      <c r="D681" s="84" t="s">
        <v>2872</v>
      </c>
      <c r="E681" s="84" t="b">
        <v>0</v>
      </c>
      <c r="F681" s="84" t="b">
        <v>0</v>
      </c>
      <c r="G681" s="84" t="b">
        <v>0</v>
      </c>
    </row>
    <row r="682" spans="1:7" ht="15">
      <c r="A682" s="84" t="s">
        <v>4032</v>
      </c>
      <c r="B682" s="84">
        <v>2</v>
      </c>
      <c r="C682" s="123">
        <v>0.0043710441256777045</v>
      </c>
      <c r="D682" s="84" t="s">
        <v>2872</v>
      </c>
      <c r="E682" s="84" t="b">
        <v>0</v>
      </c>
      <c r="F682" s="84" t="b">
        <v>0</v>
      </c>
      <c r="G682" s="84" t="b">
        <v>0</v>
      </c>
    </row>
    <row r="683" spans="1:7" ht="15">
      <c r="A683" s="84" t="s">
        <v>4033</v>
      </c>
      <c r="B683" s="84">
        <v>2</v>
      </c>
      <c r="C683" s="123">
        <v>0.0043710441256777045</v>
      </c>
      <c r="D683" s="84" t="s">
        <v>2872</v>
      </c>
      <c r="E683" s="84" t="b">
        <v>0</v>
      </c>
      <c r="F683" s="84" t="b">
        <v>0</v>
      </c>
      <c r="G683" s="84" t="b">
        <v>0</v>
      </c>
    </row>
    <row r="684" spans="1:7" ht="15">
      <c r="A684" s="84" t="s">
        <v>3913</v>
      </c>
      <c r="B684" s="84">
        <v>2</v>
      </c>
      <c r="C684" s="123">
        <v>0.005440422440647443</v>
      </c>
      <c r="D684" s="84" t="s">
        <v>2872</v>
      </c>
      <c r="E684" s="84" t="b">
        <v>0</v>
      </c>
      <c r="F684" s="84" t="b">
        <v>0</v>
      </c>
      <c r="G684" s="84" t="b">
        <v>0</v>
      </c>
    </row>
    <row r="685" spans="1:7" ht="15">
      <c r="A685" s="84" t="s">
        <v>3677</v>
      </c>
      <c r="B685" s="84">
        <v>2</v>
      </c>
      <c r="C685" s="123">
        <v>0.005440422440647443</v>
      </c>
      <c r="D685" s="84" t="s">
        <v>2872</v>
      </c>
      <c r="E685" s="84" t="b">
        <v>0</v>
      </c>
      <c r="F685" s="84" t="b">
        <v>0</v>
      </c>
      <c r="G685" s="84" t="b">
        <v>0</v>
      </c>
    </row>
    <row r="686" spans="1:7" ht="15">
      <c r="A686" s="84" t="s">
        <v>3054</v>
      </c>
      <c r="B686" s="84">
        <v>20</v>
      </c>
      <c r="C686" s="123">
        <v>0</v>
      </c>
      <c r="D686" s="84" t="s">
        <v>2873</v>
      </c>
      <c r="E686" s="84" t="b">
        <v>0</v>
      </c>
      <c r="F686" s="84" t="b">
        <v>0</v>
      </c>
      <c r="G686" s="84" t="b">
        <v>0</v>
      </c>
    </row>
    <row r="687" spans="1:7" ht="15">
      <c r="A687" s="84" t="s">
        <v>3057</v>
      </c>
      <c r="B687" s="84">
        <v>19</v>
      </c>
      <c r="C687" s="123">
        <v>0.001392274669447013</v>
      </c>
      <c r="D687" s="84" t="s">
        <v>2873</v>
      </c>
      <c r="E687" s="84" t="b">
        <v>0</v>
      </c>
      <c r="F687" s="84" t="b">
        <v>0</v>
      </c>
      <c r="G687" s="84" t="b">
        <v>0</v>
      </c>
    </row>
    <row r="688" spans="1:7" ht="15">
      <c r="A688" s="84" t="s">
        <v>3055</v>
      </c>
      <c r="B688" s="84">
        <v>18</v>
      </c>
      <c r="C688" s="123">
        <v>0.01107749861983092</v>
      </c>
      <c r="D688" s="84" t="s">
        <v>2873</v>
      </c>
      <c r="E688" s="84" t="b">
        <v>0</v>
      </c>
      <c r="F688" s="84" t="b">
        <v>0</v>
      </c>
      <c r="G688" s="84" t="b">
        <v>0</v>
      </c>
    </row>
    <row r="689" spans="1:7" ht="15">
      <c r="A689" s="84" t="s">
        <v>3056</v>
      </c>
      <c r="B689" s="84">
        <v>15</v>
      </c>
      <c r="C689" s="123">
        <v>0.0092312488498591</v>
      </c>
      <c r="D689" s="84" t="s">
        <v>2873</v>
      </c>
      <c r="E689" s="84" t="b">
        <v>0</v>
      </c>
      <c r="F689" s="84" t="b">
        <v>0</v>
      </c>
      <c r="G689" s="84" t="b">
        <v>0</v>
      </c>
    </row>
    <row r="690" spans="1:7" ht="15">
      <c r="A690" s="84" t="s">
        <v>3069</v>
      </c>
      <c r="B690" s="84">
        <v>12</v>
      </c>
      <c r="C690" s="123">
        <v>0.008757187484856172</v>
      </c>
      <c r="D690" s="84" t="s">
        <v>2873</v>
      </c>
      <c r="E690" s="84" t="b">
        <v>0</v>
      </c>
      <c r="F690" s="84" t="b">
        <v>0</v>
      </c>
      <c r="G690" s="84" t="b">
        <v>0</v>
      </c>
    </row>
    <row r="691" spans="1:7" ht="15">
      <c r="A691" s="84" t="s">
        <v>3070</v>
      </c>
      <c r="B691" s="84">
        <v>12</v>
      </c>
      <c r="C691" s="123">
        <v>0.008757187484856172</v>
      </c>
      <c r="D691" s="84" t="s">
        <v>2873</v>
      </c>
      <c r="E691" s="84" t="b">
        <v>0</v>
      </c>
      <c r="F691" s="84" t="b">
        <v>0</v>
      </c>
      <c r="G691" s="84" t="b">
        <v>0</v>
      </c>
    </row>
    <row r="692" spans="1:7" ht="15">
      <c r="A692" s="84" t="s">
        <v>3071</v>
      </c>
      <c r="B692" s="84">
        <v>12</v>
      </c>
      <c r="C692" s="123">
        <v>0.008757187484856172</v>
      </c>
      <c r="D692" s="84" t="s">
        <v>2873</v>
      </c>
      <c r="E692" s="84" t="b">
        <v>1</v>
      </c>
      <c r="F692" s="84" t="b">
        <v>0</v>
      </c>
      <c r="G692" s="84" t="b">
        <v>0</v>
      </c>
    </row>
    <row r="693" spans="1:7" ht="15">
      <c r="A693" s="84" t="s">
        <v>3072</v>
      </c>
      <c r="B693" s="84">
        <v>12</v>
      </c>
      <c r="C693" s="123">
        <v>0.008757187484856172</v>
      </c>
      <c r="D693" s="84" t="s">
        <v>2873</v>
      </c>
      <c r="E693" s="84" t="b">
        <v>0</v>
      </c>
      <c r="F693" s="84" t="b">
        <v>0</v>
      </c>
      <c r="G693" s="84" t="b">
        <v>0</v>
      </c>
    </row>
    <row r="694" spans="1:7" ht="15">
      <c r="A694" s="84" t="s">
        <v>3073</v>
      </c>
      <c r="B694" s="84">
        <v>12</v>
      </c>
      <c r="C694" s="123">
        <v>0.008757187484856172</v>
      </c>
      <c r="D694" s="84" t="s">
        <v>2873</v>
      </c>
      <c r="E694" s="84" t="b">
        <v>0</v>
      </c>
      <c r="F694" s="84" t="b">
        <v>0</v>
      </c>
      <c r="G694" s="84" t="b">
        <v>0</v>
      </c>
    </row>
    <row r="695" spans="1:7" ht="15">
      <c r="A695" s="84" t="s">
        <v>3074</v>
      </c>
      <c r="B695" s="84">
        <v>12</v>
      </c>
      <c r="C695" s="123">
        <v>0.008757187484856172</v>
      </c>
      <c r="D695" s="84" t="s">
        <v>2873</v>
      </c>
      <c r="E695" s="84" t="b">
        <v>0</v>
      </c>
      <c r="F695" s="84" t="b">
        <v>0</v>
      </c>
      <c r="G695" s="84" t="b">
        <v>0</v>
      </c>
    </row>
    <row r="696" spans="1:7" ht="15">
      <c r="A696" s="84" t="s">
        <v>3669</v>
      </c>
      <c r="B696" s="84">
        <v>12</v>
      </c>
      <c r="C696" s="123">
        <v>0.008757187484856172</v>
      </c>
      <c r="D696" s="84" t="s">
        <v>2873</v>
      </c>
      <c r="E696" s="84" t="b">
        <v>0</v>
      </c>
      <c r="F696" s="84" t="b">
        <v>0</v>
      </c>
      <c r="G696" s="84" t="b">
        <v>0</v>
      </c>
    </row>
    <row r="697" spans="1:7" ht="15">
      <c r="A697" s="84" t="s">
        <v>3670</v>
      </c>
      <c r="B697" s="84">
        <v>12</v>
      </c>
      <c r="C697" s="123">
        <v>0.008757187484856172</v>
      </c>
      <c r="D697" s="84" t="s">
        <v>2873</v>
      </c>
      <c r="E697" s="84" t="b">
        <v>1</v>
      </c>
      <c r="F697" s="84" t="b">
        <v>0</v>
      </c>
      <c r="G697" s="84" t="b">
        <v>0</v>
      </c>
    </row>
    <row r="698" spans="1:7" ht="15">
      <c r="A698" s="84" t="s">
        <v>3671</v>
      </c>
      <c r="B698" s="84">
        <v>12</v>
      </c>
      <c r="C698" s="123">
        <v>0.008757187484856172</v>
      </c>
      <c r="D698" s="84" t="s">
        <v>2873</v>
      </c>
      <c r="E698" s="84" t="b">
        <v>0</v>
      </c>
      <c r="F698" s="84" t="b">
        <v>0</v>
      </c>
      <c r="G698" s="84" t="b">
        <v>0</v>
      </c>
    </row>
    <row r="699" spans="1:7" ht="15">
      <c r="A699" s="84" t="s">
        <v>329</v>
      </c>
      <c r="B699" s="84">
        <v>11</v>
      </c>
      <c r="C699" s="123">
        <v>0.009394771103826702</v>
      </c>
      <c r="D699" s="84" t="s">
        <v>2873</v>
      </c>
      <c r="E699" s="84" t="b">
        <v>0</v>
      </c>
      <c r="F699" s="84" t="b">
        <v>0</v>
      </c>
      <c r="G699" s="84" t="b">
        <v>0</v>
      </c>
    </row>
    <row r="700" spans="1:7" ht="15">
      <c r="A700" s="84" t="s">
        <v>3010</v>
      </c>
      <c r="B700" s="84">
        <v>7</v>
      </c>
      <c r="C700" s="123">
        <v>0.012039971108428827</v>
      </c>
      <c r="D700" s="84" t="s">
        <v>2873</v>
      </c>
      <c r="E700" s="84" t="b">
        <v>0</v>
      </c>
      <c r="F700" s="84" t="b">
        <v>1</v>
      </c>
      <c r="G700" s="84" t="b">
        <v>0</v>
      </c>
    </row>
    <row r="701" spans="1:7" ht="15">
      <c r="A701" s="84" t="s">
        <v>3724</v>
      </c>
      <c r="B701" s="84">
        <v>6</v>
      </c>
      <c r="C701" s="123">
        <v>0.010319975235796136</v>
      </c>
      <c r="D701" s="84" t="s">
        <v>2873</v>
      </c>
      <c r="E701" s="84" t="b">
        <v>0</v>
      </c>
      <c r="F701" s="84" t="b">
        <v>0</v>
      </c>
      <c r="G701" s="84" t="b">
        <v>0</v>
      </c>
    </row>
    <row r="702" spans="1:7" ht="15">
      <c r="A702" s="84" t="s">
        <v>330</v>
      </c>
      <c r="B702" s="84">
        <v>5</v>
      </c>
      <c r="C702" s="123">
        <v>0.00990230248894675</v>
      </c>
      <c r="D702" s="84" t="s">
        <v>2873</v>
      </c>
      <c r="E702" s="84" t="b">
        <v>0</v>
      </c>
      <c r="F702" s="84" t="b">
        <v>0</v>
      </c>
      <c r="G702" s="84" t="b">
        <v>0</v>
      </c>
    </row>
    <row r="703" spans="1:7" ht="15">
      <c r="A703" s="84" t="s">
        <v>3716</v>
      </c>
      <c r="B703" s="84">
        <v>5</v>
      </c>
      <c r="C703" s="123">
        <v>0.00990230248894675</v>
      </c>
      <c r="D703" s="84" t="s">
        <v>2873</v>
      </c>
      <c r="E703" s="84" t="b">
        <v>1</v>
      </c>
      <c r="F703" s="84" t="b">
        <v>0</v>
      </c>
      <c r="G703" s="84" t="b">
        <v>0</v>
      </c>
    </row>
    <row r="704" spans="1:7" ht="15">
      <c r="A704" s="84" t="s">
        <v>3749</v>
      </c>
      <c r="B704" s="84">
        <v>5</v>
      </c>
      <c r="C704" s="123">
        <v>0.00990230248894675</v>
      </c>
      <c r="D704" s="84" t="s">
        <v>2873</v>
      </c>
      <c r="E704" s="84" t="b">
        <v>0</v>
      </c>
      <c r="F704" s="84" t="b">
        <v>0</v>
      </c>
      <c r="G704" s="84" t="b">
        <v>0</v>
      </c>
    </row>
    <row r="705" spans="1:7" ht="15">
      <c r="A705" s="84" t="s">
        <v>3750</v>
      </c>
      <c r="B705" s="84">
        <v>5</v>
      </c>
      <c r="C705" s="123">
        <v>0.00990230248894675</v>
      </c>
      <c r="D705" s="84" t="s">
        <v>2873</v>
      </c>
      <c r="E705" s="84" t="b">
        <v>0</v>
      </c>
      <c r="F705" s="84" t="b">
        <v>0</v>
      </c>
      <c r="G705" s="84" t="b">
        <v>0</v>
      </c>
    </row>
    <row r="706" spans="1:7" ht="15">
      <c r="A706" s="84" t="s">
        <v>3751</v>
      </c>
      <c r="B706" s="84">
        <v>5</v>
      </c>
      <c r="C706" s="123">
        <v>0.00990230248894675</v>
      </c>
      <c r="D706" s="84" t="s">
        <v>2873</v>
      </c>
      <c r="E706" s="84" t="b">
        <v>0</v>
      </c>
      <c r="F706" s="84" t="b">
        <v>0</v>
      </c>
      <c r="G706" s="84" t="b">
        <v>0</v>
      </c>
    </row>
    <row r="707" spans="1:7" ht="15">
      <c r="A707" s="84" t="s">
        <v>3672</v>
      </c>
      <c r="B707" s="84">
        <v>5</v>
      </c>
      <c r="C707" s="123">
        <v>0.00990230248894675</v>
      </c>
      <c r="D707" s="84" t="s">
        <v>2873</v>
      </c>
      <c r="E707" s="84" t="b">
        <v>0</v>
      </c>
      <c r="F707" s="84" t="b">
        <v>0</v>
      </c>
      <c r="G707" s="84" t="b">
        <v>0</v>
      </c>
    </row>
    <row r="708" spans="1:7" ht="15">
      <c r="A708" s="84" t="s">
        <v>3752</v>
      </c>
      <c r="B708" s="84">
        <v>5</v>
      </c>
      <c r="C708" s="123">
        <v>0.00990230248894675</v>
      </c>
      <c r="D708" s="84" t="s">
        <v>2873</v>
      </c>
      <c r="E708" s="84" t="b">
        <v>0</v>
      </c>
      <c r="F708" s="84" t="b">
        <v>0</v>
      </c>
      <c r="G708" s="84" t="b">
        <v>0</v>
      </c>
    </row>
    <row r="709" spans="1:7" ht="15">
      <c r="A709" s="84" t="s">
        <v>3753</v>
      </c>
      <c r="B709" s="84">
        <v>5</v>
      </c>
      <c r="C709" s="123">
        <v>0.00990230248894675</v>
      </c>
      <c r="D709" s="84" t="s">
        <v>2873</v>
      </c>
      <c r="E709" s="84" t="b">
        <v>0</v>
      </c>
      <c r="F709" s="84" t="b">
        <v>0</v>
      </c>
      <c r="G709" s="84" t="b">
        <v>0</v>
      </c>
    </row>
    <row r="710" spans="1:7" ht="15">
      <c r="A710" s="84" t="s">
        <v>3667</v>
      </c>
      <c r="B710" s="84">
        <v>5</v>
      </c>
      <c r="C710" s="123">
        <v>0.00990230248894675</v>
      </c>
      <c r="D710" s="84" t="s">
        <v>2873</v>
      </c>
      <c r="E710" s="84" t="b">
        <v>0</v>
      </c>
      <c r="F710" s="84" t="b">
        <v>0</v>
      </c>
      <c r="G710" s="84" t="b">
        <v>0</v>
      </c>
    </row>
    <row r="711" spans="1:7" ht="15">
      <c r="A711" s="84" t="s">
        <v>3009</v>
      </c>
      <c r="B711" s="84">
        <v>3</v>
      </c>
      <c r="C711" s="123">
        <v>0.009868421052631578</v>
      </c>
      <c r="D711" s="84" t="s">
        <v>2873</v>
      </c>
      <c r="E711" s="84" t="b">
        <v>0</v>
      </c>
      <c r="F711" s="84" t="b">
        <v>0</v>
      </c>
      <c r="G711" s="84" t="b">
        <v>0</v>
      </c>
    </row>
    <row r="712" spans="1:7" ht="15">
      <c r="A712" s="84" t="s">
        <v>3731</v>
      </c>
      <c r="B712" s="84">
        <v>3</v>
      </c>
      <c r="C712" s="123">
        <v>0.009868421052631578</v>
      </c>
      <c r="D712" s="84" t="s">
        <v>2873</v>
      </c>
      <c r="E712" s="84" t="b">
        <v>0</v>
      </c>
      <c r="F712" s="84" t="b">
        <v>0</v>
      </c>
      <c r="G712" s="84" t="b">
        <v>0</v>
      </c>
    </row>
    <row r="713" spans="1:7" ht="15">
      <c r="A713" s="84" t="s">
        <v>3950</v>
      </c>
      <c r="B713" s="84">
        <v>2</v>
      </c>
      <c r="C713" s="123">
        <v>0.008559407866210402</v>
      </c>
      <c r="D713" s="84" t="s">
        <v>2873</v>
      </c>
      <c r="E713" s="84" t="b">
        <v>0</v>
      </c>
      <c r="F713" s="84" t="b">
        <v>0</v>
      </c>
      <c r="G713" s="84" t="b">
        <v>0</v>
      </c>
    </row>
    <row r="714" spans="1:7" ht="15">
      <c r="A714" s="84" t="s">
        <v>3722</v>
      </c>
      <c r="B714" s="84">
        <v>2</v>
      </c>
      <c r="C714" s="123">
        <v>0.008559407866210402</v>
      </c>
      <c r="D714" s="84" t="s">
        <v>2873</v>
      </c>
      <c r="E714" s="84" t="b">
        <v>0</v>
      </c>
      <c r="F714" s="84" t="b">
        <v>0</v>
      </c>
      <c r="G714" s="84" t="b">
        <v>0</v>
      </c>
    </row>
    <row r="715" spans="1:7" ht="15">
      <c r="A715" s="84" t="s">
        <v>3673</v>
      </c>
      <c r="B715" s="84">
        <v>2</v>
      </c>
      <c r="C715" s="123">
        <v>0.008559407866210402</v>
      </c>
      <c r="D715" s="84" t="s">
        <v>2873</v>
      </c>
      <c r="E715" s="84" t="b">
        <v>0</v>
      </c>
      <c r="F715" s="84" t="b">
        <v>0</v>
      </c>
      <c r="G715" s="84" t="b">
        <v>0</v>
      </c>
    </row>
    <row r="716" spans="1:7" ht="15">
      <c r="A716" s="84" t="s">
        <v>3870</v>
      </c>
      <c r="B716" s="84">
        <v>2</v>
      </c>
      <c r="C716" s="123">
        <v>0.006578947368421052</v>
      </c>
      <c r="D716" s="84" t="s">
        <v>2873</v>
      </c>
      <c r="E716" s="84" t="b">
        <v>0</v>
      </c>
      <c r="F716" s="84" t="b">
        <v>0</v>
      </c>
      <c r="G716" s="84" t="b">
        <v>0</v>
      </c>
    </row>
    <row r="717" spans="1:7" ht="15">
      <c r="A717" s="84" t="s">
        <v>4152</v>
      </c>
      <c r="B717" s="84">
        <v>2</v>
      </c>
      <c r="C717" s="123">
        <v>0.006578947368421052</v>
      </c>
      <c r="D717" s="84" t="s">
        <v>2873</v>
      </c>
      <c r="E717" s="84" t="b">
        <v>0</v>
      </c>
      <c r="F717" s="84" t="b">
        <v>0</v>
      </c>
      <c r="G717" s="84" t="b">
        <v>0</v>
      </c>
    </row>
    <row r="718" spans="1:7" ht="15">
      <c r="A718" s="84" t="s">
        <v>4153</v>
      </c>
      <c r="B718" s="84">
        <v>2</v>
      </c>
      <c r="C718" s="123">
        <v>0.006578947368421052</v>
      </c>
      <c r="D718" s="84" t="s">
        <v>2873</v>
      </c>
      <c r="E718" s="84" t="b">
        <v>0</v>
      </c>
      <c r="F718" s="84" t="b">
        <v>0</v>
      </c>
      <c r="G718" s="84" t="b">
        <v>0</v>
      </c>
    </row>
    <row r="719" spans="1:7" ht="15">
      <c r="A719" s="84" t="s">
        <v>3887</v>
      </c>
      <c r="B719" s="84">
        <v>2</v>
      </c>
      <c r="C719" s="123">
        <v>0.006578947368421052</v>
      </c>
      <c r="D719" s="84" t="s">
        <v>2873</v>
      </c>
      <c r="E719" s="84" t="b">
        <v>0</v>
      </c>
      <c r="F719" s="84" t="b">
        <v>0</v>
      </c>
      <c r="G719" s="84" t="b">
        <v>0</v>
      </c>
    </row>
    <row r="720" spans="1:7" ht="15">
      <c r="A720" s="84" t="s">
        <v>4154</v>
      </c>
      <c r="B720" s="84">
        <v>2</v>
      </c>
      <c r="C720" s="123">
        <v>0.006578947368421052</v>
      </c>
      <c r="D720" s="84" t="s">
        <v>2873</v>
      </c>
      <c r="E720" s="84" t="b">
        <v>1</v>
      </c>
      <c r="F720" s="84" t="b">
        <v>0</v>
      </c>
      <c r="G720" s="84" t="b">
        <v>0</v>
      </c>
    </row>
    <row r="721" spans="1:7" ht="15">
      <c r="A721" s="84" t="s">
        <v>3684</v>
      </c>
      <c r="B721" s="84">
        <v>2</v>
      </c>
      <c r="C721" s="123">
        <v>0.006578947368421052</v>
      </c>
      <c r="D721" s="84" t="s">
        <v>2873</v>
      </c>
      <c r="E721" s="84" t="b">
        <v>0</v>
      </c>
      <c r="F721" s="84" t="b">
        <v>0</v>
      </c>
      <c r="G721" s="84" t="b">
        <v>0</v>
      </c>
    </row>
    <row r="722" spans="1:7" ht="15">
      <c r="A722" s="84" t="s">
        <v>2996</v>
      </c>
      <c r="B722" s="84">
        <v>2</v>
      </c>
      <c r="C722" s="123">
        <v>0.006578947368421052</v>
      </c>
      <c r="D722" s="84" t="s">
        <v>2873</v>
      </c>
      <c r="E722" s="84" t="b">
        <v>0</v>
      </c>
      <c r="F722" s="84" t="b">
        <v>0</v>
      </c>
      <c r="G722" s="84" t="b">
        <v>0</v>
      </c>
    </row>
    <row r="723" spans="1:7" ht="15">
      <c r="A723" s="84" t="s">
        <v>4155</v>
      </c>
      <c r="B723" s="84">
        <v>2</v>
      </c>
      <c r="C723" s="123">
        <v>0.008559407866210402</v>
      </c>
      <c r="D723" s="84" t="s">
        <v>2873</v>
      </c>
      <c r="E723" s="84" t="b">
        <v>0</v>
      </c>
      <c r="F723" s="84" t="b">
        <v>0</v>
      </c>
      <c r="G723" s="84" t="b">
        <v>0</v>
      </c>
    </row>
    <row r="724" spans="1:7" ht="15">
      <c r="A724" s="84" t="s">
        <v>314</v>
      </c>
      <c r="B724" s="84">
        <v>21</v>
      </c>
      <c r="C724" s="123">
        <v>0.0042809563032414795</v>
      </c>
      <c r="D724" s="84" t="s">
        <v>2874</v>
      </c>
      <c r="E724" s="84" t="b">
        <v>0</v>
      </c>
      <c r="F724" s="84" t="b">
        <v>0</v>
      </c>
      <c r="G724" s="84" t="b">
        <v>0</v>
      </c>
    </row>
    <row r="725" spans="1:7" ht="15">
      <c r="A725" s="84" t="s">
        <v>3076</v>
      </c>
      <c r="B725" s="84">
        <v>12</v>
      </c>
      <c r="C725" s="123">
        <v>0.00885605543533696</v>
      </c>
      <c r="D725" s="84" t="s">
        <v>2874</v>
      </c>
      <c r="E725" s="84" t="b">
        <v>0</v>
      </c>
      <c r="F725" s="84" t="b">
        <v>0</v>
      </c>
      <c r="G725" s="84" t="b">
        <v>0</v>
      </c>
    </row>
    <row r="726" spans="1:7" ht="15">
      <c r="A726" s="84" t="s">
        <v>3077</v>
      </c>
      <c r="B726" s="84">
        <v>11</v>
      </c>
      <c r="C726" s="123">
        <v>0.017309970945017124</v>
      </c>
      <c r="D726" s="84" t="s">
        <v>2874</v>
      </c>
      <c r="E726" s="84" t="b">
        <v>0</v>
      </c>
      <c r="F726" s="84" t="b">
        <v>0</v>
      </c>
      <c r="G726" s="84" t="b">
        <v>0</v>
      </c>
    </row>
    <row r="727" spans="1:7" ht="15">
      <c r="A727" s="84" t="s">
        <v>3078</v>
      </c>
      <c r="B727" s="84">
        <v>11</v>
      </c>
      <c r="C727" s="123">
        <v>0.017309970945017124</v>
      </c>
      <c r="D727" s="84" t="s">
        <v>2874</v>
      </c>
      <c r="E727" s="84" t="b">
        <v>0</v>
      </c>
      <c r="F727" s="84" t="b">
        <v>0</v>
      </c>
      <c r="G727" s="84" t="b">
        <v>0</v>
      </c>
    </row>
    <row r="728" spans="1:7" ht="15">
      <c r="A728" s="84" t="s">
        <v>3079</v>
      </c>
      <c r="B728" s="84">
        <v>11</v>
      </c>
      <c r="C728" s="123">
        <v>0.012375202133555203</v>
      </c>
      <c r="D728" s="84" t="s">
        <v>2874</v>
      </c>
      <c r="E728" s="84" t="b">
        <v>0</v>
      </c>
      <c r="F728" s="84" t="b">
        <v>0</v>
      </c>
      <c r="G728" s="84" t="b">
        <v>0</v>
      </c>
    </row>
    <row r="729" spans="1:7" ht="15">
      <c r="A729" s="84" t="s">
        <v>3080</v>
      </c>
      <c r="B729" s="84">
        <v>11</v>
      </c>
      <c r="C729" s="123">
        <v>0.012375202133555203</v>
      </c>
      <c r="D729" s="84" t="s">
        <v>2874</v>
      </c>
      <c r="E729" s="84" t="b">
        <v>0</v>
      </c>
      <c r="F729" s="84" t="b">
        <v>0</v>
      </c>
      <c r="G729" s="84" t="b">
        <v>0</v>
      </c>
    </row>
    <row r="730" spans="1:7" ht="15">
      <c r="A730" s="84" t="s">
        <v>3081</v>
      </c>
      <c r="B730" s="84">
        <v>9</v>
      </c>
      <c r="C730" s="123">
        <v>0.009113357245677885</v>
      </c>
      <c r="D730" s="84" t="s">
        <v>2874</v>
      </c>
      <c r="E730" s="84" t="b">
        <v>1</v>
      </c>
      <c r="F730" s="84" t="b">
        <v>0</v>
      </c>
      <c r="G730" s="84" t="b">
        <v>0</v>
      </c>
    </row>
    <row r="731" spans="1:7" ht="15">
      <c r="A731" s="84" t="s">
        <v>3054</v>
      </c>
      <c r="B731" s="84">
        <v>9</v>
      </c>
      <c r="C731" s="123">
        <v>0.009113357245677885</v>
      </c>
      <c r="D731" s="84" t="s">
        <v>2874</v>
      </c>
      <c r="E731" s="84" t="b">
        <v>0</v>
      </c>
      <c r="F731" s="84" t="b">
        <v>0</v>
      </c>
      <c r="G731" s="84" t="b">
        <v>0</v>
      </c>
    </row>
    <row r="732" spans="1:7" ht="15">
      <c r="A732" s="84" t="s">
        <v>3058</v>
      </c>
      <c r="B732" s="84">
        <v>8</v>
      </c>
      <c r="C732" s="123">
        <v>0.010019785634401075</v>
      </c>
      <c r="D732" s="84" t="s">
        <v>2874</v>
      </c>
      <c r="E732" s="84" t="b">
        <v>0</v>
      </c>
      <c r="F732" s="84" t="b">
        <v>0</v>
      </c>
      <c r="G732" s="84" t="b">
        <v>0</v>
      </c>
    </row>
    <row r="733" spans="1:7" ht="15">
      <c r="A733" s="84" t="s">
        <v>3082</v>
      </c>
      <c r="B733" s="84">
        <v>8</v>
      </c>
      <c r="C733" s="123">
        <v>0.010019785634401075</v>
      </c>
      <c r="D733" s="84" t="s">
        <v>2874</v>
      </c>
      <c r="E733" s="84" t="b">
        <v>0</v>
      </c>
      <c r="F733" s="84" t="b">
        <v>0</v>
      </c>
      <c r="G733" s="84" t="b">
        <v>0</v>
      </c>
    </row>
    <row r="734" spans="1:7" ht="15">
      <c r="A734" s="84" t="s">
        <v>380</v>
      </c>
      <c r="B734" s="84">
        <v>8</v>
      </c>
      <c r="C734" s="123">
        <v>0.009000147006221966</v>
      </c>
      <c r="D734" s="84" t="s">
        <v>2874</v>
      </c>
      <c r="E734" s="84" t="b">
        <v>0</v>
      </c>
      <c r="F734" s="84" t="b">
        <v>0</v>
      </c>
      <c r="G734" s="84" t="b">
        <v>0</v>
      </c>
    </row>
    <row r="735" spans="1:7" ht="15">
      <c r="A735" s="84" t="s">
        <v>3704</v>
      </c>
      <c r="B735" s="84">
        <v>7</v>
      </c>
      <c r="C735" s="123">
        <v>0.008767312430100942</v>
      </c>
      <c r="D735" s="84" t="s">
        <v>2874</v>
      </c>
      <c r="E735" s="84" t="b">
        <v>0</v>
      </c>
      <c r="F735" s="84" t="b">
        <v>0</v>
      </c>
      <c r="G735" s="84" t="b">
        <v>0</v>
      </c>
    </row>
    <row r="736" spans="1:7" ht="15">
      <c r="A736" s="84" t="s">
        <v>3705</v>
      </c>
      <c r="B736" s="84">
        <v>7</v>
      </c>
      <c r="C736" s="123">
        <v>0.008767312430100942</v>
      </c>
      <c r="D736" s="84" t="s">
        <v>2874</v>
      </c>
      <c r="E736" s="84" t="b">
        <v>0</v>
      </c>
      <c r="F736" s="84" t="b">
        <v>0</v>
      </c>
      <c r="G736" s="84" t="b">
        <v>0</v>
      </c>
    </row>
    <row r="737" spans="1:7" ht="15">
      <c r="A737" s="84" t="s">
        <v>3679</v>
      </c>
      <c r="B737" s="84">
        <v>7</v>
      </c>
      <c r="C737" s="123">
        <v>0.008767312430100942</v>
      </c>
      <c r="D737" s="84" t="s">
        <v>2874</v>
      </c>
      <c r="E737" s="84" t="b">
        <v>0</v>
      </c>
      <c r="F737" s="84" t="b">
        <v>0</v>
      </c>
      <c r="G737" s="84" t="b">
        <v>0</v>
      </c>
    </row>
    <row r="738" spans="1:7" ht="15">
      <c r="A738" s="84" t="s">
        <v>3675</v>
      </c>
      <c r="B738" s="84">
        <v>7</v>
      </c>
      <c r="C738" s="123">
        <v>0.008767312430100942</v>
      </c>
      <c r="D738" s="84" t="s">
        <v>2874</v>
      </c>
      <c r="E738" s="84" t="b">
        <v>1</v>
      </c>
      <c r="F738" s="84" t="b">
        <v>0</v>
      </c>
      <c r="G738" s="84" t="b">
        <v>0</v>
      </c>
    </row>
    <row r="739" spans="1:7" ht="15">
      <c r="A739" s="84" t="s">
        <v>3688</v>
      </c>
      <c r="B739" s="84">
        <v>7</v>
      </c>
      <c r="C739" s="123">
        <v>0.008767312430100942</v>
      </c>
      <c r="D739" s="84" t="s">
        <v>2874</v>
      </c>
      <c r="E739" s="84" t="b">
        <v>0</v>
      </c>
      <c r="F739" s="84" t="b">
        <v>0</v>
      </c>
      <c r="G739" s="84" t="b">
        <v>0</v>
      </c>
    </row>
    <row r="740" spans="1:7" ht="15">
      <c r="A740" s="84" t="s">
        <v>3706</v>
      </c>
      <c r="B740" s="84">
        <v>7</v>
      </c>
      <c r="C740" s="123">
        <v>0.008767312430100942</v>
      </c>
      <c r="D740" s="84" t="s">
        <v>2874</v>
      </c>
      <c r="E740" s="84" t="b">
        <v>0</v>
      </c>
      <c r="F740" s="84" t="b">
        <v>0</v>
      </c>
      <c r="G740" s="84" t="b">
        <v>0</v>
      </c>
    </row>
    <row r="741" spans="1:7" ht="15">
      <c r="A741" s="84" t="s">
        <v>3690</v>
      </c>
      <c r="B741" s="84">
        <v>7</v>
      </c>
      <c r="C741" s="123">
        <v>0.008767312430100942</v>
      </c>
      <c r="D741" s="84" t="s">
        <v>2874</v>
      </c>
      <c r="E741" s="84" t="b">
        <v>0</v>
      </c>
      <c r="F741" s="84" t="b">
        <v>0</v>
      </c>
      <c r="G741" s="84" t="b">
        <v>0</v>
      </c>
    </row>
    <row r="742" spans="1:7" ht="15">
      <c r="A742" s="84" t="s">
        <v>3707</v>
      </c>
      <c r="B742" s="84">
        <v>7</v>
      </c>
      <c r="C742" s="123">
        <v>0.008767312430100942</v>
      </c>
      <c r="D742" s="84" t="s">
        <v>2874</v>
      </c>
      <c r="E742" s="84" t="b">
        <v>0</v>
      </c>
      <c r="F742" s="84" t="b">
        <v>0</v>
      </c>
      <c r="G742" s="84" t="b">
        <v>0</v>
      </c>
    </row>
    <row r="743" spans="1:7" ht="15">
      <c r="A743" s="84" t="s">
        <v>3708</v>
      </c>
      <c r="B743" s="84">
        <v>7</v>
      </c>
      <c r="C743" s="123">
        <v>0.008767312430100942</v>
      </c>
      <c r="D743" s="84" t="s">
        <v>2874</v>
      </c>
      <c r="E743" s="84" t="b">
        <v>0</v>
      </c>
      <c r="F743" s="84" t="b">
        <v>0</v>
      </c>
      <c r="G743" s="84" t="b">
        <v>0</v>
      </c>
    </row>
    <row r="744" spans="1:7" ht="15">
      <c r="A744" s="84" t="s">
        <v>3663</v>
      </c>
      <c r="B744" s="84">
        <v>7</v>
      </c>
      <c r="C744" s="123">
        <v>0.008767312430100942</v>
      </c>
      <c r="D744" s="84" t="s">
        <v>2874</v>
      </c>
      <c r="E744" s="84" t="b">
        <v>0</v>
      </c>
      <c r="F744" s="84" t="b">
        <v>0</v>
      </c>
      <c r="G744" s="84" t="b">
        <v>0</v>
      </c>
    </row>
    <row r="745" spans="1:7" ht="15">
      <c r="A745" s="84" t="s">
        <v>3709</v>
      </c>
      <c r="B745" s="84">
        <v>7</v>
      </c>
      <c r="C745" s="123">
        <v>0.008767312430100942</v>
      </c>
      <c r="D745" s="84" t="s">
        <v>2874</v>
      </c>
      <c r="E745" s="84" t="b">
        <v>0</v>
      </c>
      <c r="F745" s="84" t="b">
        <v>0</v>
      </c>
      <c r="G745" s="84" t="b">
        <v>0</v>
      </c>
    </row>
    <row r="746" spans="1:7" ht="15">
      <c r="A746" s="84" t="s">
        <v>3683</v>
      </c>
      <c r="B746" s="84">
        <v>7</v>
      </c>
      <c r="C746" s="123">
        <v>0.008767312430100942</v>
      </c>
      <c r="D746" s="84" t="s">
        <v>2874</v>
      </c>
      <c r="E746" s="84" t="b">
        <v>0</v>
      </c>
      <c r="F746" s="84" t="b">
        <v>0</v>
      </c>
      <c r="G746" s="84" t="b">
        <v>0</v>
      </c>
    </row>
    <row r="747" spans="1:7" ht="15">
      <c r="A747" s="84" t="s">
        <v>3685</v>
      </c>
      <c r="B747" s="84">
        <v>7</v>
      </c>
      <c r="C747" s="123">
        <v>0.008767312430100942</v>
      </c>
      <c r="D747" s="84" t="s">
        <v>2874</v>
      </c>
      <c r="E747" s="84" t="b">
        <v>0</v>
      </c>
      <c r="F747" s="84" t="b">
        <v>0</v>
      </c>
      <c r="G747" s="84" t="b">
        <v>0</v>
      </c>
    </row>
    <row r="748" spans="1:7" ht="15">
      <c r="A748" s="84" t="s">
        <v>3711</v>
      </c>
      <c r="B748" s="84">
        <v>7</v>
      </c>
      <c r="C748" s="123">
        <v>0.008767312430100942</v>
      </c>
      <c r="D748" s="84" t="s">
        <v>2874</v>
      </c>
      <c r="E748" s="84" t="b">
        <v>0</v>
      </c>
      <c r="F748" s="84" t="b">
        <v>0</v>
      </c>
      <c r="G748" s="84" t="b">
        <v>0</v>
      </c>
    </row>
    <row r="749" spans="1:7" ht="15">
      <c r="A749" s="84" t="s">
        <v>3712</v>
      </c>
      <c r="B749" s="84">
        <v>7</v>
      </c>
      <c r="C749" s="123">
        <v>0.008767312430100942</v>
      </c>
      <c r="D749" s="84" t="s">
        <v>2874</v>
      </c>
      <c r="E749" s="84" t="b">
        <v>1</v>
      </c>
      <c r="F749" s="84" t="b">
        <v>0</v>
      </c>
      <c r="G749" s="84" t="b">
        <v>0</v>
      </c>
    </row>
    <row r="750" spans="1:7" ht="15">
      <c r="A750" s="84" t="s">
        <v>3689</v>
      </c>
      <c r="B750" s="84">
        <v>7</v>
      </c>
      <c r="C750" s="123">
        <v>0.008767312430100942</v>
      </c>
      <c r="D750" s="84" t="s">
        <v>2874</v>
      </c>
      <c r="E750" s="84" t="b">
        <v>0</v>
      </c>
      <c r="F750" s="84" t="b">
        <v>0</v>
      </c>
      <c r="G750" s="84" t="b">
        <v>0</v>
      </c>
    </row>
    <row r="751" spans="1:7" ht="15">
      <c r="A751" s="84" t="s">
        <v>3680</v>
      </c>
      <c r="B751" s="84">
        <v>7</v>
      </c>
      <c r="C751" s="123">
        <v>0.008767312430100942</v>
      </c>
      <c r="D751" s="84" t="s">
        <v>2874</v>
      </c>
      <c r="E751" s="84" t="b">
        <v>0</v>
      </c>
      <c r="F751" s="84" t="b">
        <v>0</v>
      </c>
      <c r="G751" s="84" t="b">
        <v>0</v>
      </c>
    </row>
    <row r="752" spans="1:7" ht="15">
      <c r="A752" s="84" t="s">
        <v>3665</v>
      </c>
      <c r="B752" s="84">
        <v>7</v>
      </c>
      <c r="C752" s="123">
        <v>0.008767312430100942</v>
      </c>
      <c r="D752" s="84" t="s">
        <v>2874</v>
      </c>
      <c r="E752" s="84" t="b">
        <v>0</v>
      </c>
      <c r="F752" s="84" t="b">
        <v>0</v>
      </c>
      <c r="G752" s="84" t="b">
        <v>0</v>
      </c>
    </row>
    <row r="753" spans="1:7" ht="15">
      <c r="A753" s="84" t="s">
        <v>3692</v>
      </c>
      <c r="B753" s="84">
        <v>7</v>
      </c>
      <c r="C753" s="123">
        <v>0.008767312430100942</v>
      </c>
      <c r="D753" s="84" t="s">
        <v>2874</v>
      </c>
      <c r="E753" s="84" t="b">
        <v>0</v>
      </c>
      <c r="F753" s="84" t="b">
        <v>0</v>
      </c>
      <c r="G753" s="84" t="b">
        <v>0</v>
      </c>
    </row>
    <row r="754" spans="1:7" ht="15">
      <c r="A754" s="84" t="s">
        <v>3676</v>
      </c>
      <c r="B754" s="84">
        <v>7</v>
      </c>
      <c r="C754" s="123">
        <v>0.008767312430100942</v>
      </c>
      <c r="D754" s="84" t="s">
        <v>2874</v>
      </c>
      <c r="E754" s="84" t="b">
        <v>0</v>
      </c>
      <c r="F754" s="84" t="b">
        <v>0</v>
      </c>
      <c r="G754" s="84" t="b">
        <v>0</v>
      </c>
    </row>
    <row r="755" spans="1:7" ht="15">
      <c r="A755" s="84" t="s">
        <v>3686</v>
      </c>
      <c r="B755" s="84">
        <v>7</v>
      </c>
      <c r="C755" s="123">
        <v>0.008767312430100942</v>
      </c>
      <c r="D755" s="84" t="s">
        <v>2874</v>
      </c>
      <c r="E755" s="84" t="b">
        <v>0</v>
      </c>
      <c r="F755" s="84" t="b">
        <v>0</v>
      </c>
      <c r="G755" s="84" t="b">
        <v>0</v>
      </c>
    </row>
    <row r="756" spans="1:7" ht="15">
      <c r="A756" s="84" t="s">
        <v>3729</v>
      </c>
      <c r="B756" s="84">
        <v>6</v>
      </c>
      <c r="C756" s="123">
        <v>0.008397654034116585</v>
      </c>
      <c r="D756" s="84" t="s">
        <v>2874</v>
      </c>
      <c r="E756" s="84" t="b">
        <v>0</v>
      </c>
      <c r="F756" s="84" t="b">
        <v>0</v>
      </c>
      <c r="G756" s="84" t="b">
        <v>0</v>
      </c>
    </row>
    <row r="757" spans="1:7" ht="15">
      <c r="A757" s="84" t="s">
        <v>3730</v>
      </c>
      <c r="B757" s="84">
        <v>6</v>
      </c>
      <c r="C757" s="123">
        <v>0.009441802333645704</v>
      </c>
      <c r="D757" s="84" t="s">
        <v>2874</v>
      </c>
      <c r="E757" s="84" t="b">
        <v>0</v>
      </c>
      <c r="F757" s="84" t="b">
        <v>0</v>
      </c>
      <c r="G757" s="84" t="b">
        <v>0</v>
      </c>
    </row>
    <row r="758" spans="1:7" ht="15">
      <c r="A758" s="84" t="s">
        <v>3710</v>
      </c>
      <c r="B758" s="84">
        <v>6</v>
      </c>
      <c r="C758" s="123">
        <v>0.008397654034116585</v>
      </c>
      <c r="D758" s="84" t="s">
        <v>2874</v>
      </c>
      <c r="E758" s="84" t="b">
        <v>0</v>
      </c>
      <c r="F758" s="84" t="b">
        <v>0</v>
      </c>
      <c r="G758" s="84" t="b">
        <v>0</v>
      </c>
    </row>
    <row r="759" spans="1:7" ht="15">
      <c r="A759" s="84" t="s">
        <v>3682</v>
      </c>
      <c r="B759" s="84">
        <v>5</v>
      </c>
      <c r="C759" s="123">
        <v>0.00786816861137142</v>
      </c>
      <c r="D759" s="84" t="s">
        <v>2874</v>
      </c>
      <c r="E759" s="84" t="b">
        <v>1</v>
      </c>
      <c r="F759" s="84" t="b">
        <v>0</v>
      </c>
      <c r="G759" s="84" t="b">
        <v>0</v>
      </c>
    </row>
    <row r="760" spans="1:7" ht="15">
      <c r="A760" s="84" t="s">
        <v>3765</v>
      </c>
      <c r="B760" s="84">
        <v>5</v>
      </c>
      <c r="C760" s="123">
        <v>0.00786816861137142</v>
      </c>
      <c r="D760" s="84" t="s">
        <v>2874</v>
      </c>
      <c r="E760" s="84" t="b">
        <v>0</v>
      </c>
      <c r="F760" s="84" t="b">
        <v>0</v>
      </c>
      <c r="G760" s="84" t="b">
        <v>0</v>
      </c>
    </row>
    <row r="761" spans="1:7" ht="15">
      <c r="A761" s="84" t="s">
        <v>3766</v>
      </c>
      <c r="B761" s="84">
        <v>5</v>
      </c>
      <c r="C761" s="123">
        <v>0.00786816861137142</v>
      </c>
      <c r="D761" s="84" t="s">
        <v>2874</v>
      </c>
      <c r="E761" s="84" t="b">
        <v>0</v>
      </c>
      <c r="F761" s="84" t="b">
        <v>0</v>
      </c>
      <c r="G761" s="84" t="b">
        <v>0</v>
      </c>
    </row>
    <row r="762" spans="1:7" ht="15">
      <c r="A762" s="84" t="s">
        <v>3767</v>
      </c>
      <c r="B762" s="84">
        <v>5</v>
      </c>
      <c r="C762" s="123">
        <v>0.00786816861137142</v>
      </c>
      <c r="D762" s="84" t="s">
        <v>2874</v>
      </c>
      <c r="E762" s="84" t="b">
        <v>0</v>
      </c>
      <c r="F762" s="84" t="b">
        <v>0</v>
      </c>
      <c r="G762" s="84" t="b">
        <v>0</v>
      </c>
    </row>
    <row r="763" spans="1:7" ht="15">
      <c r="A763" s="84" t="s">
        <v>3768</v>
      </c>
      <c r="B763" s="84">
        <v>5</v>
      </c>
      <c r="C763" s="123">
        <v>0.00786816861137142</v>
      </c>
      <c r="D763" s="84" t="s">
        <v>2874</v>
      </c>
      <c r="E763" s="84" t="b">
        <v>0</v>
      </c>
      <c r="F763" s="84" t="b">
        <v>0</v>
      </c>
      <c r="G763" s="84" t="b">
        <v>0</v>
      </c>
    </row>
    <row r="764" spans="1:7" ht="15">
      <c r="A764" s="84" t="s">
        <v>3769</v>
      </c>
      <c r="B764" s="84">
        <v>5</v>
      </c>
      <c r="C764" s="123">
        <v>0.00786816861137142</v>
      </c>
      <c r="D764" s="84" t="s">
        <v>2874</v>
      </c>
      <c r="E764" s="84" t="b">
        <v>0</v>
      </c>
      <c r="F764" s="84" t="b">
        <v>0</v>
      </c>
      <c r="G764" s="84" t="b">
        <v>0</v>
      </c>
    </row>
    <row r="765" spans="1:7" ht="15">
      <c r="A765" s="84" t="s">
        <v>3702</v>
      </c>
      <c r="B765" s="84">
        <v>5</v>
      </c>
      <c r="C765" s="123">
        <v>0.00786816861137142</v>
      </c>
      <c r="D765" s="84" t="s">
        <v>2874</v>
      </c>
      <c r="E765" s="84" t="b">
        <v>0</v>
      </c>
      <c r="F765" s="84" t="b">
        <v>0</v>
      </c>
      <c r="G765" s="84" t="b">
        <v>0</v>
      </c>
    </row>
    <row r="766" spans="1:7" ht="15">
      <c r="A766" s="84" t="s">
        <v>3728</v>
      </c>
      <c r="B766" s="84">
        <v>5</v>
      </c>
      <c r="C766" s="123">
        <v>0.00786816861137142</v>
      </c>
      <c r="D766" s="84" t="s">
        <v>2874</v>
      </c>
      <c r="E766" s="84" t="b">
        <v>0</v>
      </c>
      <c r="F766" s="84" t="b">
        <v>0</v>
      </c>
      <c r="G766" s="84" t="b">
        <v>0</v>
      </c>
    </row>
    <row r="767" spans="1:7" ht="15">
      <c r="A767" s="84" t="s">
        <v>3701</v>
      </c>
      <c r="B767" s="84">
        <v>5</v>
      </c>
      <c r="C767" s="123">
        <v>0.00786816861137142</v>
      </c>
      <c r="D767" s="84" t="s">
        <v>2874</v>
      </c>
      <c r="E767" s="84" t="b">
        <v>0</v>
      </c>
      <c r="F767" s="84" t="b">
        <v>0</v>
      </c>
      <c r="G767" s="84" t="b">
        <v>0</v>
      </c>
    </row>
    <row r="768" spans="1:7" ht="15">
      <c r="A768" s="84" t="s">
        <v>3770</v>
      </c>
      <c r="B768" s="84">
        <v>5</v>
      </c>
      <c r="C768" s="123">
        <v>0.00786816861137142</v>
      </c>
      <c r="D768" s="84" t="s">
        <v>2874</v>
      </c>
      <c r="E768" s="84" t="b">
        <v>0</v>
      </c>
      <c r="F768" s="84" t="b">
        <v>0</v>
      </c>
      <c r="G768" s="84" t="b">
        <v>0</v>
      </c>
    </row>
    <row r="769" spans="1:7" ht="15">
      <c r="A769" s="84" t="s">
        <v>3771</v>
      </c>
      <c r="B769" s="84">
        <v>5</v>
      </c>
      <c r="C769" s="123">
        <v>0.00786816861137142</v>
      </c>
      <c r="D769" s="84" t="s">
        <v>2874</v>
      </c>
      <c r="E769" s="84" t="b">
        <v>0</v>
      </c>
      <c r="F769" s="84" t="b">
        <v>0</v>
      </c>
      <c r="G769" s="84" t="b">
        <v>0</v>
      </c>
    </row>
    <row r="770" spans="1:7" ht="15">
      <c r="A770" s="84" t="s">
        <v>3772</v>
      </c>
      <c r="B770" s="84">
        <v>5</v>
      </c>
      <c r="C770" s="123">
        <v>0.00786816861137142</v>
      </c>
      <c r="D770" s="84" t="s">
        <v>2874</v>
      </c>
      <c r="E770" s="84" t="b">
        <v>0</v>
      </c>
      <c r="F770" s="84" t="b">
        <v>0</v>
      </c>
      <c r="G770" s="84" t="b">
        <v>0</v>
      </c>
    </row>
    <row r="771" spans="1:7" ht="15">
      <c r="A771" s="84" t="s">
        <v>3773</v>
      </c>
      <c r="B771" s="84">
        <v>5</v>
      </c>
      <c r="C771" s="123">
        <v>0.00786816861137142</v>
      </c>
      <c r="D771" s="84" t="s">
        <v>2874</v>
      </c>
      <c r="E771" s="84" t="b">
        <v>0</v>
      </c>
      <c r="F771" s="84" t="b">
        <v>0</v>
      </c>
      <c r="G771" s="84" t="b">
        <v>0</v>
      </c>
    </row>
    <row r="772" spans="1:7" ht="15">
      <c r="A772" s="84" t="s">
        <v>3809</v>
      </c>
      <c r="B772" s="84">
        <v>4</v>
      </c>
      <c r="C772" s="123">
        <v>0.007146491047409719</v>
      </c>
      <c r="D772" s="84" t="s">
        <v>2874</v>
      </c>
      <c r="E772" s="84" t="b">
        <v>1</v>
      </c>
      <c r="F772" s="84" t="b">
        <v>0</v>
      </c>
      <c r="G772" s="84" t="b">
        <v>0</v>
      </c>
    </row>
    <row r="773" spans="1:7" ht="15">
      <c r="A773" s="84" t="s">
        <v>3810</v>
      </c>
      <c r="B773" s="84">
        <v>4</v>
      </c>
      <c r="C773" s="123">
        <v>0.007146491047409719</v>
      </c>
      <c r="D773" s="84" t="s">
        <v>2874</v>
      </c>
      <c r="E773" s="84" t="b">
        <v>0</v>
      </c>
      <c r="F773" s="84" t="b">
        <v>0</v>
      </c>
      <c r="G773" s="84" t="b">
        <v>0</v>
      </c>
    </row>
    <row r="774" spans="1:7" ht="15">
      <c r="A774" s="84" t="s">
        <v>3811</v>
      </c>
      <c r="B774" s="84">
        <v>4</v>
      </c>
      <c r="C774" s="123">
        <v>0.007146491047409719</v>
      </c>
      <c r="D774" s="84" t="s">
        <v>2874</v>
      </c>
      <c r="E774" s="84" t="b">
        <v>0</v>
      </c>
      <c r="F774" s="84" t="b">
        <v>0</v>
      </c>
      <c r="G774" s="84" t="b">
        <v>0</v>
      </c>
    </row>
    <row r="775" spans="1:7" ht="15">
      <c r="A775" s="84" t="s">
        <v>3759</v>
      </c>
      <c r="B775" s="84">
        <v>4</v>
      </c>
      <c r="C775" s="123">
        <v>0.007146491047409719</v>
      </c>
      <c r="D775" s="84" t="s">
        <v>2874</v>
      </c>
      <c r="E775" s="84" t="b">
        <v>0</v>
      </c>
      <c r="F775" s="84" t="b">
        <v>0</v>
      </c>
      <c r="G775" s="84" t="b">
        <v>0</v>
      </c>
    </row>
    <row r="776" spans="1:7" ht="15">
      <c r="A776" s="84" t="s">
        <v>3812</v>
      </c>
      <c r="B776" s="84">
        <v>4</v>
      </c>
      <c r="C776" s="123">
        <v>0.007146491047409719</v>
      </c>
      <c r="D776" s="84" t="s">
        <v>2874</v>
      </c>
      <c r="E776" s="84" t="b">
        <v>0</v>
      </c>
      <c r="F776" s="84" t="b">
        <v>0</v>
      </c>
      <c r="G776" s="84" t="b">
        <v>0</v>
      </c>
    </row>
    <row r="777" spans="1:7" ht="15">
      <c r="A777" s="84" t="s">
        <v>3813</v>
      </c>
      <c r="B777" s="84">
        <v>4</v>
      </c>
      <c r="C777" s="123">
        <v>0.007146491047409719</v>
      </c>
      <c r="D777" s="84" t="s">
        <v>2874</v>
      </c>
      <c r="E777" s="84" t="b">
        <v>0</v>
      </c>
      <c r="F777" s="84" t="b">
        <v>0</v>
      </c>
      <c r="G777" s="84" t="b">
        <v>0</v>
      </c>
    </row>
    <row r="778" spans="1:7" ht="15">
      <c r="A778" s="84" t="s">
        <v>3805</v>
      </c>
      <c r="B778" s="84">
        <v>4</v>
      </c>
      <c r="C778" s="123">
        <v>0.007146491047409719</v>
      </c>
      <c r="D778" s="84" t="s">
        <v>2874</v>
      </c>
      <c r="E778" s="84" t="b">
        <v>0</v>
      </c>
      <c r="F778" s="84" t="b">
        <v>0</v>
      </c>
      <c r="G778" s="84" t="b">
        <v>0</v>
      </c>
    </row>
    <row r="779" spans="1:7" ht="15">
      <c r="A779" s="84" t="s">
        <v>3854</v>
      </c>
      <c r="B779" s="84">
        <v>3</v>
      </c>
      <c r="C779" s="123">
        <v>0.007344681443781341</v>
      </c>
      <c r="D779" s="84" t="s">
        <v>2874</v>
      </c>
      <c r="E779" s="84" t="b">
        <v>0</v>
      </c>
      <c r="F779" s="84" t="b">
        <v>0</v>
      </c>
      <c r="G779" s="84" t="b">
        <v>0</v>
      </c>
    </row>
    <row r="780" spans="1:7" ht="15">
      <c r="A780" s="84" t="s">
        <v>3855</v>
      </c>
      <c r="B780" s="84">
        <v>3</v>
      </c>
      <c r="C780" s="123">
        <v>0.007344681443781341</v>
      </c>
      <c r="D780" s="84" t="s">
        <v>2874</v>
      </c>
      <c r="E780" s="84" t="b">
        <v>0</v>
      </c>
      <c r="F780" s="84" t="b">
        <v>1</v>
      </c>
      <c r="G780" s="84" t="b">
        <v>0</v>
      </c>
    </row>
    <row r="781" spans="1:7" ht="15">
      <c r="A781" s="84" t="s">
        <v>3912</v>
      </c>
      <c r="B781" s="84">
        <v>3</v>
      </c>
      <c r="C781" s="123">
        <v>0.007344681443781341</v>
      </c>
      <c r="D781" s="84" t="s">
        <v>2874</v>
      </c>
      <c r="E781" s="84" t="b">
        <v>0</v>
      </c>
      <c r="F781" s="84" t="b">
        <v>0</v>
      </c>
      <c r="G781" s="84" t="b">
        <v>0</v>
      </c>
    </row>
    <row r="782" spans="1:7" ht="15">
      <c r="A782" s="84" t="s">
        <v>3786</v>
      </c>
      <c r="B782" s="84">
        <v>2</v>
      </c>
      <c r="C782" s="123">
        <v>0.004896454295854227</v>
      </c>
      <c r="D782" s="84" t="s">
        <v>2874</v>
      </c>
      <c r="E782" s="84" t="b">
        <v>0</v>
      </c>
      <c r="F782" s="84" t="b">
        <v>0</v>
      </c>
      <c r="G782" s="84" t="b">
        <v>0</v>
      </c>
    </row>
    <row r="783" spans="1:7" ht="15">
      <c r="A783" s="84" t="s">
        <v>3757</v>
      </c>
      <c r="B783" s="84">
        <v>2</v>
      </c>
      <c r="C783" s="123">
        <v>0.004896454295854227</v>
      </c>
      <c r="D783" s="84" t="s">
        <v>2874</v>
      </c>
      <c r="E783" s="84" t="b">
        <v>0</v>
      </c>
      <c r="F783" s="84" t="b">
        <v>0</v>
      </c>
      <c r="G783" s="84" t="b">
        <v>0</v>
      </c>
    </row>
    <row r="784" spans="1:7" ht="15">
      <c r="A784" s="84" t="s">
        <v>4036</v>
      </c>
      <c r="B784" s="84">
        <v>2</v>
      </c>
      <c r="C784" s="123">
        <v>0.004896454295854227</v>
      </c>
      <c r="D784" s="84" t="s">
        <v>2874</v>
      </c>
      <c r="E784" s="84" t="b">
        <v>0</v>
      </c>
      <c r="F784" s="84" t="b">
        <v>1</v>
      </c>
      <c r="G784" s="84" t="b">
        <v>0</v>
      </c>
    </row>
    <row r="785" spans="1:7" ht="15">
      <c r="A785" s="84" t="s">
        <v>4037</v>
      </c>
      <c r="B785" s="84">
        <v>2</v>
      </c>
      <c r="C785" s="123">
        <v>0.004896454295854227</v>
      </c>
      <c r="D785" s="84" t="s">
        <v>2874</v>
      </c>
      <c r="E785" s="84" t="b">
        <v>0</v>
      </c>
      <c r="F785" s="84" t="b">
        <v>0</v>
      </c>
      <c r="G785" s="84" t="b">
        <v>0</v>
      </c>
    </row>
    <row r="786" spans="1:7" ht="15">
      <c r="A786" s="84" t="s">
        <v>4038</v>
      </c>
      <c r="B786" s="84">
        <v>2</v>
      </c>
      <c r="C786" s="123">
        <v>0.004896454295854227</v>
      </c>
      <c r="D786" s="84" t="s">
        <v>2874</v>
      </c>
      <c r="E786" s="84" t="b">
        <v>0</v>
      </c>
      <c r="F786" s="84" t="b">
        <v>0</v>
      </c>
      <c r="G786" s="84" t="b">
        <v>0</v>
      </c>
    </row>
    <row r="787" spans="1:7" ht="15">
      <c r="A787" s="84" t="s">
        <v>4039</v>
      </c>
      <c r="B787" s="84">
        <v>2</v>
      </c>
      <c r="C787" s="123">
        <v>0.004896454295854227</v>
      </c>
      <c r="D787" s="84" t="s">
        <v>2874</v>
      </c>
      <c r="E787" s="84" t="b">
        <v>0</v>
      </c>
      <c r="F787" s="84" t="b">
        <v>0</v>
      </c>
      <c r="G787" s="84" t="b">
        <v>0</v>
      </c>
    </row>
    <row r="788" spans="1:7" ht="15">
      <c r="A788" s="84" t="s">
        <v>4040</v>
      </c>
      <c r="B788" s="84">
        <v>2</v>
      </c>
      <c r="C788" s="123">
        <v>0.004896454295854227</v>
      </c>
      <c r="D788" s="84" t="s">
        <v>2874</v>
      </c>
      <c r="E788" s="84" t="b">
        <v>0</v>
      </c>
      <c r="F788" s="84" t="b">
        <v>1</v>
      </c>
      <c r="G788" s="84" t="b">
        <v>0</v>
      </c>
    </row>
    <row r="789" spans="1:7" ht="15">
      <c r="A789" s="84" t="s">
        <v>4041</v>
      </c>
      <c r="B789" s="84">
        <v>2</v>
      </c>
      <c r="C789" s="123">
        <v>0.004896454295854227</v>
      </c>
      <c r="D789" s="84" t="s">
        <v>2874</v>
      </c>
      <c r="E789" s="84" t="b">
        <v>0</v>
      </c>
      <c r="F789" s="84" t="b">
        <v>0</v>
      </c>
      <c r="G789" s="84" t="b">
        <v>0</v>
      </c>
    </row>
    <row r="790" spans="1:7" ht="15">
      <c r="A790" s="84" t="s">
        <v>4042</v>
      </c>
      <c r="B790" s="84">
        <v>2</v>
      </c>
      <c r="C790" s="123">
        <v>0.004896454295854227</v>
      </c>
      <c r="D790" s="84" t="s">
        <v>2874</v>
      </c>
      <c r="E790" s="84" t="b">
        <v>1</v>
      </c>
      <c r="F790" s="84" t="b">
        <v>0</v>
      </c>
      <c r="G790" s="84" t="b">
        <v>0</v>
      </c>
    </row>
    <row r="791" spans="1:7" ht="15">
      <c r="A791" s="84" t="s">
        <v>3060</v>
      </c>
      <c r="B791" s="84">
        <v>2</v>
      </c>
      <c r="C791" s="123">
        <v>0.006219663068003595</v>
      </c>
      <c r="D791" s="84" t="s">
        <v>2874</v>
      </c>
      <c r="E791" s="84" t="b">
        <v>0</v>
      </c>
      <c r="F791" s="84" t="b">
        <v>0</v>
      </c>
      <c r="G791" s="84" t="b">
        <v>0</v>
      </c>
    </row>
    <row r="792" spans="1:7" ht="15">
      <c r="A792" s="84" t="s">
        <v>3885</v>
      </c>
      <c r="B792" s="84">
        <v>2</v>
      </c>
      <c r="C792" s="123">
        <v>0.006219663068003595</v>
      </c>
      <c r="D792" s="84" t="s">
        <v>2874</v>
      </c>
      <c r="E792" s="84" t="b">
        <v>0</v>
      </c>
      <c r="F792" s="84" t="b">
        <v>0</v>
      </c>
      <c r="G792" s="84" t="b">
        <v>0</v>
      </c>
    </row>
    <row r="793" spans="1:7" ht="15">
      <c r="A793" s="84" t="s">
        <v>3084</v>
      </c>
      <c r="B793" s="84">
        <v>18</v>
      </c>
      <c r="C793" s="123">
        <v>0.021167690894929005</v>
      </c>
      <c r="D793" s="84" t="s">
        <v>2875</v>
      </c>
      <c r="E793" s="84" t="b">
        <v>0</v>
      </c>
      <c r="F793" s="84" t="b">
        <v>0</v>
      </c>
      <c r="G793" s="84" t="b">
        <v>0</v>
      </c>
    </row>
    <row r="794" spans="1:7" ht="15">
      <c r="A794" s="84" t="s">
        <v>3085</v>
      </c>
      <c r="B794" s="84">
        <v>16</v>
      </c>
      <c r="C794" s="123">
        <v>0.024474704101721208</v>
      </c>
      <c r="D794" s="84" t="s">
        <v>2875</v>
      </c>
      <c r="E794" s="84" t="b">
        <v>0</v>
      </c>
      <c r="F794" s="84" t="b">
        <v>0</v>
      </c>
      <c r="G794" s="84" t="b">
        <v>0</v>
      </c>
    </row>
    <row r="795" spans="1:7" ht="15">
      <c r="A795" s="84" t="s">
        <v>3086</v>
      </c>
      <c r="B795" s="84">
        <v>12</v>
      </c>
      <c r="C795" s="123">
        <v>0.010644002132246472</v>
      </c>
      <c r="D795" s="84" t="s">
        <v>2875</v>
      </c>
      <c r="E795" s="84" t="b">
        <v>0</v>
      </c>
      <c r="F795" s="84" t="b">
        <v>0</v>
      </c>
      <c r="G795" s="84" t="b">
        <v>0</v>
      </c>
    </row>
    <row r="796" spans="1:7" ht="15">
      <c r="A796" s="84" t="s">
        <v>3054</v>
      </c>
      <c r="B796" s="84">
        <v>12</v>
      </c>
      <c r="C796" s="123">
        <v>0.010644002132246472</v>
      </c>
      <c r="D796" s="84" t="s">
        <v>2875</v>
      </c>
      <c r="E796" s="84" t="b">
        <v>0</v>
      </c>
      <c r="F796" s="84" t="b">
        <v>0</v>
      </c>
      <c r="G796" s="84" t="b">
        <v>0</v>
      </c>
    </row>
    <row r="797" spans="1:7" ht="15">
      <c r="A797" s="84" t="s">
        <v>3087</v>
      </c>
      <c r="B797" s="84">
        <v>11</v>
      </c>
      <c r="C797" s="123">
        <v>0.011274060968367286</v>
      </c>
      <c r="D797" s="84" t="s">
        <v>2875</v>
      </c>
      <c r="E797" s="84" t="b">
        <v>0</v>
      </c>
      <c r="F797" s="84" t="b">
        <v>0</v>
      </c>
      <c r="G797" s="84" t="b">
        <v>0</v>
      </c>
    </row>
    <row r="798" spans="1:7" ht="15">
      <c r="A798" s="84" t="s">
        <v>247</v>
      </c>
      <c r="B798" s="84">
        <v>10</v>
      </c>
      <c r="C798" s="123">
        <v>0.011759828274960558</v>
      </c>
      <c r="D798" s="84" t="s">
        <v>2875</v>
      </c>
      <c r="E798" s="84" t="b">
        <v>0</v>
      </c>
      <c r="F798" s="84" t="b">
        <v>0</v>
      </c>
      <c r="G798" s="84" t="b">
        <v>0</v>
      </c>
    </row>
    <row r="799" spans="1:7" ht="15">
      <c r="A799" s="84" t="s">
        <v>3088</v>
      </c>
      <c r="B799" s="84">
        <v>9</v>
      </c>
      <c r="C799" s="123">
        <v>0.012086828714056022</v>
      </c>
      <c r="D799" s="84" t="s">
        <v>2875</v>
      </c>
      <c r="E799" s="84" t="b">
        <v>0</v>
      </c>
      <c r="F799" s="84" t="b">
        <v>0</v>
      </c>
      <c r="G799" s="84" t="b">
        <v>0</v>
      </c>
    </row>
    <row r="800" spans="1:7" ht="15">
      <c r="A800" s="84" t="s">
        <v>3089</v>
      </c>
      <c r="B800" s="84">
        <v>8</v>
      </c>
      <c r="C800" s="123">
        <v>0.012237352050860604</v>
      </c>
      <c r="D800" s="84" t="s">
        <v>2875</v>
      </c>
      <c r="E800" s="84" t="b">
        <v>0</v>
      </c>
      <c r="F800" s="84" t="b">
        <v>0</v>
      </c>
      <c r="G800" s="84" t="b">
        <v>0</v>
      </c>
    </row>
    <row r="801" spans="1:7" ht="15">
      <c r="A801" s="84" t="s">
        <v>3090</v>
      </c>
      <c r="B801" s="84">
        <v>8</v>
      </c>
      <c r="C801" s="123">
        <v>0.012237352050860604</v>
      </c>
      <c r="D801" s="84" t="s">
        <v>2875</v>
      </c>
      <c r="E801" s="84" t="b">
        <v>0</v>
      </c>
      <c r="F801" s="84" t="b">
        <v>0</v>
      </c>
      <c r="G801" s="84" t="b">
        <v>0</v>
      </c>
    </row>
    <row r="802" spans="1:7" ht="15">
      <c r="A802" s="84" t="s">
        <v>3091</v>
      </c>
      <c r="B802" s="84">
        <v>8</v>
      </c>
      <c r="C802" s="123">
        <v>0.012237352050860604</v>
      </c>
      <c r="D802" s="84" t="s">
        <v>2875</v>
      </c>
      <c r="E802" s="84" t="b">
        <v>0</v>
      </c>
      <c r="F802" s="84" t="b">
        <v>0</v>
      </c>
      <c r="G802" s="84" t="b">
        <v>0</v>
      </c>
    </row>
    <row r="803" spans="1:7" ht="15">
      <c r="A803" s="84" t="s">
        <v>3668</v>
      </c>
      <c r="B803" s="84">
        <v>8</v>
      </c>
      <c r="C803" s="123">
        <v>0.012237352050860604</v>
      </c>
      <c r="D803" s="84" t="s">
        <v>2875</v>
      </c>
      <c r="E803" s="84" t="b">
        <v>0</v>
      </c>
      <c r="F803" s="84" t="b">
        <v>0</v>
      </c>
      <c r="G803" s="84" t="b">
        <v>0</v>
      </c>
    </row>
    <row r="804" spans="1:7" ht="15">
      <c r="A804" s="84" t="s">
        <v>3693</v>
      </c>
      <c r="B804" s="84">
        <v>8</v>
      </c>
      <c r="C804" s="123">
        <v>0.012237352050860604</v>
      </c>
      <c r="D804" s="84" t="s">
        <v>2875</v>
      </c>
      <c r="E804" s="84" t="b">
        <v>0</v>
      </c>
      <c r="F804" s="84" t="b">
        <v>0</v>
      </c>
      <c r="G804" s="84" t="b">
        <v>0</v>
      </c>
    </row>
    <row r="805" spans="1:7" ht="15">
      <c r="A805" s="84" t="s">
        <v>3808</v>
      </c>
      <c r="B805" s="84">
        <v>4</v>
      </c>
      <c r="C805" s="123">
        <v>0.010513274502276742</v>
      </c>
      <c r="D805" s="84" t="s">
        <v>2875</v>
      </c>
      <c r="E805" s="84" t="b">
        <v>0</v>
      </c>
      <c r="F805" s="84" t="b">
        <v>0</v>
      </c>
      <c r="G805" s="84" t="b">
        <v>0</v>
      </c>
    </row>
    <row r="806" spans="1:7" ht="15">
      <c r="A806" s="84" t="s">
        <v>3908</v>
      </c>
      <c r="B806" s="84">
        <v>3</v>
      </c>
      <c r="C806" s="123">
        <v>0.011180904734342387</v>
      </c>
      <c r="D806" s="84" t="s">
        <v>2875</v>
      </c>
      <c r="E806" s="84" t="b">
        <v>0</v>
      </c>
      <c r="F806" s="84" t="b">
        <v>1</v>
      </c>
      <c r="G806" s="84" t="b">
        <v>0</v>
      </c>
    </row>
    <row r="807" spans="1:7" ht="15">
      <c r="A807" s="84" t="s">
        <v>3726</v>
      </c>
      <c r="B807" s="84">
        <v>3</v>
      </c>
      <c r="C807" s="123">
        <v>0.00925289824833128</v>
      </c>
      <c r="D807" s="84" t="s">
        <v>2875</v>
      </c>
      <c r="E807" s="84" t="b">
        <v>0</v>
      </c>
      <c r="F807" s="84" t="b">
        <v>0</v>
      </c>
      <c r="G807" s="84" t="b">
        <v>0</v>
      </c>
    </row>
    <row r="808" spans="1:7" ht="15">
      <c r="A808" s="84" t="s">
        <v>3727</v>
      </c>
      <c r="B808" s="84">
        <v>3</v>
      </c>
      <c r="C808" s="123">
        <v>0.00925289824833128</v>
      </c>
      <c r="D808" s="84" t="s">
        <v>2875</v>
      </c>
      <c r="E808" s="84" t="b">
        <v>0</v>
      </c>
      <c r="F808" s="84" t="b">
        <v>0</v>
      </c>
      <c r="G808" s="84" t="b">
        <v>0</v>
      </c>
    </row>
    <row r="809" spans="1:7" ht="15">
      <c r="A809" s="84" t="s">
        <v>3700</v>
      </c>
      <c r="B809" s="84">
        <v>3</v>
      </c>
      <c r="C809" s="123">
        <v>0.00925289824833128</v>
      </c>
      <c r="D809" s="84" t="s">
        <v>2875</v>
      </c>
      <c r="E809" s="84" t="b">
        <v>0</v>
      </c>
      <c r="F809" s="84" t="b">
        <v>0</v>
      </c>
      <c r="G809" s="84" t="b">
        <v>0</v>
      </c>
    </row>
    <row r="810" spans="1:7" ht="15">
      <c r="A810" s="84" t="s">
        <v>3909</v>
      </c>
      <c r="B810" s="84">
        <v>3</v>
      </c>
      <c r="C810" s="123">
        <v>0.00925289824833128</v>
      </c>
      <c r="D810" s="84" t="s">
        <v>2875</v>
      </c>
      <c r="E810" s="84" t="b">
        <v>0</v>
      </c>
      <c r="F810" s="84" t="b">
        <v>0</v>
      </c>
      <c r="G810" s="84" t="b">
        <v>0</v>
      </c>
    </row>
    <row r="811" spans="1:7" ht="15">
      <c r="A811" s="84" t="s">
        <v>3910</v>
      </c>
      <c r="B811" s="84">
        <v>3</v>
      </c>
      <c r="C811" s="123">
        <v>0.00925289824833128</v>
      </c>
      <c r="D811" s="84" t="s">
        <v>2875</v>
      </c>
      <c r="E811" s="84" t="b">
        <v>0</v>
      </c>
      <c r="F811" s="84" t="b">
        <v>0</v>
      </c>
      <c r="G811" s="84" t="b">
        <v>0</v>
      </c>
    </row>
    <row r="812" spans="1:7" ht="15">
      <c r="A812" s="84" t="s">
        <v>3686</v>
      </c>
      <c r="B812" s="84">
        <v>2</v>
      </c>
      <c r="C812" s="123">
        <v>0.007453936489561591</v>
      </c>
      <c r="D812" s="84" t="s">
        <v>2875</v>
      </c>
      <c r="E812" s="84" t="b">
        <v>0</v>
      </c>
      <c r="F812" s="84" t="b">
        <v>0</v>
      </c>
      <c r="G812" s="84" t="b">
        <v>0</v>
      </c>
    </row>
    <row r="813" spans="1:7" ht="15">
      <c r="A813" s="84" t="s">
        <v>3691</v>
      </c>
      <c r="B813" s="84">
        <v>2</v>
      </c>
      <c r="C813" s="123">
        <v>0.007453936489561591</v>
      </c>
      <c r="D813" s="84" t="s">
        <v>2875</v>
      </c>
      <c r="E813" s="84" t="b">
        <v>0</v>
      </c>
      <c r="F813" s="84" t="b">
        <v>0</v>
      </c>
      <c r="G813" s="84" t="b">
        <v>0</v>
      </c>
    </row>
    <row r="814" spans="1:7" ht="15">
      <c r="A814" s="84" t="s">
        <v>3782</v>
      </c>
      <c r="B814" s="84">
        <v>2</v>
      </c>
      <c r="C814" s="123">
        <v>0.007453936489561591</v>
      </c>
      <c r="D814" s="84" t="s">
        <v>2875</v>
      </c>
      <c r="E814" s="84" t="b">
        <v>0</v>
      </c>
      <c r="F814" s="84" t="b">
        <v>0</v>
      </c>
      <c r="G814" s="84" t="b">
        <v>0</v>
      </c>
    </row>
    <row r="815" spans="1:7" ht="15">
      <c r="A815" s="84" t="s">
        <v>3748</v>
      </c>
      <c r="B815" s="84">
        <v>2</v>
      </c>
      <c r="C815" s="123">
        <v>0.007453936489561591</v>
      </c>
      <c r="D815" s="84" t="s">
        <v>2875</v>
      </c>
      <c r="E815" s="84" t="b">
        <v>0</v>
      </c>
      <c r="F815" s="84" t="b">
        <v>0</v>
      </c>
      <c r="G815" s="84" t="b">
        <v>0</v>
      </c>
    </row>
    <row r="816" spans="1:7" ht="15">
      <c r="A816" s="84" t="s">
        <v>3806</v>
      </c>
      <c r="B816" s="84">
        <v>2</v>
      </c>
      <c r="C816" s="123">
        <v>0.007453936489561591</v>
      </c>
      <c r="D816" s="84" t="s">
        <v>2875</v>
      </c>
      <c r="E816" s="84" t="b">
        <v>0</v>
      </c>
      <c r="F816" s="84" t="b">
        <v>0</v>
      </c>
      <c r="G816" s="84" t="b">
        <v>0</v>
      </c>
    </row>
    <row r="817" spans="1:7" ht="15">
      <c r="A817" s="84" t="s">
        <v>3757</v>
      </c>
      <c r="B817" s="84">
        <v>2</v>
      </c>
      <c r="C817" s="123">
        <v>0.007453936489561591</v>
      </c>
      <c r="D817" s="84" t="s">
        <v>2875</v>
      </c>
      <c r="E817" s="84" t="b">
        <v>0</v>
      </c>
      <c r="F817" s="84" t="b">
        <v>0</v>
      </c>
      <c r="G817" s="84" t="b">
        <v>0</v>
      </c>
    </row>
    <row r="818" spans="1:7" ht="15">
      <c r="A818" s="84" t="s">
        <v>3852</v>
      </c>
      <c r="B818" s="84">
        <v>2</v>
      </c>
      <c r="C818" s="123">
        <v>0.007453936489561591</v>
      </c>
      <c r="D818" s="84" t="s">
        <v>2875</v>
      </c>
      <c r="E818" s="84" t="b">
        <v>0</v>
      </c>
      <c r="F818" s="84" t="b">
        <v>0</v>
      </c>
      <c r="G818" s="84" t="b">
        <v>0</v>
      </c>
    </row>
    <row r="819" spans="1:7" ht="15">
      <c r="A819" s="84" t="s">
        <v>3679</v>
      </c>
      <c r="B819" s="84">
        <v>2</v>
      </c>
      <c r="C819" s="123">
        <v>0.007453936489561591</v>
      </c>
      <c r="D819" s="84" t="s">
        <v>2875</v>
      </c>
      <c r="E819" s="84" t="b">
        <v>0</v>
      </c>
      <c r="F819" s="84" t="b">
        <v>0</v>
      </c>
      <c r="G819" s="84" t="b">
        <v>0</v>
      </c>
    </row>
    <row r="820" spans="1:7" ht="15">
      <c r="A820" s="84" t="s">
        <v>4147</v>
      </c>
      <c r="B820" s="84">
        <v>2</v>
      </c>
      <c r="C820" s="123">
        <v>0.007453936489561591</v>
      </c>
      <c r="D820" s="84" t="s">
        <v>2875</v>
      </c>
      <c r="E820" s="84" t="b">
        <v>1</v>
      </c>
      <c r="F820" s="84" t="b">
        <v>0</v>
      </c>
      <c r="G820" s="84" t="b">
        <v>0</v>
      </c>
    </row>
    <row r="821" spans="1:7" ht="15">
      <c r="A821" s="84" t="s">
        <v>3687</v>
      </c>
      <c r="B821" s="84">
        <v>2</v>
      </c>
      <c r="C821" s="123">
        <v>0.007453936489561591</v>
      </c>
      <c r="D821" s="84" t="s">
        <v>2875</v>
      </c>
      <c r="E821" s="84" t="b">
        <v>0</v>
      </c>
      <c r="F821" s="84" t="b">
        <v>0</v>
      </c>
      <c r="G821" s="84" t="b">
        <v>0</v>
      </c>
    </row>
    <row r="822" spans="1:7" ht="15">
      <c r="A822" s="84" t="s">
        <v>4148</v>
      </c>
      <c r="B822" s="84">
        <v>2</v>
      </c>
      <c r="C822" s="123">
        <v>0.007453936489561591</v>
      </c>
      <c r="D822" s="84" t="s">
        <v>2875</v>
      </c>
      <c r="E822" s="84" t="b">
        <v>0</v>
      </c>
      <c r="F822" s="84" t="b">
        <v>0</v>
      </c>
      <c r="G822" s="84" t="b">
        <v>0</v>
      </c>
    </row>
    <row r="823" spans="1:7" ht="15">
      <c r="A823" s="84" t="s">
        <v>3663</v>
      </c>
      <c r="B823" s="84">
        <v>2</v>
      </c>
      <c r="C823" s="123">
        <v>0.007453936489561591</v>
      </c>
      <c r="D823" s="84" t="s">
        <v>2875</v>
      </c>
      <c r="E823" s="84" t="b">
        <v>0</v>
      </c>
      <c r="F823" s="84" t="b">
        <v>0</v>
      </c>
      <c r="G823" s="84" t="b">
        <v>0</v>
      </c>
    </row>
    <row r="824" spans="1:7" ht="15">
      <c r="A824" s="84" t="s">
        <v>4129</v>
      </c>
      <c r="B824" s="84">
        <v>2</v>
      </c>
      <c r="C824" s="123">
        <v>0.007453936489561591</v>
      </c>
      <c r="D824" s="84" t="s">
        <v>2875</v>
      </c>
      <c r="E824" s="84" t="b">
        <v>0</v>
      </c>
      <c r="F824" s="84" t="b">
        <v>0</v>
      </c>
      <c r="G824" s="84" t="b">
        <v>0</v>
      </c>
    </row>
    <row r="825" spans="1:7" ht="15">
      <c r="A825" s="84" t="s">
        <v>3717</v>
      </c>
      <c r="B825" s="84">
        <v>2</v>
      </c>
      <c r="C825" s="123">
        <v>0.007453936489561591</v>
      </c>
      <c r="D825" s="84" t="s">
        <v>2875</v>
      </c>
      <c r="E825" s="84" t="b">
        <v>0</v>
      </c>
      <c r="F825" s="84" t="b">
        <v>0</v>
      </c>
      <c r="G825" s="84" t="b">
        <v>0</v>
      </c>
    </row>
    <row r="826" spans="1:7" ht="15">
      <c r="A826" s="84" t="s">
        <v>4130</v>
      </c>
      <c r="B826" s="84">
        <v>2</v>
      </c>
      <c r="C826" s="123">
        <v>0.007453936489561591</v>
      </c>
      <c r="D826" s="84" t="s">
        <v>2875</v>
      </c>
      <c r="E826" s="84" t="b">
        <v>0</v>
      </c>
      <c r="F826" s="84" t="b">
        <v>0</v>
      </c>
      <c r="G826" s="84" t="b">
        <v>0</v>
      </c>
    </row>
    <row r="827" spans="1:7" ht="15">
      <c r="A827" s="84" t="s">
        <v>4131</v>
      </c>
      <c r="B827" s="84">
        <v>2</v>
      </c>
      <c r="C827" s="123">
        <v>0.007453936489561591</v>
      </c>
      <c r="D827" s="84" t="s">
        <v>2875</v>
      </c>
      <c r="E827" s="84" t="b">
        <v>0</v>
      </c>
      <c r="F827" s="84" t="b">
        <v>0</v>
      </c>
      <c r="G827" s="84" t="b">
        <v>0</v>
      </c>
    </row>
    <row r="828" spans="1:7" ht="15">
      <c r="A828" s="84" t="s">
        <v>4132</v>
      </c>
      <c r="B828" s="84">
        <v>2</v>
      </c>
      <c r="C828" s="123">
        <v>0.007453936489561591</v>
      </c>
      <c r="D828" s="84" t="s">
        <v>2875</v>
      </c>
      <c r="E828" s="84" t="b">
        <v>0</v>
      </c>
      <c r="F828" s="84" t="b">
        <v>0</v>
      </c>
      <c r="G828" s="84" t="b">
        <v>0</v>
      </c>
    </row>
    <row r="829" spans="1:7" ht="15">
      <c r="A829" s="84" t="s">
        <v>4133</v>
      </c>
      <c r="B829" s="84">
        <v>2</v>
      </c>
      <c r="C829" s="123">
        <v>0.007453936489561591</v>
      </c>
      <c r="D829" s="84" t="s">
        <v>2875</v>
      </c>
      <c r="E829" s="84" t="b">
        <v>0</v>
      </c>
      <c r="F829" s="84" t="b">
        <v>0</v>
      </c>
      <c r="G829" s="84" t="b">
        <v>0</v>
      </c>
    </row>
    <row r="830" spans="1:7" ht="15">
      <c r="A830" s="84" t="s">
        <v>4134</v>
      </c>
      <c r="B830" s="84">
        <v>2</v>
      </c>
      <c r="C830" s="123">
        <v>0.007453936489561591</v>
      </c>
      <c r="D830" s="84" t="s">
        <v>2875</v>
      </c>
      <c r="E830" s="84" t="b">
        <v>0</v>
      </c>
      <c r="F830" s="84" t="b">
        <v>0</v>
      </c>
      <c r="G830" s="84" t="b">
        <v>0</v>
      </c>
    </row>
    <row r="831" spans="1:7" ht="15">
      <c r="A831" s="84" t="s">
        <v>4135</v>
      </c>
      <c r="B831" s="84">
        <v>2</v>
      </c>
      <c r="C831" s="123">
        <v>0.007453936489561591</v>
      </c>
      <c r="D831" s="84" t="s">
        <v>2875</v>
      </c>
      <c r="E831" s="84" t="b">
        <v>0</v>
      </c>
      <c r="F831" s="84" t="b">
        <v>0</v>
      </c>
      <c r="G831" s="84" t="b">
        <v>0</v>
      </c>
    </row>
    <row r="832" spans="1:7" ht="15">
      <c r="A832" s="84" t="s">
        <v>3911</v>
      </c>
      <c r="B832" s="84">
        <v>2</v>
      </c>
      <c r="C832" s="123">
        <v>0.009651235727984812</v>
      </c>
      <c r="D832" s="84" t="s">
        <v>2875</v>
      </c>
      <c r="E832" s="84" t="b">
        <v>0</v>
      </c>
      <c r="F832" s="84" t="b">
        <v>0</v>
      </c>
      <c r="G832" s="84" t="b">
        <v>0</v>
      </c>
    </row>
    <row r="833" spans="1:7" ht="15">
      <c r="A833" s="84" t="s">
        <v>4138</v>
      </c>
      <c r="B833" s="84">
        <v>2</v>
      </c>
      <c r="C833" s="123">
        <v>0.007453936489561591</v>
      </c>
      <c r="D833" s="84" t="s">
        <v>2875</v>
      </c>
      <c r="E833" s="84" t="b">
        <v>0</v>
      </c>
      <c r="F833" s="84" t="b">
        <v>0</v>
      </c>
      <c r="G833" s="84" t="b">
        <v>0</v>
      </c>
    </row>
    <row r="834" spans="1:7" ht="15">
      <c r="A834" s="84" t="s">
        <v>372</v>
      </c>
      <c r="B834" s="84">
        <v>2</v>
      </c>
      <c r="C834" s="123">
        <v>0.007453936489561591</v>
      </c>
      <c r="D834" s="84" t="s">
        <v>2875</v>
      </c>
      <c r="E834" s="84" t="b">
        <v>0</v>
      </c>
      <c r="F834" s="84" t="b">
        <v>0</v>
      </c>
      <c r="G834" s="84" t="b">
        <v>0</v>
      </c>
    </row>
    <row r="835" spans="1:7" ht="15">
      <c r="A835" s="84" t="s">
        <v>4139</v>
      </c>
      <c r="B835" s="84">
        <v>2</v>
      </c>
      <c r="C835" s="123">
        <v>0.007453936489561591</v>
      </c>
      <c r="D835" s="84" t="s">
        <v>2875</v>
      </c>
      <c r="E835" s="84" t="b">
        <v>0</v>
      </c>
      <c r="F835" s="84" t="b">
        <v>0</v>
      </c>
      <c r="G835" s="84" t="b">
        <v>0</v>
      </c>
    </row>
    <row r="836" spans="1:7" ht="15">
      <c r="A836" s="84" t="s">
        <v>4140</v>
      </c>
      <c r="B836" s="84">
        <v>2</v>
      </c>
      <c r="C836" s="123">
        <v>0.007453936489561591</v>
      </c>
      <c r="D836" s="84" t="s">
        <v>2875</v>
      </c>
      <c r="E836" s="84" t="b">
        <v>0</v>
      </c>
      <c r="F836" s="84" t="b">
        <v>0</v>
      </c>
      <c r="G836" s="84" t="b">
        <v>0</v>
      </c>
    </row>
    <row r="837" spans="1:7" ht="15">
      <c r="A837" s="84" t="s">
        <v>4141</v>
      </c>
      <c r="B837" s="84">
        <v>2</v>
      </c>
      <c r="C837" s="123">
        <v>0.007453936489561591</v>
      </c>
      <c r="D837" s="84" t="s">
        <v>2875</v>
      </c>
      <c r="E837" s="84" t="b">
        <v>0</v>
      </c>
      <c r="F837" s="84" t="b">
        <v>0</v>
      </c>
      <c r="G837" s="84" t="b">
        <v>0</v>
      </c>
    </row>
    <row r="838" spans="1:7" ht="15">
      <c r="A838" s="84" t="s">
        <v>4142</v>
      </c>
      <c r="B838" s="84">
        <v>2</v>
      </c>
      <c r="C838" s="123">
        <v>0.007453936489561591</v>
      </c>
      <c r="D838" s="84" t="s">
        <v>2875</v>
      </c>
      <c r="E838" s="84" t="b">
        <v>0</v>
      </c>
      <c r="F838" s="84" t="b">
        <v>0</v>
      </c>
      <c r="G838" s="84" t="b">
        <v>0</v>
      </c>
    </row>
    <row r="839" spans="1:7" ht="15">
      <c r="A839" s="84" t="s">
        <v>4143</v>
      </c>
      <c r="B839" s="84">
        <v>2</v>
      </c>
      <c r="C839" s="123">
        <v>0.007453936489561591</v>
      </c>
      <c r="D839" s="84" t="s">
        <v>2875</v>
      </c>
      <c r="E839" s="84" t="b">
        <v>0</v>
      </c>
      <c r="F839" s="84" t="b">
        <v>0</v>
      </c>
      <c r="G839" s="84" t="b">
        <v>0</v>
      </c>
    </row>
    <row r="840" spans="1:7" ht="15">
      <c r="A840" s="84" t="s">
        <v>3054</v>
      </c>
      <c r="B840" s="84">
        <v>12</v>
      </c>
      <c r="C840" s="123">
        <v>0.0019584285216457413</v>
      </c>
      <c r="D840" s="84" t="s">
        <v>2876</v>
      </c>
      <c r="E840" s="84" t="b">
        <v>0</v>
      </c>
      <c r="F840" s="84" t="b">
        <v>0</v>
      </c>
      <c r="G840" s="84" t="b">
        <v>0</v>
      </c>
    </row>
    <row r="841" spans="1:7" ht="15">
      <c r="A841" s="84" t="s">
        <v>3093</v>
      </c>
      <c r="B841" s="84">
        <v>9</v>
      </c>
      <c r="C841" s="123">
        <v>0.014188398672810975</v>
      </c>
      <c r="D841" s="84" t="s">
        <v>2876</v>
      </c>
      <c r="E841" s="84" t="b">
        <v>0</v>
      </c>
      <c r="F841" s="84" t="b">
        <v>0</v>
      </c>
      <c r="G841" s="84" t="b">
        <v>0</v>
      </c>
    </row>
    <row r="842" spans="1:7" ht="15">
      <c r="A842" s="84" t="s">
        <v>3094</v>
      </c>
      <c r="B842" s="84">
        <v>8</v>
      </c>
      <c r="C842" s="123">
        <v>0.00791937522309458</v>
      </c>
      <c r="D842" s="84" t="s">
        <v>2876</v>
      </c>
      <c r="E842" s="84" t="b">
        <v>0</v>
      </c>
      <c r="F842" s="84" t="b">
        <v>0</v>
      </c>
      <c r="G842" s="84" t="b">
        <v>0</v>
      </c>
    </row>
    <row r="843" spans="1:7" ht="15">
      <c r="A843" s="84" t="s">
        <v>3095</v>
      </c>
      <c r="B843" s="84">
        <v>6</v>
      </c>
      <c r="C843" s="123">
        <v>0.00945893244854065</v>
      </c>
      <c r="D843" s="84" t="s">
        <v>2876</v>
      </c>
      <c r="E843" s="84" t="b">
        <v>0</v>
      </c>
      <c r="F843" s="84" t="b">
        <v>0</v>
      </c>
      <c r="G843" s="84" t="b">
        <v>0</v>
      </c>
    </row>
    <row r="844" spans="1:7" ht="15">
      <c r="A844" s="84" t="s">
        <v>3096</v>
      </c>
      <c r="B844" s="84">
        <v>6</v>
      </c>
      <c r="C844" s="123">
        <v>0.00945893244854065</v>
      </c>
      <c r="D844" s="84" t="s">
        <v>2876</v>
      </c>
      <c r="E844" s="84" t="b">
        <v>0</v>
      </c>
      <c r="F844" s="84" t="b">
        <v>0</v>
      </c>
      <c r="G844" s="84" t="b">
        <v>0</v>
      </c>
    </row>
    <row r="845" spans="1:7" ht="15">
      <c r="A845" s="84" t="s">
        <v>3097</v>
      </c>
      <c r="B845" s="84">
        <v>6</v>
      </c>
      <c r="C845" s="123">
        <v>0.00945893244854065</v>
      </c>
      <c r="D845" s="84" t="s">
        <v>2876</v>
      </c>
      <c r="E845" s="84" t="b">
        <v>0</v>
      </c>
      <c r="F845" s="84" t="b">
        <v>0</v>
      </c>
      <c r="G845" s="84" t="b">
        <v>0</v>
      </c>
    </row>
    <row r="846" spans="1:7" ht="15">
      <c r="A846" s="84" t="s">
        <v>3098</v>
      </c>
      <c r="B846" s="84">
        <v>6</v>
      </c>
      <c r="C846" s="123">
        <v>0.00945893244854065</v>
      </c>
      <c r="D846" s="84" t="s">
        <v>2876</v>
      </c>
      <c r="E846" s="84" t="b">
        <v>0</v>
      </c>
      <c r="F846" s="84" t="b">
        <v>0</v>
      </c>
      <c r="G846" s="84" t="b">
        <v>0</v>
      </c>
    </row>
    <row r="847" spans="1:7" ht="15">
      <c r="A847" s="84" t="s">
        <v>3099</v>
      </c>
      <c r="B847" s="84">
        <v>6</v>
      </c>
      <c r="C847" s="123">
        <v>0.00945893244854065</v>
      </c>
      <c r="D847" s="84" t="s">
        <v>2876</v>
      </c>
      <c r="E847" s="84" t="b">
        <v>0</v>
      </c>
      <c r="F847" s="84" t="b">
        <v>0</v>
      </c>
      <c r="G847" s="84" t="b">
        <v>0</v>
      </c>
    </row>
    <row r="848" spans="1:7" ht="15">
      <c r="A848" s="84" t="s">
        <v>3100</v>
      </c>
      <c r="B848" s="84">
        <v>6</v>
      </c>
      <c r="C848" s="123">
        <v>0.00945893244854065</v>
      </c>
      <c r="D848" s="84" t="s">
        <v>2876</v>
      </c>
      <c r="E848" s="84" t="b">
        <v>0</v>
      </c>
      <c r="F848" s="84" t="b">
        <v>0</v>
      </c>
      <c r="G848" s="84" t="b">
        <v>0</v>
      </c>
    </row>
    <row r="849" spans="1:7" ht="15">
      <c r="A849" s="84" t="s">
        <v>3101</v>
      </c>
      <c r="B849" s="84">
        <v>6</v>
      </c>
      <c r="C849" s="123">
        <v>0.00945893244854065</v>
      </c>
      <c r="D849" s="84" t="s">
        <v>2876</v>
      </c>
      <c r="E849" s="84" t="b">
        <v>1</v>
      </c>
      <c r="F849" s="84" t="b">
        <v>0</v>
      </c>
      <c r="G849" s="84" t="b">
        <v>0</v>
      </c>
    </row>
    <row r="850" spans="1:7" ht="15">
      <c r="A850" s="84" t="s">
        <v>3718</v>
      </c>
      <c r="B850" s="84">
        <v>6</v>
      </c>
      <c r="C850" s="123">
        <v>0.00945893244854065</v>
      </c>
      <c r="D850" s="84" t="s">
        <v>2876</v>
      </c>
      <c r="E850" s="84" t="b">
        <v>0</v>
      </c>
      <c r="F850" s="84" t="b">
        <v>0</v>
      </c>
      <c r="G850" s="84" t="b">
        <v>0</v>
      </c>
    </row>
    <row r="851" spans="1:7" ht="15">
      <c r="A851" s="84" t="s">
        <v>3719</v>
      </c>
      <c r="B851" s="84">
        <v>6</v>
      </c>
      <c r="C851" s="123">
        <v>0.00945893244854065</v>
      </c>
      <c r="D851" s="84" t="s">
        <v>2876</v>
      </c>
      <c r="E851" s="84" t="b">
        <v>0</v>
      </c>
      <c r="F851" s="84" t="b">
        <v>0</v>
      </c>
      <c r="G851" s="84" t="b">
        <v>0</v>
      </c>
    </row>
    <row r="852" spans="1:7" ht="15">
      <c r="A852" s="84" t="s">
        <v>3720</v>
      </c>
      <c r="B852" s="84">
        <v>6</v>
      </c>
      <c r="C852" s="123">
        <v>0.00945893244854065</v>
      </c>
      <c r="D852" s="84" t="s">
        <v>2876</v>
      </c>
      <c r="E852" s="84" t="b">
        <v>0</v>
      </c>
      <c r="F852" s="84" t="b">
        <v>0</v>
      </c>
      <c r="G852" s="84" t="b">
        <v>0</v>
      </c>
    </row>
    <row r="853" spans="1:7" ht="15">
      <c r="A853" s="84" t="s">
        <v>3695</v>
      </c>
      <c r="B853" s="84">
        <v>6</v>
      </c>
      <c r="C853" s="123">
        <v>0.00945893244854065</v>
      </c>
      <c r="D853" s="84" t="s">
        <v>2876</v>
      </c>
      <c r="E853" s="84" t="b">
        <v>0</v>
      </c>
      <c r="F853" s="84" t="b">
        <v>0</v>
      </c>
      <c r="G853" s="84" t="b">
        <v>0</v>
      </c>
    </row>
    <row r="854" spans="1:7" ht="15">
      <c r="A854" s="84" t="s">
        <v>3677</v>
      </c>
      <c r="B854" s="84">
        <v>6</v>
      </c>
      <c r="C854" s="123">
        <v>0.00945893244854065</v>
      </c>
      <c r="D854" s="84" t="s">
        <v>2876</v>
      </c>
      <c r="E854" s="84" t="b">
        <v>0</v>
      </c>
      <c r="F854" s="84" t="b">
        <v>0</v>
      </c>
      <c r="G854" s="84" t="b">
        <v>0</v>
      </c>
    </row>
    <row r="855" spans="1:7" ht="15">
      <c r="A855" s="84" t="s">
        <v>3721</v>
      </c>
      <c r="B855" s="84">
        <v>6</v>
      </c>
      <c r="C855" s="123">
        <v>0.00945893244854065</v>
      </c>
      <c r="D855" s="84" t="s">
        <v>2876</v>
      </c>
      <c r="E855" s="84" t="b">
        <v>0</v>
      </c>
      <c r="F855" s="84" t="b">
        <v>0</v>
      </c>
      <c r="G855" s="84" t="b">
        <v>0</v>
      </c>
    </row>
    <row r="856" spans="1:7" ht="15">
      <c r="A856" s="84" t="s">
        <v>3684</v>
      </c>
      <c r="B856" s="84">
        <v>5</v>
      </c>
      <c r="C856" s="123">
        <v>0.009741158403070844</v>
      </c>
      <c r="D856" s="84" t="s">
        <v>2876</v>
      </c>
      <c r="E856" s="84" t="b">
        <v>0</v>
      </c>
      <c r="F856" s="84" t="b">
        <v>0</v>
      </c>
      <c r="G856" s="84" t="b">
        <v>0</v>
      </c>
    </row>
    <row r="857" spans="1:7" ht="15">
      <c r="A857" s="84" t="s">
        <v>3010</v>
      </c>
      <c r="B857" s="84">
        <v>5</v>
      </c>
      <c r="C857" s="123">
        <v>0.009741158403070844</v>
      </c>
      <c r="D857" s="84" t="s">
        <v>2876</v>
      </c>
      <c r="E857" s="84" t="b">
        <v>0</v>
      </c>
      <c r="F857" s="84" t="b">
        <v>1</v>
      </c>
      <c r="G857" s="84" t="b">
        <v>0</v>
      </c>
    </row>
    <row r="858" spans="1:7" ht="15">
      <c r="A858" s="84" t="s">
        <v>397</v>
      </c>
      <c r="B858" s="84">
        <v>3</v>
      </c>
      <c r="C858" s="123">
        <v>0.008969325318129216</v>
      </c>
      <c r="D858" s="84" t="s">
        <v>2876</v>
      </c>
      <c r="E858" s="84" t="b">
        <v>0</v>
      </c>
      <c r="F858" s="84" t="b">
        <v>0</v>
      </c>
      <c r="G858" s="84" t="b">
        <v>0</v>
      </c>
    </row>
    <row r="859" spans="1:7" ht="15">
      <c r="A859" s="84" t="s">
        <v>3816</v>
      </c>
      <c r="B859" s="84">
        <v>3</v>
      </c>
      <c r="C859" s="123">
        <v>0.008969325318129216</v>
      </c>
      <c r="D859" s="84" t="s">
        <v>2876</v>
      </c>
      <c r="E859" s="84" t="b">
        <v>0</v>
      </c>
      <c r="F859" s="84" t="b">
        <v>0</v>
      </c>
      <c r="G859" s="84" t="b">
        <v>0</v>
      </c>
    </row>
    <row r="860" spans="1:7" ht="15">
      <c r="A860" s="84" t="s">
        <v>3453</v>
      </c>
      <c r="B860" s="84">
        <v>3</v>
      </c>
      <c r="C860" s="123">
        <v>0.008969325318129216</v>
      </c>
      <c r="D860" s="84" t="s">
        <v>2876</v>
      </c>
      <c r="E860" s="84" t="b">
        <v>0</v>
      </c>
      <c r="F860" s="84" t="b">
        <v>0</v>
      </c>
      <c r="G860" s="84" t="b">
        <v>0</v>
      </c>
    </row>
    <row r="861" spans="1:7" ht="15">
      <c r="A861" s="84" t="s">
        <v>347</v>
      </c>
      <c r="B861" s="84">
        <v>3</v>
      </c>
      <c r="C861" s="123">
        <v>0.008969325318129216</v>
      </c>
      <c r="D861" s="84" t="s">
        <v>2876</v>
      </c>
      <c r="E861" s="84" t="b">
        <v>0</v>
      </c>
      <c r="F861" s="84" t="b">
        <v>0</v>
      </c>
      <c r="G861" s="84" t="b">
        <v>0</v>
      </c>
    </row>
    <row r="862" spans="1:7" ht="15">
      <c r="A862" s="84" t="s">
        <v>3818</v>
      </c>
      <c r="B862" s="84">
        <v>3</v>
      </c>
      <c r="C862" s="123">
        <v>0.008969325318129216</v>
      </c>
      <c r="D862" s="84" t="s">
        <v>2876</v>
      </c>
      <c r="E862" s="84" t="b">
        <v>0</v>
      </c>
      <c r="F862" s="84" t="b">
        <v>0</v>
      </c>
      <c r="G862" s="84" t="b">
        <v>0</v>
      </c>
    </row>
    <row r="863" spans="1:7" ht="15">
      <c r="A863" s="84" t="s">
        <v>3843</v>
      </c>
      <c r="B863" s="84">
        <v>3</v>
      </c>
      <c r="C863" s="123">
        <v>0.008969325318129216</v>
      </c>
      <c r="D863" s="84" t="s">
        <v>2876</v>
      </c>
      <c r="E863" s="84" t="b">
        <v>0</v>
      </c>
      <c r="F863" s="84" t="b">
        <v>0</v>
      </c>
      <c r="G863" s="84" t="b">
        <v>0</v>
      </c>
    </row>
    <row r="864" spans="1:7" ht="15">
      <c r="A864" s="84" t="s">
        <v>3840</v>
      </c>
      <c r="B864" s="84">
        <v>2</v>
      </c>
      <c r="C864" s="123">
        <v>0.007632989264252165</v>
      </c>
      <c r="D864" s="84" t="s">
        <v>2876</v>
      </c>
      <c r="E864" s="84" t="b">
        <v>1</v>
      </c>
      <c r="F864" s="84" t="b">
        <v>0</v>
      </c>
      <c r="G864" s="84" t="b">
        <v>0</v>
      </c>
    </row>
    <row r="865" spans="1:7" ht="15">
      <c r="A865" s="84" t="s">
        <v>4011</v>
      </c>
      <c r="B865" s="84">
        <v>2</v>
      </c>
      <c r="C865" s="123">
        <v>0.007632989264252165</v>
      </c>
      <c r="D865" s="84" t="s">
        <v>2876</v>
      </c>
      <c r="E865" s="84" t="b">
        <v>0</v>
      </c>
      <c r="F865" s="84" t="b">
        <v>0</v>
      </c>
      <c r="G865" s="84" t="b">
        <v>0</v>
      </c>
    </row>
    <row r="866" spans="1:7" ht="15">
      <c r="A866" s="84" t="s">
        <v>4012</v>
      </c>
      <c r="B866" s="84">
        <v>2</v>
      </c>
      <c r="C866" s="123">
        <v>0.007632989264252165</v>
      </c>
      <c r="D866" s="84" t="s">
        <v>2876</v>
      </c>
      <c r="E866" s="84" t="b">
        <v>0</v>
      </c>
      <c r="F866" s="84" t="b">
        <v>0</v>
      </c>
      <c r="G866" s="84" t="b">
        <v>0</v>
      </c>
    </row>
    <row r="867" spans="1:7" ht="15">
      <c r="A867" s="84" t="s">
        <v>4013</v>
      </c>
      <c r="B867" s="84">
        <v>2</v>
      </c>
      <c r="C867" s="123">
        <v>0.007632989264252165</v>
      </c>
      <c r="D867" s="84" t="s">
        <v>2876</v>
      </c>
      <c r="E867" s="84" t="b">
        <v>0</v>
      </c>
      <c r="F867" s="84" t="b">
        <v>0</v>
      </c>
      <c r="G867" s="84" t="b">
        <v>0</v>
      </c>
    </row>
    <row r="868" spans="1:7" ht="15">
      <c r="A868" s="84" t="s">
        <v>4014</v>
      </c>
      <c r="B868" s="84">
        <v>2</v>
      </c>
      <c r="C868" s="123">
        <v>0.007632989264252165</v>
      </c>
      <c r="D868" s="84" t="s">
        <v>2876</v>
      </c>
      <c r="E868" s="84" t="b">
        <v>0</v>
      </c>
      <c r="F868" s="84" t="b">
        <v>0</v>
      </c>
      <c r="G868" s="84" t="b">
        <v>0</v>
      </c>
    </row>
    <row r="869" spans="1:7" ht="15">
      <c r="A869" s="84" t="s">
        <v>4015</v>
      </c>
      <c r="B869" s="84">
        <v>2</v>
      </c>
      <c r="C869" s="123">
        <v>0.007632989264252165</v>
      </c>
      <c r="D869" s="84" t="s">
        <v>2876</v>
      </c>
      <c r="E869" s="84" t="b">
        <v>0</v>
      </c>
      <c r="F869" s="84" t="b">
        <v>0</v>
      </c>
      <c r="G869" s="84" t="b">
        <v>0</v>
      </c>
    </row>
    <row r="870" spans="1:7" ht="15">
      <c r="A870" s="84" t="s">
        <v>398</v>
      </c>
      <c r="B870" s="84">
        <v>2</v>
      </c>
      <c r="C870" s="123">
        <v>0.007632989264252165</v>
      </c>
      <c r="D870" s="84" t="s">
        <v>2876</v>
      </c>
      <c r="E870" s="84" t="b">
        <v>0</v>
      </c>
      <c r="F870" s="84" t="b">
        <v>0</v>
      </c>
      <c r="G870" s="84" t="b">
        <v>0</v>
      </c>
    </row>
    <row r="871" spans="1:7" ht="15">
      <c r="A871" s="84" t="s">
        <v>3756</v>
      </c>
      <c r="B871" s="84">
        <v>2</v>
      </c>
      <c r="C871" s="123">
        <v>0.007632989264252165</v>
      </c>
      <c r="D871" s="84" t="s">
        <v>2876</v>
      </c>
      <c r="E871" s="84" t="b">
        <v>0</v>
      </c>
      <c r="F871" s="84" t="b">
        <v>0</v>
      </c>
      <c r="G871" s="84" t="b">
        <v>0</v>
      </c>
    </row>
    <row r="872" spans="1:7" ht="15">
      <c r="A872" s="84" t="s">
        <v>4118</v>
      </c>
      <c r="B872" s="84">
        <v>2</v>
      </c>
      <c r="C872" s="123">
        <v>0.007632989264252165</v>
      </c>
      <c r="D872" s="84" t="s">
        <v>2876</v>
      </c>
      <c r="E872" s="84" t="b">
        <v>0</v>
      </c>
      <c r="F872" s="84" t="b">
        <v>0</v>
      </c>
      <c r="G872" s="84" t="b">
        <v>0</v>
      </c>
    </row>
    <row r="873" spans="1:7" ht="15">
      <c r="A873" s="84" t="s">
        <v>4119</v>
      </c>
      <c r="B873" s="84">
        <v>2</v>
      </c>
      <c r="C873" s="123">
        <v>0.007632989264252165</v>
      </c>
      <c r="D873" s="84" t="s">
        <v>2876</v>
      </c>
      <c r="E873" s="84" t="b">
        <v>0</v>
      </c>
      <c r="F873" s="84" t="b">
        <v>0</v>
      </c>
      <c r="G873" s="84" t="b">
        <v>0</v>
      </c>
    </row>
    <row r="874" spans="1:7" ht="15">
      <c r="A874" s="84" t="s">
        <v>4120</v>
      </c>
      <c r="B874" s="84">
        <v>2</v>
      </c>
      <c r="C874" s="123">
        <v>0.007632989264252165</v>
      </c>
      <c r="D874" s="84" t="s">
        <v>2876</v>
      </c>
      <c r="E874" s="84" t="b">
        <v>1</v>
      </c>
      <c r="F874" s="84" t="b">
        <v>0</v>
      </c>
      <c r="G874" s="84" t="b">
        <v>0</v>
      </c>
    </row>
    <row r="875" spans="1:7" ht="15">
      <c r="A875" s="84" t="s">
        <v>4121</v>
      </c>
      <c r="B875" s="84">
        <v>2</v>
      </c>
      <c r="C875" s="123">
        <v>0.007632989264252165</v>
      </c>
      <c r="D875" s="84" t="s">
        <v>2876</v>
      </c>
      <c r="E875" s="84" t="b">
        <v>1</v>
      </c>
      <c r="F875" s="84" t="b">
        <v>0</v>
      </c>
      <c r="G875" s="84" t="b">
        <v>0</v>
      </c>
    </row>
    <row r="876" spans="1:7" ht="15">
      <c r="A876" s="84" t="s">
        <v>3746</v>
      </c>
      <c r="B876" s="84">
        <v>2</v>
      </c>
      <c r="C876" s="123">
        <v>0.007632989264252165</v>
      </c>
      <c r="D876" s="84" t="s">
        <v>2876</v>
      </c>
      <c r="E876" s="84" t="b">
        <v>1</v>
      </c>
      <c r="F876" s="84" t="b">
        <v>0</v>
      </c>
      <c r="G876" s="84" t="b">
        <v>0</v>
      </c>
    </row>
    <row r="877" spans="1:7" ht="15">
      <c r="A877" s="84" t="s">
        <v>4114</v>
      </c>
      <c r="B877" s="84">
        <v>2</v>
      </c>
      <c r="C877" s="123">
        <v>0.007632989264252165</v>
      </c>
      <c r="D877" s="84" t="s">
        <v>2876</v>
      </c>
      <c r="E877" s="84" t="b">
        <v>0</v>
      </c>
      <c r="F877" s="84" t="b">
        <v>0</v>
      </c>
      <c r="G877" s="84" t="b">
        <v>0</v>
      </c>
    </row>
    <row r="878" spans="1:7" ht="15">
      <c r="A878" s="84" t="s">
        <v>3713</v>
      </c>
      <c r="B878" s="84">
        <v>2</v>
      </c>
      <c r="C878" s="123">
        <v>0.007632989264252165</v>
      </c>
      <c r="D878" s="84" t="s">
        <v>2876</v>
      </c>
      <c r="E878" s="84" t="b">
        <v>0</v>
      </c>
      <c r="F878" s="84" t="b">
        <v>0</v>
      </c>
      <c r="G878" s="84" t="b">
        <v>0</v>
      </c>
    </row>
    <row r="879" spans="1:7" ht="15">
      <c r="A879" s="84" t="s">
        <v>3691</v>
      </c>
      <c r="B879" s="84">
        <v>2</v>
      </c>
      <c r="C879" s="123">
        <v>0.007632989264252165</v>
      </c>
      <c r="D879" s="84" t="s">
        <v>2876</v>
      </c>
      <c r="E879" s="84" t="b">
        <v>0</v>
      </c>
      <c r="F879" s="84" t="b">
        <v>0</v>
      </c>
      <c r="G879" s="84" t="b">
        <v>0</v>
      </c>
    </row>
    <row r="880" spans="1:7" ht="15">
      <c r="A880" s="84" t="s">
        <v>3781</v>
      </c>
      <c r="B880" s="84">
        <v>2</v>
      </c>
      <c r="C880" s="123">
        <v>0.007632989264252165</v>
      </c>
      <c r="D880" s="84" t="s">
        <v>2876</v>
      </c>
      <c r="E880" s="84" t="b">
        <v>0</v>
      </c>
      <c r="F880" s="84" t="b">
        <v>0</v>
      </c>
      <c r="G880" s="84" t="b">
        <v>0</v>
      </c>
    </row>
    <row r="881" spans="1:7" ht="15">
      <c r="A881" s="84" t="s">
        <v>4115</v>
      </c>
      <c r="B881" s="84">
        <v>2</v>
      </c>
      <c r="C881" s="123">
        <v>0.007632989264252165</v>
      </c>
      <c r="D881" s="84" t="s">
        <v>2876</v>
      </c>
      <c r="E881" s="84" t="b">
        <v>0</v>
      </c>
      <c r="F881" s="84" t="b">
        <v>0</v>
      </c>
      <c r="G881" s="84" t="b">
        <v>0</v>
      </c>
    </row>
    <row r="882" spans="1:7" ht="15">
      <c r="A882" s="84" t="s">
        <v>3806</v>
      </c>
      <c r="B882" s="84">
        <v>2</v>
      </c>
      <c r="C882" s="123">
        <v>0.007632989264252165</v>
      </c>
      <c r="D882" s="84" t="s">
        <v>2876</v>
      </c>
      <c r="E882" s="84" t="b">
        <v>0</v>
      </c>
      <c r="F882" s="84" t="b">
        <v>0</v>
      </c>
      <c r="G882" s="84" t="b">
        <v>0</v>
      </c>
    </row>
    <row r="883" spans="1:7" ht="15">
      <c r="A883" s="84" t="s">
        <v>4116</v>
      </c>
      <c r="B883" s="84">
        <v>2</v>
      </c>
      <c r="C883" s="123">
        <v>0.007632989264252165</v>
      </c>
      <c r="D883" s="84" t="s">
        <v>2876</v>
      </c>
      <c r="E883" s="84" t="b">
        <v>1</v>
      </c>
      <c r="F883" s="84" t="b">
        <v>0</v>
      </c>
      <c r="G883" s="84" t="b">
        <v>0</v>
      </c>
    </row>
    <row r="884" spans="1:7" ht="15">
      <c r="A884" s="84" t="s">
        <v>3057</v>
      </c>
      <c r="B884" s="84">
        <v>2</v>
      </c>
      <c r="C884" s="123">
        <v>0.007632989264252165</v>
      </c>
      <c r="D884" s="84" t="s">
        <v>2876</v>
      </c>
      <c r="E884" s="84" t="b">
        <v>0</v>
      </c>
      <c r="F884" s="84" t="b">
        <v>0</v>
      </c>
      <c r="G884" s="84" t="b">
        <v>0</v>
      </c>
    </row>
    <row r="885" spans="1:7" ht="15">
      <c r="A885" s="84" t="s">
        <v>4117</v>
      </c>
      <c r="B885" s="84">
        <v>2</v>
      </c>
      <c r="C885" s="123">
        <v>0.007632989264252165</v>
      </c>
      <c r="D885" s="84" t="s">
        <v>2876</v>
      </c>
      <c r="E885" s="84" t="b">
        <v>0</v>
      </c>
      <c r="F885" s="84" t="b">
        <v>0</v>
      </c>
      <c r="G885" s="84" t="b">
        <v>0</v>
      </c>
    </row>
    <row r="886" spans="1:7" ht="15">
      <c r="A886" s="84" t="s">
        <v>3696</v>
      </c>
      <c r="B886" s="84">
        <v>2</v>
      </c>
      <c r="C886" s="123">
        <v>0.007632989264252165</v>
      </c>
      <c r="D886" s="84" t="s">
        <v>2876</v>
      </c>
      <c r="E886" s="84" t="b">
        <v>0</v>
      </c>
      <c r="F886" s="84" t="b">
        <v>0</v>
      </c>
      <c r="G886" s="84" t="b">
        <v>0</v>
      </c>
    </row>
    <row r="887" spans="1:7" ht="15">
      <c r="A887" s="84" t="s">
        <v>3054</v>
      </c>
      <c r="B887" s="84">
        <v>13</v>
      </c>
      <c r="C887" s="123">
        <v>0</v>
      </c>
      <c r="D887" s="84" t="s">
        <v>2877</v>
      </c>
      <c r="E887" s="84" t="b">
        <v>0</v>
      </c>
      <c r="F887" s="84" t="b">
        <v>0</v>
      </c>
      <c r="G887" s="84" t="b">
        <v>0</v>
      </c>
    </row>
    <row r="888" spans="1:7" ht="15">
      <c r="A888" s="84" t="s">
        <v>373</v>
      </c>
      <c r="B888" s="84">
        <v>10</v>
      </c>
      <c r="C888" s="123">
        <v>0.006822955227954299</v>
      </c>
      <c r="D888" s="84" t="s">
        <v>2877</v>
      </c>
      <c r="E888" s="84" t="b">
        <v>0</v>
      </c>
      <c r="F888" s="84" t="b">
        <v>0</v>
      </c>
      <c r="G888" s="84" t="b">
        <v>0</v>
      </c>
    </row>
    <row r="889" spans="1:7" ht="15">
      <c r="A889" s="84" t="s">
        <v>251</v>
      </c>
      <c r="B889" s="84">
        <v>9</v>
      </c>
      <c r="C889" s="123">
        <v>0.008606632250344953</v>
      </c>
      <c r="D889" s="84" t="s">
        <v>2877</v>
      </c>
      <c r="E889" s="84" t="b">
        <v>0</v>
      </c>
      <c r="F889" s="84" t="b">
        <v>0</v>
      </c>
      <c r="G889" s="84" t="b">
        <v>0</v>
      </c>
    </row>
    <row r="890" spans="1:7" ht="15">
      <c r="A890" s="84" t="s">
        <v>3103</v>
      </c>
      <c r="B890" s="84">
        <v>9</v>
      </c>
      <c r="C890" s="123">
        <v>0.018096580343166094</v>
      </c>
      <c r="D890" s="84" t="s">
        <v>2877</v>
      </c>
      <c r="E890" s="84" t="b">
        <v>0</v>
      </c>
      <c r="F890" s="84" t="b">
        <v>0</v>
      </c>
      <c r="G890" s="84" t="b">
        <v>0</v>
      </c>
    </row>
    <row r="891" spans="1:7" ht="15">
      <c r="A891" s="84" t="s">
        <v>3104</v>
      </c>
      <c r="B891" s="84">
        <v>8</v>
      </c>
      <c r="C891" s="123">
        <v>0.010100760015084705</v>
      </c>
      <c r="D891" s="84" t="s">
        <v>2877</v>
      </c>
      <c r="E891" s="84" t="b">
        <v>0</v>
      </c>
      <c r="F891" s="84" t="b">
        <v>0</v>
      </c>
      <c r="G891" s="84" t="b">
        <v>0</v>
      </c>
    </row>
    <row r="892" spans="1:7" ht="15">
      <c r="A892" s="84" t="s">
        <v>3105</v>
      </c>
      <c r="B892" s="84">
        <v>7</v>
      </c>
      <c r="C892" s="123">
        <v>0.011268965185916524</v>
      </c>
      <c r="D892" s="84" t="s">
        <v>2877</v>
      </c>
      <c r="E892" s="84" t="b">
        <v>0</v>
      </c>
      <c r="F892" s="84" t="b">
        <v>0</v>
      </c>
      <c r="G892" s="84" t="b">
        <v>0</v>
      </c>
    </row>
    <row r="893" spans="1:7" ht="15">
      <c r="A893" s="84" t="s">
        <v>3106</v>
      </c>
      <c r="B893" s="84">
        <v>7</v>
      </c>
      <c r="C893" s="123">
        <v>0.011268965185916524</v>
      </c>
      <c r="D893" s="84" t="s">
        <v>2877</v>
      </c>
      <c r="E893" s="84" t="b">
        <v>0</v>
      </c>
      <c r="F893" s="84" t="b">
        <v>0</v>
      </c>
      <c r="G893" s="84" t="b">
        <v>0</v>
      </c>
    </row>
    <row r="894" spans="1:7" ht="15">
      <c r="A894" s="84" t="s">
        <v>3107</v>
      </c>
      <c r="B894" s="84">
        <v>5</v>
      </c>
      <c r="C894" s="123">
        <v>0.012424351735653233</v>
      </c>
      <c r="D894" s="84" t="s">
        <v>2877</v>
      </c>
      <c r="E894" s="84" t="b">
        <v>0</v>
      </c>
      <c r="F894" s="84" t="b">
        <v>0</v>
      </c>
      <c r="G894" s="84" t="b">
        <v>0</v>
      </c>
    </row>
    <row r="895" spans="1:7" ht="15">
      <c r="A895" s="84" t="s">
        <v>3108</v>
      </c>
      <c r="B895" s="84">
        <v>5</v>
      </c>
      <c r="C895" s="123">
        <v>0.012424351735653233</v>
      </c>
      <c r="D895" s="84" t="s">
        <v>2877</v>
      </c>
      <c r="E895" s="84" t="b">
        <v>0</v>
      </c>
      <c r="F895" s="84" t="b">
        <v>0</v>
      </c>
      <c r="G895" s="84" t="b">
        <v>0</v>
      </c>
    </row>
    <row r="896" spans="1:7" ht="15">
      <c r="A896" s="84" t="s">
        <v>3109</v>
      </c>
      <c r="B896" s="84">
        <v>5</v>
      </c>
      <c r="C896" s="123">
        <v>0.012424351735653233</v>
      </c>
      <c r="D896" s="84" t="s">
        <v>2877</v>
      </c>
      <c r="E896" s="84" t="b">
        <v>0</v>
      </c>
      <c r="F896" s="84" t="b">
        <v>0</v>
      </c>
      <c r="G896" s="84" t="b">
        <v>0</v>
      </c>
    </row>
    <row r="897" spans="1:7" ht="15">
      <c r="A897" s="84" t="s">
        <v>3774</v>
      </c>
      <c r="B897" s="84">
        <v>5</v>
      </c>
      <c r="C897" s="123">
        <v>0.012424351735653233</v>
      </c>
      <c r="D897" s="84" t="s">
        <v>2877</v>
      </c>
      <c r="E897" s="84" t="b">
        <v>0</v>
      </c>
      <c r="F897" s="84" t="b">
        <v>0</v>
      </c>
      <c r="G897" s="84" t="b">
        <v>0</v>
      </c>
    </row>
    <row r="898" spans="1:7" ht="15">
      <c r="A898" s="84" t="s">
        <v>3775</v>
      </c>
      <c r="B898" s="84">
        <v>5</v>
      </c>
      <c r="C898" s="123">
        <v>0.012424351735653233</v>
      </c>
      <c r="D898" s="84" t="s">
        <v>2877</v>
      </c>
      <c r="E898" s="84" t="b">
        <v>0</v>
      </c>
      <c r="F898" s="84" t="b">
        <v>0</v>
      </c>
      <c r="G898" s="84" t="b">
        <v>0</v>
      </c>
    </row>
    <row r="899" spans="1:7" ht="15">
      <c r="A899" s="84" t="s">
        <v>261</v>
      </c>
      <c r="B899" s="84">
        <v>3</v>
      </c>
      <c r="C899" s="123">
        <v>0.011439917920727682</v>
      </c>
      <c r="D899" s="84" t="s">
        <v>2877</v>
      </c>
      <c r="E899" s="84" t="b">
        <v>0</v>
      </c>
      <c r="F899" s="84" t="b">
        <v>0</v>
      </c>
      <c r="G899" s="84" t="b">
        <v>0</v>
      </c>
    </row>
    <row r="900" spans="1:7" ht="15">
      <c r="A900" s="84" t="s">
        <v>3890</v>
      </c>
      <c r="B900" s="84">
        <v>3</v>
      </c>
      <c r="C900" s="123">
        <v>0.011439917920727682</v>
      </c>
      <c r="D900" s="84" t="s">
        <v>2877</v>
      </c>
      <c r="E900" s="84" t="b">
        <v>0</v>
      </c>
      <c r="F900" s="84" t="b">
        <v>0</v>
      </c>
      <c r="G900" s="84" t="b">
        <v>0</v>
      </c>
    </row>
    <row r="901" spans="1:7" ht="15">
      <c r="A901" s="84" t="s">
        <v>3891</v>
      </c>
      <c r="B901" s="84">
        <v>3</v>
      </c>
      <c r="C901" s="123">
        <v>0.011439917920727682</v>
      </c>
      <c r="D901" s="84" t="s">
        <v>2877</v>
      </c>
      <c r="E901" s="84" t="b">
        <v>0</v>
      </c>
      <c r="F901" s="84" t="b">
        <v>0</v>
      </c>
      <c r="G901" s="84" t="b">
        <v>0</v>
      </c>
    </row>
    <row r="902" spans="1:7" ht="15">
      <c r="A902" s="84" t="s">
        <v>3892</v>
      </c>
      <c r="B902" s="84">
        <v>3</v>
      </c>
      <c r="C902" s="123">
        <v>0.011439917920727682</v>
      </c>
      <c r="D902" s="84" t="s">
        <v>2877</v>
      </c>
      <c r="E902" s="84" t="b">
        <v>0</v>
      </c>
      <c r="F902" s="84" t="b">
        <v>0</v>
      </c>
      <c r="G902" s="84" t="b">
        <v>0</v>
      </c>
    </row>
    <row r="903" spans="1:7" ht="15">
      <c r="A903" s="84" t="s">
        <v>3893</v>
      </c>
      <c r="B903" s="84">
        <v>3</v>
      </c>
      <c r="C903" s="123">
        <v>0.011439917920727682</v>
      </c>
      <c r="D903" s="84" t="s">
        <v>2877</v>
      </c>
      <c r="E903" s="84" t="b">
        <v>0</v>
      </c>
      <c r="F903" s="84" t="b">
        <v>0</v>
      </c>
      <c r="G903" s="84" t="b">
        <v>0</v>
      </c>
    </row>
    <row r="904" spans="1:7" ht="15">
      <c r="A904" s="84" t="s">
        <v>3894</v>
      </c>
      <c r="B904" s="84">
        <v>3</v>
      </c>
      <c r="C904" s="123">
        <v>0.011439917920727682</v>
      </c>
      <c r="D904" s="84" t="s">
        <v>2877</v>
      </c>
      <c r="E904" s="84" t="b">
        <v>0</v>
      </c>
      <c r="F904" s="84" t="b">
        <v>0</v>
      </c>
      <c r="G904" s="84" t="b">
        <v>0</v>
      </c>
    </row>
    <row r="905" spans="1:7" ht="15">
      <c r="A905" s="84" t="s">
        <v>3895</v>
      </c>
      <c r="B905" s="84">
        <v>3</v>
      </c>
      <c r="C905" s="123">
        <v>0.011439917920727682</v>
      </c>
      <c r="D905" s="84" t="s">
        <v>2877</v>
      </c>
      <c r="E905" s="84" t="b">
        <v>0</v>
      </c>
      <c r="F905" s="84" t="b">
        <v>0</v>
      </c>
      <c r="G905" s="84" t="b">
        <v>0</v>
      </c>
    </row>
    <row r="906" spans="1:7" ht="15">
      <c r="A906" s="84" t="s">
        <v>3896</v>
      </c>
      <c r="B906" s="84">
        <v>3</v>
      </c>
      <c r="C906" s="123">
        <v>0.011439917920727682</v>
      </c>
      <c r="D906" s="84" t="s">
        <v>2877</v>
      </c>
      <c r="E906" s="84" t="b">
        <v>0</v>
      </c>
      <c r="F906" s="84" t="b">
        <v>0</v>
      </c>
      <c r="G906" s="84" t="b">
        <v>0</v>
      </c>
    </row>
    <row r="907" spans="1:7" ht="15">
      <c r="A907" s="84" t="s">
        <v>3897</v>
      </c>
      <c r="B907" s="84">
        <v>3</v>
      </c>
      <c r="C907" s="123">
        <v>0.011439917920727682</v>
      </c>
      <c r="D907" s="84" t="s">
        <v>2877</v>
      </c>
      <c r="E907" s="84" t="b">
        <v>0</v>
      </c>
      <c r="F907" s="84" t="b">
        <v>0</v>
      </c>
      <c r="G907" s="84" t="b">
        <v>0</v>
      </c>
    </row>
    <row r="908" spans="1:7" ht="15">
      <c r="A908" s="84" t="s">
        <v>3898</v>
      </c>
      <c r="B908" s="84">
        <v>3</v>
      </c>
      <c r="C908" s="123">
        <v>0.011439917920727682</v>
      </c>
      <c r="D908" s="84" t="s">
        <v>2877</v>
      </c>
      <c r="E908" s="84" t="b">
        <v>0</v>
      </c>
      <c r="F908" s="84" t="b">
        <v>0</v>
      </c>
      <c r="G908" s="84" t="b">
        <v>0</v>
      </c>
    </row>
    <row r="909" spans="1:7" ht="15">
      <c r="A909" s="84" t="s">
        <v>3780</v>
      </c>
      <c r="B909" s="84">
        <v>3</v>
      </c>
      <c r="C909" s="123">
        <v>0.011439917920727682</v>
      </c>
      <c r="D909" s="84" t="s">
        <v>2877</v>
      </c>
      <c r="E909" s="84" t="b">
        <v>0</v>
      </c>
      <c r="F909" s="84" t="b">
        <v>0</v>
      </c>
      <c r="G909" s="84" t="b">
        <v>0</v>
      </c>
    </row>
    <row r="910" spans="1:7" ht="15">
      <c r="A910" s="84" t="s">
        <v>3731</v>
      </c>
      <c r="B910" s="84">
        <v>3</v>
      </c>
      <c r="C910" s="123">
        <v>0.011439917920727682</v>
      </c>
      <c r="D910" s="84" t="s">
        <v>2877</v>
      </c>
      <c r="E910" s="84" t="b">
        <v>0</v>
      </c>
      <c r="F910" s="84" t="b">
        <v>0</v>
      </c>
      <c r="G910" s="84" t="b">
        <v>0</v>
      </c>
    </row>
    <row r="911" spans="1:7" ht="15">
      <c r="A911" s="84" t="s">
        <v>3900</v>
      </c>
      <c r="B911" s="84">
        <v>3</v>
      </c>
      <c r="C911" s="123">
        <v>0.011439917920727682</v>
      </c>
      <c r="D911" s="84" t="s">
        <v>2877</v>
      </c>
      <c r="E911" s="84" t="b">
        <v>0</v>
      </c>
      <c r="F911" s="84" t="b">
        <v>0</v>
      </c>
      <c r="G911" s="84" t="b">
        <v>0</v>
      </c>
    </row>
    <row r="912" spans="1:7" ht="15">
      <c r="A912" s="84" t="s">
        <v>3901</v>
      </c>
      <c r="B912" s="84">
        <v>3</v>
      </c>
      <c r="C912" s="123">
        <v>0.011439917920727682</v>
      </c>
      <c r="D912" s="84" t="s">
        <v>2877</v>
      </c>
      <c r="E912" s="84" t="b">
        <v>0</v>
      </c>
      <c r="F912" s="84" t="b">
        <v>0</v>
      </c>
      <c r="G912" s="84" t="b">
        <v>0</v>
      </c>
    </row>
    <row r="913" spans="1:7" ht="15">
      <c r="A913" s="84" t="s">
        <v>3902</v>
      </c>
      <c r="B913" s="84">
        <v>3</v>
      </c>
      <c r="C913" s="123">
        <v>0.011439917920727682</v>
      </c>
      <c r="D913" s="84" t="s">
        <v>2877</v>
      </c>
      <c r="E913" s="84" t="b">
        <v>0</v>
      </c>
      <c r="F913" s="84" t="b">
        <v>0</v>
      </c>
      <c r="G913" s="84" t="b">
        <v>0</v>
      </c>
    </row>
    <row r="914" spans="1:7" ht="15">
      <c r="A914" s="84" t="s">
        <v>3903</v>
      </c>
      <c r="B914" s="84">
        <v>3</v>
      </c>
      <c r="C914" s="123">
        <v>0.011439917920727682</v>
      </c>
      <c r="D914" s="84" t="s">
        <v>2877</v>
      </c>
      <c r="E914" s="84" t="b">
        <v>0</v>
      </c>
      <c r="F914" s="84" t="b">
        <v>0</v>
      </c>
      <c r="G914" s="84" t="b">
        <v>0</v>
      </c>
    </row>
    <row r="915" spans="1:7" ht="15">
      <c r="A915" s="84" t="s">
        <v>3761</v>
      </c>
      <c r="B915" s="84">
        <v>3</v>
      </c>
      <c r="C915" s="123">
        <v>0.011439917920727682</v>
      </c>
      <c r="D915" s="84" t="s">
        <v>2877</v>
      </c>
      <c r="E915" s="84" t="b">
        <v>0</v>
      </c>
      <c r="F915" s="84" t="b">
        <v>0</v>
      </c>
      <c r="G915" s="84" t="b">
        <v>0</v>
      </c>
    </row>
    <row r="916" spans="1:7" ht="15">
      <c r="A916" s="84" t="s">
        <v>3807</v>
      </c>
      <c r="B916" s="84">
        <v>3</v>
      </c>
      <c r="C916" s="123">
        <v>0.011439917920727682</v>
      </c>
      <c r="D916" s="84" t="s">
        <v>2877</v>
      </c>
      <c r="E916" s="84" t="b">
        <v>0</v>
      </c>
      <c r="F916" s="84" t="b">
        <v>0</v>
      </c>
      <c r="G916" s="84" t="b">
        <v>0</v>
      </c>
    </row>
    <row r="917" spans="1:7" ht="15">
      <c r="A917" s="84" t="s">
        <v>3904</v>
      </c>
      <c r="B917" s="84">
        <v>3</v>
      </c>
      <c r="C917" s="123">
        <v>0.011439917920727682</v>
      </c>
      <c r="D917" s="84" t="s">
        <v>2877</v>
      </c>
      <c r="E917" s="84" t="b">
        <v>0</v>
      </c>
      <c r="F917" s="84" t="b">
        <v>0</v>
      </c>
      <c r="G917" s="84" t="b">
        <v>0</v>
      </c>
    </row>
    <row r="918" spans="1:7" ht="15">
      <c r="A918" s="84" t="s">
        <v>3905</v>
      </c>
      <c r="B918" s="84">
        <v>3</v>
      </c>
      <c r="C918" s="123">
        <v>0.011439917920727682</v>
      </c>
      <c r="D918" s="84" t="s">
        <v>2877</v>
      </c>
      <c r="E918" s="84" t="b">
        <v>0</v>
      </c>
      <c r="F918" s="84" t="b">
        <v>0</v>
      </c>
      <c r="G918" s="84" t="b">
        <v>0</v>
      </c>
    </row>
    <row r="919" spans="1:7" ht="15">
      <c r="A919" s="84" t="s">
        <v>3906</v>
      </c>
      <c r="B919" s="84">
        <v>3</v>
      </c>
      <c r="C919" s="123">
        <v>0.011439917920727682</v>
      </c>
      <c r="D919" s="84" t="s">
        <v>2877</v>
      </c>
      <c r="E919" s="84" t="b">
        <v>0</v>
      </c>
      <c r="F919" s="84" t="b">
        <v>0</v>
      </c>
      <c r="G919" s="84" t="b">
        <v>0</v>
      </c>
    </row>
    <row r="920" spans="1:7" ht="15">
      <c r="A920" s="84" t="s">
        <v>4125</v>
      </c>
      <c r="B920" s="84">
        <v>2</v>
      </c>
      <c r="C920" s="123">
        <v>0.009735489301112043</v>
      </c>
      <c r="D920" s="84" t="s">
        <v>2877</v>
      </c>
      <c r="E920" s="84" t="b">
        <v>0</v>
      </c>
      <c r="F920" s="84" t="b">
        <v>0</v>
      </c>
      <c r="G920" s="84" t="b">
        <v>0</v>
      </c>
    </row>
    <row r="921" spans="1:7" ht="15">
      <c r="A921" s="84" t="s">
        <v>3058</v>
      </c>
      <c r="B921" s="84">
        <v>2</v>
      </c>
      <c r="C921" s="123">
        <v>0.009735489301112043</v>
      </c>
      <c r="D921" s="84" t="s">
        <v>2877</v>
      </c>
      <c r="E921" s="84" t="b">
        <v>0</v>
      </c>
      <c r="F921" s="84" t="b">
        <v>0</v>
      </c>
      <c r="G921" s="84" t="b">
        <v>0</v>
      </c>
    </row>
    <row r="922" spans="1:7" ht="15">
      <c r="A922" s="84" t="s">
        <v>4126</v>
      </c>
      <c r="B922" s="84">
        <v>2</v>
      </c>
      <c r="C922" s="123">
        <v>0.009735489301112043</v>
      </c>
      <c r="D922" s="84" t="s">
        <v>2877</v>
      </c>
      <c r="E922" s="84" t="b">
        <v>0</v>
      </c>
      <c r="F922" s="84" t="b">
        <v>0</v>
      </c>
      <c r="G922" s="84" t="b">
        <v>0</v>
      </c>
    </row>
    <row r="923" spans="1:7" ht="15">
      <c r="A923" s="84" t="s">
        <v>248</v>
      </c>
      <c r="B923" s="84">
        <v>2</v>
      </c>
      <c r="C923" s="123">
        <v>0.009735489301112043</v>
      </c>
      <c r="D923" s="84" t="s">
        <v>2877</v>
      </c>
      <c r="E923" s="84" t="b">
        <v>0</v>
      </c>
      <c r="F923" s="84" t="b">
        <v>0</v>
      </c>
      <c r="G923" s="84" t="b">
        <v>0</v>
      </c>
    </row>
    <row r="924" spans="1:7" ht="15">
      <c r="A924" s="84" t="s">
        <v>4127</v>
      </c>
      <c r="B924" s="84">
        <v>2</v>
      </c>
      <c r="C924" s="123">
        <v>0.009735489301112043</v>
      </c>
      <c r="D924" s="84" t="s">
        <v>2877</v>
      </c>
      <c r="E924" s="84" t="b">
        <v>0</v>
      </c>
      <c r="F924" s="84" t="b">
        <v>0</v>
      </c>
      <c r="G924" s="84" t="b">
        <v>0</v>
      </c>
    </row>
    <row r="925" spans="1:7" ht="15">
      <c r="A925" s="84" t="s">
        <v>3899</v>
      </c>
      <c r="B925" s="84">
        <v>2</v>
      </c>
      <c r="C925" s="123">
        <v>0.009735489301112043</v>
      </c>
      <c r="D925" s="84" t="s">
        <v>2877</v>
      </c>
      <c r="E925" s="84" t="b">
        <v>0</v>
      </c>
      <c r="F925" s="84" t="b">
        <v>0</v>
      </c>
      <c r="G925" s="84" t="b">
        <v>0</v>
      </c>
    </row>
    <row r="926" spans="1:7" ht="15">
      <c r="A926" s="84" t="s">
        <v>4128</v>
      </c>
      <c r="B926" s="84">
        <v>2</v>
      </c>
      <c r="C926" s="123">
        <v>0.009735489301112043</v>
      </c>
      <c r="D926" s="84" t="s">
        <v>2877</v>
      </c>
      <c r="E926" s="84" t="b">
        <v>0</v>
      </c>
      <c r="F926" s="84" t="b">
        <v>0</v>
      </c>
      <c r="G926" s="84" t="b">
        <v>0</v>
      </c>
    </row>
    <row r="927" spans="1:7" ht="15">
      <c r="A927" s="84" t="s">
        <v>368</v>
      </c>
      <c r="B927" s="84">
        <v>3</v>
      </c>
      <c r="C927" s="123">
        <v>0</v>
      </c>
      <c r="D927" s="84" t="s">
        <v>2878</v>
      </c>
      <c r="E927" s="84" t="b">
        <v>0</v>
      </c>
      <c r="F927" s="84" t="b">
        <v>0</v>
      </c>
      <c r="G927" s="84" t="b">
        <v>0</v>
      </c>
    </row>
    <row r="928" spans="1:7" ht="15">
      <c r="A928" s="84" t="s">
        <v>3054</v>
      </c>
      <c r="B928" s="84">
        <v>3</v>
      </c>
      <c r="C928" s="123">
        <v>0</v>
      </c>
      <c r="D928" s="84" t="s">
        <v>2878</v>
      </c>
      <c r="E928" s="84" t="b">
        <v>0</v>
      </c>
      <c r="F928" s="84" t="b">
        <v>0</v>
      </c>
      <c r="G928" s="84" t="b">
        <v>0</v>
      </c>
    </row>
    <row r="929" spans="1:7" ht="15">
      <c r="A929" s="84" t="s">
        <v>3111</v>
      </c>
      <c r="B929" s="84">
        <v>2</v>
      </c>
      <c r="C929" s="123">
        <v>0.008804562952784062</v>
      </c>
      <c r="D929" s="84" t="s">
        <v>2878</v>
      </c>
      <c r="E929" s="84" t="b">
        <v>0</v>
      </c>
      <c r="F929" s="84" t="b">
        <v>0</v>
      </c>
      <c r="G929" s="84" t="b">
        <v>0</v>
      </c>
    </row>
    <row r="930" spans="1:7" ht="15">
      <c r="A930" s="84" t="s">
        <v>684</v>
      </c>
      <c r="B930" s="84">
        <v>2</v>
      </c>
      <c r="C930" s="123">
        <v>0.008804562952784062</v>
      </c>
      <c r="D930" s="84" t="s">
        <v>2878</v>
      </c>
      <c r="E930" s="84" t="b">
        <v>0</v>
      </c>
      <c r="F930" s="84" t="b">
        <v>0</v>
      </c>
      <c r="G930" s="84" t="b">
        <v>0</v>
      </c>
    </row>
    <row r="931" spans="1:7" ht="15">
      <c r="A931" s="84" t="s">
        <v>367</v>
      </c>
      <c r="B931" s="84">
        <v>2</v>
      </c>
      <c r="C931" s="123">
        <v>0.008804562952784062</v>
      </c>
      <c r="D931" s="84" t="s">
        <v>2878</v>
      </c>
      <c r="E931" s="84" t="b">
        <v>0</v>
      </c>
      <c r="F931" s="84" t="b">
        <v>0</v>
      </c>
      <c r="G931" s="84" t="b">
        <v>0</v>
      </c>
    </row>
    <row r="932" spans="1:7" ht="15">
      <c r="A932" s="84" t="s">
        <v>3113</v>
      </c>
      <c r="B932" s="84">
        <v>5</v>
      </c>
      <c r="C932" s="123">
        <v>0</v>
      </c>
      <c r="D932" s="84" t="s">
        <v>2879</v>
      </c>
      <c r="E932" s="84" t="b">
        <v>0</v>
      </c>
      <c r="F932" s="84" t="b">
        <v>0</v>
      </c>
      <c r="G932" s="84" t="b">
        <v>0</v>
      </c>
    </row>
    <row r="933" spans="1:7" ht="15">
      <c r="A933" s="84" t="s">
        <v>3114</v>
      </c>
      <c r="B933" s="84">
        <v>5</v>
      </c>
      <c r="C933" s="123">
        <v>0</v>
      </c>
      <c r="D933" s="84" t="s">
        <v>2879</v>
      </c>
      <c r="E933" s="84" t="b">
        <v>0</v>
      </c>
      <c r="F933" s="84" t="b">
        <v>0</v>
      </c>
      <c r="G933" s="84" t="b">
        <v>0</v>
      </c>
    </row>
    <row r="934" spans="1:7" ht="15">
      <c r="A934" s="84" t="s">
        <v>3115</v>
      </c>
      <c r="B934" s="84">
        <v>5</v>
      </c>
      <c r="C934" s="123">
        <v>0</v>
      </c>
      <c r="D934" s="84" t="s">
        <v>2879</v>
      </c>
      <c r="E934" s="84" t="b">
        <v>0</v>
      </c>
      <c r="F934" s="84" t="b">
        <v>0</v>
      </c>
      <c r="G934" s="84" t="b">
        <v>0</v>
      </c>
    </row>
    <row r="935" spans="1:7" ht="15">
      <c r="A935" s="84" t="s">
        <v>3116</v>
      </c>
      <c r="B935" s="84">
        <v>5</v>
      </c>
      <c r="C935" s="123">
        <v>0</v>
      </c>
      <c r="D935" s="84" t="s">
        <v>2879</v>
      </c>
      <c r="E935" s="84" t="b">
        <v>0</v>
      </c>
      <c r="F935" s="84" t="b">
        <v>0</v>
      </c>
      <c r="G935" s="84" t="b">
        <v>0</v>
      </c>
    </row>
    <row r="936" spans="1:7" ht="15">
      <c r="A936" s="84" t="s">
        <v>3117</v>
      </c>
      <c r="B936" s="84">
        <v>5</v>
      </c>
      <c r="C936" s="123">
        <v>0</v>
      </c>
      <c r="D936" s="84" t="s">
        <v>2879</v>
      </c>
      <c r="E936" s="84" t="b">
        <v>0</v>
      </c>
      <c r="F936" s="84" t="b">
        <v>0</v>
      </c>
      <c r="G936" s="84" t="b">
        <v>0</v>
      </c>
    </row>
    <row r="937" spans="1:7" ht="15">
      <c r="A937" s="84" t="s">
        <v>3118</v>
      </c>
      <c r="B937" s="84">
        <v>5</v>
      </c>
      <c r="C937" s="123">
        <v>0</v>
      </c>
      <c r="D937" s="84" t="s">
        <v>2879</v>
      </c>
      <c r="E937" s="84" t="b">
        <v>0</v>
      </c>
      <c r="F937" s="84" t="b">
        <v>0</v>
      </c>
      <c r="G937" s="84" t="b">
        <v>0</v>
      </c>
    </row>
    <row r="938" spans="1:7" ht="15">
      <c r="A938" s="84" t="s">
        <v>3119</v>
      </c>
      <c r="B938" s="84">
        <v>5</v>
      </c>
      <c r="C938" s="123">
        <v>0</v>
      </c>
      <c r="D938" s="84" t="s">
        <v>2879</v>
      </c>
      <c r="E938" s="84" t="b">
        <v>0</v>
      </c>
      <c r="F938" s="84" t="b">
        <v>0</v>
      </c>
      <c r="G938" s="84" t="b">
        <v>0</v>
      </c>
    </row>
    <row r="939" spans="1:7" ht="15">
      <c r="A939" s="84" t="s">
        <v>3120</v>
      </c>
      <c r="B939" s="84">
        <v>5</v>
      </c>
      <c r="C939" s="123">
        <v>0</v>
      </c>
      <c r="D939" s="84" t="s">
        <v>2879</v>
      </c>
      <c r="E939" s="84" t="b">
        <v>0</v>
      </c>
      <c r="F939" s="84" t="b">
        <v>0</v>
      </c>
      <c r="G939" s="84" t="b">
        <v>0</v>
      </c>
    </row>
    <row r="940" spans="1:7" ht="15">
      <c r="A940" s="84" t="s">
        <v>3121</v>
      </c>
      <c r="B940" s="84">
        <v>5</v>
      </c>
      <c r="C940" s="123">
        <v>0</v>
      </c>
      <c r="D940" s="84" t="s">
        <v>2879</v>
      </c>
      <c r="E940" s="84" t="b">
        <v>0</v>
      </c>
      <c r="F940" s="84" t="b">
        <v>0</v>
      </c>
      <c r="G940" s="84" t="b">
        <v>0</v>
      </c>
    </row>
    <row r="941" spans="1:7" ht="15">
      <c r="A941" s="84" t="s">
        <v>3122</v>
      </c>
      <c r="B941" s="84">
        <v>5</v>
      </c>
      <c r="C941" s="123">
        <v>0</v>
      </c>
      <c r="D941" s="84" t="s">
        <v>2879</v>
      </c>
      <c r="E941" s="84" t="b">
        <v>0</v>
      </c>
      <c r="F941" s="84" t="b">
        <v>0</v>
      </c>
      <c r="G941" s="84" t="b">
        <v>0</v>
      </c>
    </row>
    <row r="942" spans="1:7" ht="15">
      <c r="A942" s="84" t="s">
        <v>3764</v>
      </c>
      <c r="B942" s="84">
        <v>5</v>
      </c>
      <c r="C942" s="123">
        <v>0</v>
      </c>
      <c r="D942" s="84" t="s">
        <v>2879</v>
      </c>
      <c r="E942" s="84" t="b">
        <v>0</v>
      </c>
      <c r="F942" s="84" t="b">
        <v>0</v>
      </c>
      <c r="G942" s="84" t="b">
        <v>0</v>
      </c>
    </row>
    <row r="943" spans="1:7" ht="15">
      <c r="A943" s="84" t="s">
        <v>253</v>
      </c>
      <c r="B943" s="84">
        <v>4</v>
      </c>
      <c r="C943" s="123">
        <v>0.005383889611558689</v>
      </c>
      <c r="D943" s="84" t="s">
        <v>2879</v>
      </c>
      <c r="E943" s="84" t="b">
        <v>0</v>
      </c>
      <c r="F943" s="84" t="b">
        <v>0</v>
      </c>
      <c r="G943" s="84" t="b">
        <v>0</v>
      </c>
    </row>
    <row r="944" spans="1:7" ht="15">
      <c r="A944" s="84" t="s">
        <v>379</v>
      </c>
      <c r="B944" s="84">
        <v>4</v>
      </c>
      <c r="C944" s="123">
        <v>0.005383889611558689</v>
      </c>
      <c r="D944" s="84" t="s">
        <v>2879</v>
      </c>
      <c r="E944" s="84" t="b">
        <v>0</v>
      </c>
      <c r="F944" s="84" t="b">
        <v>0</v>
      </c>
      <c r="G944" s="84" t="b">
        <v>0</v>
      </c>
    </row>
    <row r="945" spans="1:7" ht="15">
      <c r="A945" s="84" t="s">
        <v>415</v>
      </c>
      <c r="B945" s="84">
        <v>2</v>
      </c>
      <c r="C945" s="123">
        <v>0</v>
      </c>
      <c r="D945" s="84" t="s">
        <v>2880</v>
      </c>
      <c r="E945" s="84" t="b">
        <v>0</v>
      </c>
      <c r="F945" s="84" t="b">
        <v>0</v>
      </c>
      <c r="G945" s="84" t="b">
        <v>0</v>
      </c>
    </row>
    <row r="946" spans="1:7" ht="15">
      <c r="A946" s="84" t="s">
        <v>414</v>
      </c>
      <c r="B946" s="84">
        <v>2</v>
      </c>
      <c r="C946" s="123">
        <v>0</v>
      </c>
      <c r="D946" s="84" t="s">
        <v>2880</v>
      </c>
      <c r="E946" s="84" t="b">
        <v>0</v>
      </c>
      <c r="F946" s="84" t="b">
        <v>0</v>
      </c>
      <c r="G946" s="84" t="b">
        <v>0</v>
      </c>
    </row>
    <row r="947" spans="1:7" ht="15">
      <c r="A947" s="84" t="s">
        <v>3098</v>
      </c>
      <c r="B947" s="84">
        <v>2</v>
      </c>
      <c r="C947" s="123">
        <v>0</v>
      </c>
      <c r="D947" s="84" t="s">
        <v>2880</v>
      </c>
      <c r="E947" s="84" t="b">
        <v>0</v>
      </c>
      <c r="F947" s="84" t="b">
        <v>0</v>
      </c>
      <c r="G947" s="84" t="b">
        <v>0</v>
      </c>
    </row>
    <row r="948" spans="1:7" ht="15">
      <c r="A948" s="84" t="s">
        <v>3124</v>
      </c>
      <c r="B948" s="84">
        <v>2</v>
      </c>
      <c r="C948" s="123">
        <v>0</v>
      </c>
      <c r="D948" s="84" t="s">
        <v>2880</v>
      </c>
      <c r="E948" s="84" t="b">
        <v>0</v>
      </c>
      <c r="F948" s="84" t="b">
        <v>1</v>
      </c>
      <c r="G948" s="84" t="b">
        <v>0</v>
      </c>
    </row>
    <row r="949" spans="1:7" ht="15">
      <c r="A949" s="84" t="s">
        <v>3125</v>
      </c>
      <c r="B949" s="84">
        <v>2</v>
      </c>
      <c r="C949" s="123">
        <v>0</v>
      </c>
      <c r="D949" s="84" t="s">
        <v>2880</v>
      </c>
      <c r="E949" s="84" t="b">
        <v>0</v>
      </c>
      <c r="F949" s="84" t="b">
        <v>0</v>
      </c>
      <c r="G949" s="84" t="b">
        <v>0</v>
      </c>
    </row>
    <row r="950" spans="1:7" ht="15">
      <c r="A950" s="84" t="s">
        <v>3126</v>
      </c>
      <c r="B950" s="84">
        <v>2</v>
      </c>
      <c r="C950" s="123">
        <v>0</v>
      </c>
      <c r="D950" s="84" t="s">
        <v>2880</v>
      </c>
      <c r="E950" s="84" t="b">
        <v>0</v>
      </c>
      <c r="F950" s="84" t="b">
        <v>0</v>
      </c>
      <c r="G950" s="84" t="b">
        <v>0</v>
      </c>
    </row>
    <row r="951" spans="1:7" ht="15">
      <c r="A951" s="84" t="s">
        <v>3058</v>
      </c>
      <c r="B951" s="84">
        <v>2</v>
      </c>
      <c r="C951" s="123">
        <v>0</v>
      </c>
      <c r="D951" s="84" t="s">
        <v>2880</v>
      </c>
      <c r="E951" s="84" t="b">
        <v>0</v>
      </c>
      <c r="F951" s="84" t="b">
        <v>0</v>
      </c>
      <c r="G951" s="84" t="b">
        <v>0</v>
      </c>
    </row>
    <row r="952" spans="1:7" ht="15">
      <c r="A952" s="84" t="s">
        <v>3127</v>
      </c>
      <c r="B952" s="84">
        <v>2</v>
      </c>
      <c r="C952" s="123">
        <v>0</v>
      </c>
      <c r="D952" s="84" t="s">
        <v>2880</v>
      </c>
      <c r="E952" s="84" t="b">
        <v>0</v>
      </c>
      <c r="F952" s="84" t="b">
        <v>0</v>
      </c>
      <c r="G952" s="84" t="b">
        <v>0</v>
      </c>
    </row>
    <row r="953" spans="1:7" ht="15">
      <c r="A953" s="84" t="s">
        <v>3128</v>
      </c>
      <c r="B953" s="84">
        <v>2</v>
      </c>
      <c r="C953" s="123">
        <v>0</v>
      </c>
      <c r="D953" s="84" t="s">
        <v>2880</v>
      </c>
      <c r="E953" s="84" t="b">
        <v>0</v>
      </c>
      <c r="F953" s="84" t="b">
        <v>0</v>
      </c>
      <c r="G953" s="84" t="b">
        <v>0</v>
      </c>
    </row>
    <row r="954" spans="1:7" ht="15">
      <c r="A954" s="84" t="s">
        <v>3129</v>
      </c>
      <c r="B954" s="84">
        <v>2</v>
      </c>
      <c r="C954" s="123">
        <v>0</v>
      </c>
      <c r="D954" s="84" t="s">
        <v>2880</v>
      </c>
      <c r="E954" s="84" t="b">
        <v>0</v>
      </c>
      <c r="F954" s="84" t="b">
        <v>0</v>
      </c>
      <c r="G954" s="84" t="b">
        <v>0</v>
      </c>
    </row>
    <row r="955" spans="1:7" ht="15">
      <c r="A955" s="84" t="s">
        <v>361</v>
      </c>
      <c r="B955" s="84">
        <v>2</v>
      </c>
      <c r="C955" s="123">
        <v>0</v>
      </c>
      <c r="D955" s="84" t="s">
        <v>2880</v>
      </c>
      <c r="E955" s="84" t="b">
        <v>0</v>
      </c>
      <c r="F955" s="84" t="b">
        <v>0</v>
      </c>
      <c r="G955" s="84" t="b">
        <v>0</v>
      </c>
    </row>
    <row r="956" spans="1:7" ht="15">
      <c r="A956" s="84" t="s">
        <v>3054</v>
      </c>
      <c r="B956" s="84">
        <v>12</v>
      </c>
      <c r="C956" s="123">
        <v>0.004802488883336761</v>
      </c>
      <c r="D956" s="84" t="s">
        <v>2881</v>
      </c>
      <c r="E956" s="84" t="b">
        <v>0</v>
      </c>
      <c r="F956" s="84" t="b">
        <v>0</v>
      </c>
      <c r="G956" s="84" t="b">
        <v>0</v>
      </c>
    </row>
    <row r="957" spans="1:7" ht="15">
      <c r="A957" s="84" t="s">
        <v>3131</v>
      </c>
      <c r="B957" s="84">
        <v>11</v>
      </c>
      <c r="C957" s="123">
        <v>0.00827483047603561</v>
      </c>
      <c r="D957" s="84" t="s">
        <v>2881</v>
      </c>
      <c r="E957" s="84" t="b">
        <v>0</v>
      </c>
      <c r="F957" s="84" t="b">
        <v>0</v>
      </c>
      <c r="G957" s="84" t="b">
        <v>0</v>
      </c>
    </row>
    <row r="958" spans="1:7" ht="15">
      <c r="A958" s="84" t="s">
        <v>3132</v>
      </c>
      <c r="B958" s="84">
        <v>10</v>
      </c>
      <c r="C958" s="123">
        <v>0.004002074069447301</v>
      </c>
      <c r="D958" s="84" t="s">
        <v>2881</v>
      </c>
      <c r="E958" s="84" t="b">
        <v>0</v>
      </c>
      <c r="F958" s="84" t="b">
        <v>0</v>
      </c>
      <c r="G958" s="84" t="b">
        <v>0</v>
      </c>
    </row>
    <row r="959" spans="1:7" ht="15">
      <c r="A959" s="84" t="s">
        <v>3031</v>
      </c>
      <c r="B959" s="84">
        <v>9</v>
      </c>
      <c r="C959" s="123">
        <v>0.008139681995564406</v>
      </c>
      <c r="D959" s="84" t="s">
        <v>2881</v>
      </c>
      <c r="E959" s="84" t="b">
        <v>0</v>
      </c>
      <c r="F959" s="84" t="b">
        <v>0</v>
      </c>
      <c r="G959" s="84" t="b">
        <v>0</v>
      </c>
    </row>
    <row r="960" spans="1:7" ht="15">
      <c r="A960" s="84" t="s">
        <v>3133</v>
      </c>
      <c r="B960" s="84">
        <v>8</v>
      </c>
      <c r="C960" s="123">
        <v>0.004963659492067957</v>
      </c>
      <c r="D960" s="84" t="s">
        <v>2881</v>
      </c>
      <c r="E960" s="84" t="b">
        <v>0</v>
      </c>
      <c r="F960" s="84" t="b">
        <v>0</v>
      </c>
      <c r="G960" s="84" t="b">
        <v>0</v>
      </c>
    </row>
    <row r="961" spans="1:7" ht="15">
      <c r="A961" s="84" t="s">
        <v>1408</v>
      </c>
      <c r="B961" s="84">
        <v>7</v>
      </c>
      <c r="C961" s="123">
        <v>0.00633086377432787</v>
      </c>
      <c r="D961" s="84" t="s">
        <v>2881</v>
      </c>
      <c r="E961" s="84" t="b">
        <v>0</v>
      </c>
      <c r="F961" s="84" t="b">
        <v>0</v>
      </c>
      <c r="G961" s="84" t="b">
        <v>0</v>
      </c>
    </row>
    <row r="962" spans="1:7" ht="15">
      <c r="A962" s="84" t="s">
        <v>3134</v>
      </c>
      <c r="B962" s="84">
        <v>7</v>
      </c>
      <c r="C962" s="123">
        <v>0.007590565415994629</v>
      </c>
      <c r="D962" s="84" t="s">
        <v>2881</v>
      </c>
      <c r="E962" s="84" t="b">
        <v>0</v>
      </c>
      <c r="F962" s="84" t="b">
        <v>0</v>
      </c>
      <c r="G962" s="84" t="b">
        <v>0</v>
      </c>
    </row>
    <row r="963" spans="1:7" ht="15">
      <c r="A963" s="84" t="s">
        <v>3135</v>
      </c>
      <c r="B963" s="84">
        <v>6</v>
      </c>
      <c r="C963" s="123">
        <v>0.005426454663709604</v>
      </c>
      <c r="D963" s="84" t="s">
        <v>2881</v>
      </c>
      <c r="E963" s="84" t="b">
        <v>0</v>
      </c>
      <c r="F963" s="84" t="b">
        <v>0</v>
      </c>
      <c r="G963" s="84" t="b">
        <v>0</v>
      </c>
    </row>
    <row r="964" spans="1:7" ht="15">
      <c r="A964" s="84" t="s">
        <v>3136</v>
      </c>
      <c r="B964" s="84">
        <v>6</v>
      </c>
      <c r="C964" s="123">
        <v>0.005426454663709604</v>
      </c>
      <c r="D964" s="84" t="s">
        <v>2881</v>
      </c>
      <c r="E964" s="84" t="b">
        <v>0</v>
      </c>
      <c r="F964" s="84" t="b">
        <v>0</v>
      </c>
      <c r="G964" s="84" t="b">
        <v>0</v>
      </c>
    </row>
    <row r="965" spans="1:7" ht="15">
      <c r="A965" s="84" t="s">
        <v>3137</v>
      </c>
      <c r="B965" s="84">
        <v>5</v>
      </c>
      <c r="C965" s="123">
        <v>0.007942840958363851</v>
      </c>
      <c r="D965" s="84" t="s">
        <v>2881</v>
      </c>
      <c r="E965" s="84" t="b">
        <v>0</v>
      </c>
      <c r="F965" s="84" t="b">
        <v>0</v>
      </c>
      <c r="G965" s="84" t="b">
        <v>0</v>
      </c>
    </row>
    <row r="966" spans="1:7" ht="15">
      <c r="A966" s="84" t="s">
        <v>3762</v>
      </c>
      <c r="B966" s="84">
        <v>5</v>
      </c>
      <c r="C966" s="123">
        <v>0.009943877993087501</v>
      </c>
      <c r="D966" s="84" t="s">
        <v>2881</v>
      </c>
      <c r="E966" s="84" t="b">
        <v>0</v>
      </c>
      <c r="F966" s="84" t="b">
        <v>0</v>
      </c>
      <c r="G966" s="84" t="b">
        <v>0</v>
      </c>
    </row>
    <row r="967" spans="1:7" ht="15">
      <c r="A967" s="84" t="s">
        <v>3763</v>
      </c>
      <c r="B967" s="84">
        <v>5</v>
      </c>
      <c r="C967" s="123">
        <v>0.009943877993087501</v>
      </c>
      <c r="D967" s="84" t="s">
        <v>2881</v>
      </c>
      <c r="E967" s="84" t="b">
        <v>0</v>
      </c>
      <c r="F967" s="84" t="b">
        <v>0</v>
      </c>
      <c r="G967" s="84" t="b">
        <v>0</v>
      </c>
    </row>
    <row r="968" spans="1:7" ht="15">
      <c r="A968" s="84" t="s">
        <v>328</v>
      </c>
      <c r="B968" s="84">
        <v>5</v>
      </c>
      <c r="C968" s="123">
        <v>0.005421832439996164</v>
      </c>
      <c r="D968" s="84" t="s">
        <v>2881</v>
      </c>
      <c r="E968" s="84" t="b">
        <v>0</v>
      </c>
      <c r="F968" s="84" t="b">
        <v>0</v>
      </c>
      <c r="G968" s="84" t="b">
        <v>0</v>
      </c>
    </row>
    <row r="969" spans="1:7" ht="15">
      <c r="A969" s="84" t="s">
        <v>3760</v>
      </c>
      <c r="B969" s="84">
        <v>5</v>
      </c>
      <c r="C969" s="123">
        <v>0.006523082587814987</v>
      </c>
      <c r="D969" s="84" t="s">
        <v>2881</v>
      </c>
      <c r="E969" s="84" t="b">
        <v>0</v>
      </c>
      <c r="F969" s="84" t="b">
        <v>0</v>
      </c>
      <c r="G969" s="84" t="b">
        <v>0</v>
      </c>
    </row>
    <row r="970" spans="1:7" ht="15">
      <c r="A970" s="84" t="s">
        <v>3789</v>
      </c>
      <c r="B970" s="84">
        <v>4</v>
      </c>
      <c r="C970" s="123">
        <v>0.005218466070251989</v>
      </c>
      <c r="D970" s="84" t="s">
        <v>2881</v>
      </c>
      <c r="E970" s="84" t="b">
        <v>0</v>
      </c>
      <c r="F970" s="84" t="b">
        <v>0</v>
      </c>
      <c r="G970" s="84" t="b">
        <v>0</v>
      </c>
    </row>
    <row r="971" spans="1:7" ht="15">
      <c r="A971" s="84" t="s">
        <v>3790</v>
      </c>
      <c r="B971" s="84">
        <v>4</v>
      </c>
      <c r="C971" s="123">
        <v>0.006354272766691081</v>
      </c>
      <c r="D971" s="84" t="s">
        <v>2881</v>
      </c>
      <c r="E971" s="84" t="b">
        <v>0</v>
      </c>
      <c r="F971" s="84" t="b">
        <v>0</v>
      </c>
      <c r="G971" s="84" t="b">
        <v>0</v>
      </c>
    </row>
    <row r="972" spans="1:7" ht="15">
      <c r="A972" s="84" t="s">
        <v>3792</v>
      </c>
      <c r="B972" s="84">
        <v>4</v>
      </c>
      <c r="C972" s="123">
        <v>0.005218466070251989</v>
      </c>
      <c r="D972" s="84" t="s">
        <v>2881</v>
      </c>
      <c r="E972" s="84" t="b">
        <v>0</v>
      </c>
      <c r="F972" s="84" t="b">
        <v>0</v>
      </c>
      <c r="G972" s="84" t="b">
        <v>0</v>
      </c>
    </row>
    <row r="973" spans="1:7" ht="15">
      <c r="A973" s="84" t="s">
        <v>3802</v>
      </c>
      <c r="B973" s="84">
        <v>4</v>
      </c>
      <c r="C973" s="123">
        <v>0.005218466070251989</v>
      </c>
      <c r="D973" s="84" t="s">
        <v>2881</v>
      </c>
      <c r="E973" s="84" t="b">
        <v>0</v>
      </c>
      <c r="F973" s="84" t="b">
        <v>0</v>
      </c>
      <c r="G973" s="84" t="b">
        <v>0</v>
      </c>
    </row>
    <row r="974" spans="1:7" ht="15">
      <c r="A974" s="84" t="s">
        <v>3803</v>
      </c>
      <c r="B974" s="84">
        <v>4</v>
      </c>
      <c r="C974" s="123">
        <v>0.006354272766691081</v>
      </c>
      <c r="D974" s="84" t="s">
        <v>2881</v>
      </c>
      <c r="E974" s="84" t="b">
        <v>0</v>
      </c>
      <c r="F974" s="84" t="b">
        <v>0</v>
      </c>
      <c r="G974" s="84" t="b">
        <v>0</v>
      </c>
    </row>
    <row r="975" spans="1:7" ht="15">
      <c r="A975" s="84" t="s">
        <v>3797</v>
      </c>
      <c r="B975" s="84">
        <v>4</v>
      </c>
      <c r="C975" s="123">
        <v>0.006354272766691081</v>
      </c>
      <c r="D975" s="84" t="s">
        <v>2881</v>
      </c>
      <c r="E975" s="84" t="b">
        <v>0</v>
      </c>
      <c r="F975" s="84" t="b">
        <v>0</v>
      </c>
      <c r="G975" s="84" t="b">
        <v>0</v>
      </c>
    </row>
    <row r="976" spans="1:7" ht="15">
      <c r="A976" s="84" t="s">
        <v>3798</v>
      </c>
      <c r="B976" s="84">
        <v>4</v>
      </c>
      <c r="C976" s="123">
        <v>0.006354272766691081</v>
      </c>
      <c r="D976" s="84" t="s">
        <v>2881</v>
      </c>
      <c r="E976" s="84" t="b">
        <v>0</v>
      </c>
      <c r="F976" s="84" t="b">
        <v>0</v>
      </c>
      <c r="G976" s="84" t="b">
        <v>0</v>
      </c>
    </row>
    <row r="977" spans="1:7" ht="15">
      <c r="A977" s="84" t="s">
        <v>3799</v>
      </c>
      <c r="B977" s="84">
        <v>4</v>
      </c>
      <c r="C977" s="123">
        <v>0.006354272766691081</v>
      </c>
      <c r="D977" s="84" t="s">
        <v>2881</v>
      </c>
      <c r="E977" s="84" t="b">
        <v>0</v>
      </c>
      <c r="F977" s="84" t="b">
        <v>0</v>
      </c>
      <c r="G977" s="84" t="b">
        <v>0</v>
      </c>
    </row>
    <row r="978" spans="1:7" ht="15">
      <c r="A978" s="84" t="s">
        <v>3800</v>
      </c>
      <c r="B978" s="84">
        <v>4</v>
      </c>
      <c r="C978" s="123">
        <v>0.006354272766691081</v>
      </c>
      <c r="D978" s="84" t="s">
        <v>2881</v>
      </c>
      <c r="E978" s="84" t="b">
        <v>0</v>
      </c>
      <c r="F978" s="84" t="b">
        <v>0</v>
      </c>
      <c r="G978" s="84" t="b">
        <v>0</v>
      </c>
    </row>
    <row r="979" spans="1:7" ht="15">
      <c r="A979" s="84" t="s">
        <v>3801</v>
      </c>
      <c r="B979" s="84">
        <v>4</v>
      </c>
      <c r="C979" s="123">
        <v>0.006354272766691081</v>
      </c>
      <c r="D979" s="84" t="s">
        <v>2881</v>
      </c>
      <c r="E979" s="84" t="b">
        <v>0</v>
      </c>
      <c r="F979" s="84" t="b">
        <v>0</v>
      </c>
      <c r="G979" s="84" t="b">
        <v>0</v>
      </c>
    </row>
    <row r="980" spans="1:7" ht="15">
      <c r="A980" s="84" t="s">
        <v>3791</v>
      </c>
      <c r="B980" s="84">
        <v>4</v>
      </c>
      <c r="C980" s="123">
        <v>0.006354272766691081</v>
      </c>
      <c r="D980" s="84" t="s">
        <v>2881</v>
      </c>
      <c r="E980" s="84" t="b">
        <v>0</v>
      </c>
      <c r="F980" s="84" t="b">
        <v>0</v>
      </c>
      <c r="G980" s="84" t="b">
        <v>0</v>
      </c>
    </row>
    <row r="981" spans="1:7" ht="15">
      <c r="A981" s="84" t="s">
        <v>3841</v>
      </c>
      <c r="B981" s="84">
        <v>3</v>
      </c>
      <c r="C981" s="123">
        <v>0.00476570457501831</v>
      </c>
      <c r="D981" s="84" t="s">
        <v>2881</v>
      </c>
      <c r="E981" s="84" t="b">
        <v>0</v>
      </c>
      <c r="F981" s="84" t="b">
        <v>0</v>
      </c>
      <c r="G981" s="84" t="b">
        <v>0</v>
      </c>
    </row>
    <row r="982" spans="1:7" ht="15">
      <c r="A982" s="84" t="s">
        <v>3884</v>
      </c>
      <c r="B982" s="84">
        <v>3</v>
      </c>
      <c r="C982" s="123">
        <v>0.00476570457501831</v>
      </c>
      <c r="D982" s="84" t="s">
        <v>2881</v>
      </c>
      <c r="E982" s="84" t="b">
        <v>0</v>
      </c>
      <c r="F982" s="84" t="b">
        <v>0</v>
      </c>
      <c r="G982" s="84" t="b">
        <v>0</v>
      </c>
    </row>
    <row r="983" spans="1:7" ht="15">
      <c r="A983" s="84" t="s">
        <v>3886</v>
      </c>
      <c r="B983" s="84">
        <v>3</v>
      </c>
      <c r="C983" s="123">
        <v>0.0059663267958525</v>
      </c>
      <c r="D983" s="84" t="s">
        <v>2881</v>
      </c>
      <c r="E983" s="84" t="b">
        <v>0</v>
      </c>
      <c r="F983" s="84" t="b">
        <v>0</v>
      </c>
      <c r="G983" s="84" t="b">
        <v>0</v>
      </c>
    </row>
    <row r="984" spans="1:7" ht="15">
      <c r="A984" s="84" t="s">
        <v>3842</v>
      </c>
      <c r="B984" s="84">
        <v>3</v>
      </c>
      <c r="C984" s="123">
        <v>0.00476570457501831</v>
      </c>
      <c r="D984" s="84" t="s">
        <v>2881</v>
      </c>
      <c r="E984" s="84" t="b">
        <v>0</v>
      </c>
      <c r="F984" s="84" t="b">
        <v>0</v>
      </c>
      <c r="G984" s="84" t="b">
        <v>0</v>
      </c>
    </row>
    <row r="985" spans="1:7" ht="15">
      <c r="A985" s="84" t="s">
        <v>3878</v>
      </c>
      <c r="B985" s="84">
        <v>3</v>
      </c>
      <c r="C985" s="123">
        <v>0.00476570457501831</v>
      </c>
      <c r="D985" s="84" t="s">
        <v>2881</v>
      </c>
      <c r="E985" s="84" t="b">
        <v>0</v>
      </c>
      <c r="F985" s="84" t="b">
        <v>0</v>
      </c>
      <c r="G985" s="84" t="b">
        <v>0</v>
      </c>
    </row>
    <row r="986" spans="1:7" ht="15">
      <c r="A986" s="84" t="s">
        <v>3879</v>
      </c>
      <c r="B986" s="84">
        <v>3</v>
      </c>
      <c r="C986" s="123">
        <v>0.00476570457501831</v>
      </c>
      <c r="D986" s="84" t="s">
        <v>2881</v>
      </c>
      <c r="E986" s="84" t="b">
        <v>0</v>
      </c>
      <c r="F986" s="84" t="b">
        <v>0</v>
      </c>
      <c r="G986" s="84" t="b">
        <v>0</v>
      </c>
    </row>
    <row r="987" spans="1:7" ht="15">
      <c r="A987" s="84" t="s">
        <v>3880</v>
      </c>
      <c r="B987" s="84">
        <v>3</v>
      </c>
      <c r="C987" s="123">
        <v>0.00476570457501831</v>
      </c>
      <c r="D987" s="84" t="s">
        <v>2881</v>
      </c>
      <c r="E987" s="84" t="b">
        <v>0</v>
      </c>
      <c r="F987" s="84" t="b">
        <v>0</v>
      </c>
      <c r="G987" s="84" t="b">
        <v>0</v>
      </c>
    </row>
    <row r="988" spans="1:7" ht="15">
      <c r="A988" s="84" t="s">
        <v>3881</v>
      </c>
      <c r="B988" s="84">
        <v>3</v>
      </c>
      <c r="C988" s="123">
        <v>0.00476570457501831</v>
      </c>
      <c r="D988" s="84" t="s">
        <v>2881</v>
      </c>
      <c r="E988" s="84" t="b">
        <v>0</v>
      </c>
      <c r="F988" s="84" t="b">
        <v>0</v>
      </c>
      <c r="G988" s="84" t="b">
        <v>0</v>
      </c>
    </row>
    <row r="989" spans="1:7" ht="15">
      <c r="A989" s="84" t="s">
        <v>3882</v>
      </c>
      <c r="B989" s="84">
        <v>3</v>
      </c>
      <c r="C989" s="123">
        <v>0.00476570457501831</v>
      </c>
      <c r="D989" s="84" t="s">
        <v>2881</v>
      </c>
      <c r="E989" s="84" t="b">
        <v>0</v>
      </c>
      <c r="F989" s="84" t="b">
        <v>0</v>
      </c>
      <c r="G989" s="84" t="b">
        <v>0</v>
      </c>
    </row>
    <row r="990" spans="1:7" ht="15">
      <c r="A990" s="84" t="s">
        <v>3883</v>
      </c>
      <c r="B990" s="84">
        <v>3</v>
      </c>
      <c r="C990" s="123">
        <v>0.00476570457501831</v>
      </c>
      <c r="D990" s="84" t="s">
        <v>2881</v>
      </c>
      <c r="E990" s="84" t="b">
        <v>0</v>
      </c>
      <c r="F990" s="84" t="b">
        <v>0</v>
      </c>
      <c r="G990" s="84" t="b">
        <v>0</v>
      </c>
    </row>
    <row r="991" spans="1:7" ht="15">
      <c r="A991" s="84" t="s">
        <v>3858</v>
      </c>
      <c r="B991" s="84">
        <v>3</v>
      </c>
      <c r="C991" s="123">
        <v>0.00476570457501831</v>
      </c>
      <c r="D991" s="84" t="s">
        <v>2881</v>
      </c>
      <c r="E991" s="84" t="b">
        <v>1</v>
      </c>
      <c r="F991" s="84" t="b">
        <v>0</v>
      </c>
      <c r="G991" s="84" t="b">
        <v>0</v>
      </c>
    </row>
    <row r="992" spans="1:7" ht="15">
      <c r="A992" s="84" t="s">
        <v>3859</v>
      </c>
      <c r="B992" s="84">
        <v>3</v>
      </c>
      <c r="C992" s="123">
        <v>0.00476570457501831</v>
      </c>
      <c r="D992" s="84" t="s">
        <v>2881</v>
      </c>
      <c r="E992" s="84" t="b">
        <v>0</v>
      </c>
      <c r="F992" s="84" t="b">
        <v>0</v>
      </c>
      <c r="G992" s="84" t="b">
        <v>0</v>
      </c>
    </row>
    <row r="993" spans="1:7" ht="15">
      <c r="A993" s="84" t="s">
        <v>3860</v>
      </c>
      <c r="B993" s="84">
        <v>3</v>
      </c>
      <c r="C993" s="123">
        <v>0.00476570457501831</v>
      </c>
      <c r="D993" s="84" t="s">
        <v>2881</v>
      </c>
      <c r="E993" s="84" t="b">
        <v>0</v>
      </c>
      <c r="F993" s="84" t="b">
        <v>0</v>
      </c>
      <c r="G993" s="84" t="b">
        <v>0</v>
      </c>
    </row>
    <row r="994" spans="1:7" ht="15">
      <c r="A994" s="84" t="s">
        <v>3861</v>
      </c>
      <c r="B994" s="84">
        <v>3</v>
      </c>
      <c r="C994" s="123">
        <v>0.00476570457501831</v>
      </c>
      <c r="D994" s="84" t="s">
        <v>2881</v>
      </c>
      <c r="E994" s="84" t="b">
        <v>0</v>
      </c>
      <c r="F994" s="84" t="b">
        <v>0</v>
      </c>
      <c r="G994" s="84" t="b">
        <v>0</v>
      </c>
    </row>
    <row r="995" spans="1:7" ht="15">
      <c r="A995" s="84" t="s">
        <v>3862</v>
      </c>
      <c r="B995" s="84">
        <v>3</v>
      </c>
      <c r="C995" s="123">
        <v>0.00476570457501831</v>
      </c>
      <c r="D995" s="84" t="s">
        <v>2881</v>
      </c>
      <c r="E995" s="84" t="b">
        <v>0</v>
      </c>
      <c r="F995" s="84" t="b">
        <v>0</v>
      </c>
      <c r="G995" s="84" t="b">
        <v>0</v>
      </c>
    </row>
    <row r="996" spans="1:7" ht="15">
      <c r="A996" s="84" t="s">
        <v>3863</v>
      </c>
      <c r="B996" s="84">
        <v>3</v>
      </c>
      <c r="C996" s="123">
        <v>0.00476570457501831</v>
      </c>
      <c r="D996" s="84" t="s">
        <v>2881</v>
      </c>
      <c r="E996" s="84" t="b">
        <v>0</v>
      </c>
      <c r="F996" s="84" t="b">
        <v>0</v>
      </c>
      <c r="G996" s="84" t="b">
        <v>0</v>
      </c>
    </row>
    <row r="997" spans="1:7" ht="15">
      <c r="A997" s="84" t="s">
        <v>3864</v>
      </c>
      <c r="B997" s="84">
        <v>3</v>
      </c>
      <c r="C997" s="123">
        <v>0.00476570457501831</v>
      </c>
      <c r="D997" s="84" t="s">
        <v>2881</v>
      </c>
      <c r="E997" s="84" t="b">
        <v>0</v>
      </c>
      <c r="F997" s="84" t="b">
        <v>0</v>
      </c>
      <c r="G997" s="84" t="b">
        <v>0</v>
      </c>
    </row>
    <row r="998" spans="1:7" ht="15">
      <c r="A998" s="84" t="s">
        <v>3865</v>
      </c>
      <c r="B998" s="84">
        <v>3</v>
      </c>
      <c r="C998" s="123">
        <v>0.00476570457501831</v>
      </c>
      <c r="D998" s="84" t="s">
        <v>2881</v>
      </c>
      <c r="E998" s="84" t="b">
        <v>0</v>
      </c>
      <c r="F998" s="84" t="b">
        <v>0</v>
      </c>
      <c r="G998" s="84" t="b">
        <v>0</v>
      </c>
    </row>
    <row r="999" spans="1:7" ht="15">
      <c r="A999" s="84" t="s">
        <v>3866</v>
      </c>
      <c r="B999" s="84">
        <v>3</v>
      </c>
      <c r="C999" s="123">
        <v>0.00476570457501831</v>
      </c>
      <c r="D999" s="84" t="s">
        <v>2881</v>
      </c>
      <c r="E999" s="84" t="b">
        <v>0</v>
      </c>
      <c r="F999" s="84" t="b">
        <v>0</v>
      </c>
      <c r="G999" s="84" t="b">
        <v>0</v>
      </c>
    </row>
    <row r="1000" spans="1:7" ht="15">
      <c r="A1000" s="84" t="s">
        <v>3998</v>
      </c>
      <c r="B1000" s="84">
        <v>2</v>
      </c>
      <c r="C1000" s="123">
        <v>0.003977551197235</v>
      </c>
      <c r="D1000" s="84" t="s">
        <v>2881</v>
      </c>
      <c r="E1000" s="84" t="b">
        <v>0</v>
      </c>
      <c r="F1000" s="84" t="b">
        <v>0</v>
      </c>
      <c r="G1000" s="84" t="b">
        <v>0</v>
      </c>
    </row>
    <row r="1001" spans="1:7" ht="15">
      <c r="A1001" s="84" t="s">
        <v>3999</v>
      </c>
      <c r="B1001" s="84">
        <v>2</v>
      </c>
      <c r="C1001" s="123">
        <v>0.0053458693593440056</v>
      </c>
      <c r="D1001" s="84" t="s">
        <v>2881</v>
      </c>
      <c r="E1001" s="84" t="b">
        <v>0</v>
      </c>
      <c r="F1001" s="84" t="b">
        <v>0</v>
      </c>
      <c r="G1001" s="84" t="b">
        <v>0</v>
      </c>
    </row>
    <row r="1002" spans="1:7" ht="15">
      <c r="A1002" s="84" t="s">
        <v>400</v>
      </c>
      <c r="B1002" s="84">
        <v>2</v>
      </c>
      <c r="C1002" s="123">
        <v>0.003977551197235</v>
      </c>
      <c r="D1002" s="84" t="s">
        <v>2881</v>
      </c>
      <c r="E1002" s="84" t="b">
        <v>0</v>
      </c>
      <c r="F1002" s="84" t="b">
        <v>0</v>
      </c>
      <c r="G1002" s="84" t="b">
        <v>0</v>
      </c>
    </row>
    <row r="1003" spans="1:7" ht="15">
      <c r="A1003" s="84" t="s">
        <v>4000</v>
      </c>
      <c r="B1003" s="84">
        <v>2</v>
      </c>
      <c r="C1003" s="123">
        <v>0.003977551197235</v>
      </c>
      <c r="D1003" s="84" t="s">
        <v>2881</v>
      </c>
      <c r="E1003" s="84" t="b">
        <v>0</v>
      </c>
      <c r="F1003" s="84" t="b">
        <v>0</v>
      </c>
      <c r="G1003" s="84" t="b">
        <v>0</v>
      </c>
    </row>
    <row r="1004" spans="1:7" ht="15">
      <c r="A1004" s="84" t="s">
        <v>4001</v>
      </c>
      <c r="B1004" s="84">
        <v>2</v>
      </c>
      <c r="C1004" s="123">
        <v>0.003977551197235</v>
      </c>
      <c r="D1004" s="84" t="s">
        <v>2881</v>
      </c>
      <c r="E1004" s="84" t="b">
        <v>0</v>
      </c>
      <c r="F1004" s="84" t="b">
        <v>0</v>
      </c>
      <c r="G1004" s="84" t="b">
        <v>0</v>
      </c>
    </row>
    <row r="1005" spans="1:7" ht="15">
      <c r="A1005" s="84" t="s">
        <v>4094</v>
      </c>
      <c r="B1005" s="84">
        <v>2</v>
      </c>
      <c r="C1005" s="123">
        <v>0.003977551197235</v>
      </c>
      <c r="D1005" s="84" t="s">
        <v>2881</v>
      </c>
      <c r="E1005" s="84" t="b">
        <v>0</v>
      </c>
      <c r="F1005" s="84" t="b">
        <v>0</v>
      </c>
      <c r="G1005" s="84" t="b">
        <v>0</v>
      </c>
    </row>
    <row r="1006" spans="1:7" ht="15">
      <c r="A1006" s="84" t="s">
        <v>4095</v>
      </c>
      <c r="B1006" s="84">
        <v>2</v>
      </c>
      <c r="C1006" s="123">
        <v>0.003977551197235</v>
      </c>
      <c r="D1006" s="84" t="s">
        <v>2881</v>
      </c>
      <c r="E1006" s="84" t="b">
        <v>0</v>
      </c>
      <c r="F1006" s="84" t="b">
        <v>0</v>
      </c>
      <c r="G1006" s="84" t="b">
        <v>0</v>
      </c>
    </row>
    <row r="1007" spans="1:7" ht="15">
      <c r="A1007" s="84" t="s">
        <v>684</v>
      </c>
      <c r="B1007" s="84">
        <v>2</v>
      </c>
      <c r="C1007" s="123">
        <v>0.003977551197235</v>
      </c>
      <c r="D1007" s="84" t="s">
        <v>2881</v>
      </c>
      <c r="E1007" s="84" t="b">
        <v>0</v>
      </c>
      <c r="F1007" s="84" t="b">
        <v>0</v>
      </c>
      <c r="G1007" s="84" t="b">
        <v>0</v>
      </c>
    </row>
    <row r="1008" spans="1:7" ht="15">
      <c r="A1008" s="84" t="s">
        <v>4096</v>
      </c>
      <c r="B1008" s="84">
        <v>2</v>
      </c>
      <c r="C1008" s="123">
        <v>0.003977551197235</v>
      </c>
      <c r="D1008" s="84" t="s">
        <v>2881</v>
      </c>
      <c r="E1008" s="84" t="b">
        <v>0</v>
      </c>
      <c r="F1008" s="84" t="b">
        <v>0</v>
      </c>
      <c r="G1008" s="84" t="b">
        <v>0</v>
      </c>
    </row>
    <row r="1009" spans="1:7" ht="15">
      <c r="A1009" s="84" t="s">
        <v>4097</v>
      </c>
      <c r="B1009" s="84">
        <v>2</v>
      </c>
      <c r="C1009" s="123">
        <v>0.003977551197235</v>
      </c>
      <c r="D1009" s="84" t="s">
        <v>2881</v>
      </c>
      <c r="E1009" s="84" t="b">
        <v>0</v>
      </c>
      <c r="F1009" s="84" t="b">
        <v>0</v>
      </c>
      <c r="G1009" s="84" t="b">
        <v>0</v>
      </c>
    </row>
    <row r="1010" spans="1:7" ht="15">
      <c r="A1010" s="84" t="s">
        <v>4004</v>
      </c>
      <c r="B1010" s="84">
        <v>2</v>
      </c>
      <c r="C1010" s="123">
        <v>0.003977551197235</v>
      </c>
      <c r="D1010" s="84" t="s">
        <v>2881</v>
      </c>
      <c r="E1010" s="84" t="b">
        <v>0</v>
      </c>
      <c r="F1010" s="84" t="b">
        <v>0</v>
      </c>
      <c r="G1010" s="84" t="b">
        <v>0</v>
      </c>
    </row>
    <row r="1011" spans="1:7" ht="15">
      <c r="A1011" s="84" t="s">
        <v>4108</v>
      </c>
      <c r="B1011" s="84">
        <v>2</v>
      </c>
      <c r="C1011" s="123">
        <v>0.0053458693593440056</v>
      </c>
      <c r="D1011" s="84" t="s">
        <v>2881</v>
      </c>
      <c r="E1011" s="84" t="b">
        <v>0</v>
      </c>
      <c r="F1011" s="84" t="b">
        <v>0</v>
      </c>
      <c r="G1011" s="84" t="b">
        <v>0</v>
      </c>
    </row>
    <row r="1012" spans="1:7" ht="15">
      <c r="A1012" s="84" t="s">
        <v>4103</v>
      </c>
      <c r="B1012" s="84">
        <v>2</v>
      </c>
      <c r="C1012" s="123">
        <v>0.003977551197235</v>
      </c>
      <c r="D1012" s="84" t="s">
        <v>2881</v>
      </c>
      <c r="E1012" s="84" t="b">
        <v>0</v>
      </c>
      <c r="F1012" s="84" t="b">
        <v>0</v>
      </c>
      <c r="G1012" s="84" t="b">
        <v>0</v>
      </c>
    </row>
    <row r="1013" spans="1:7" ht="15">
      <c r="A1013" s="84" t="s">
        <v>3814</v>
      </c>
      <c r="B1013" s="84">
        <v>2</v>
      </c>
      <c r="C1013" s="123">
        <v>0.003977551197235</v>
      </c>
      <c r="D1013" s="84" t="s">
        <v>2881</v>
      </c>
      <c r="E1013" s="84" t="b">
        <v>0</v>
      </c>
      <c r="F1013" s="84" t="b">
        <v>0</v>
      </c>
      <c r="G1013" s="84" t="b">
        <v>0</v>
      </c>
    </row>
    <row r="1014" spans="1:7" ht="15">
      <c r="A1014" s="84" t="s">
        <v>3723</v>
      </c>
      <c r="B1014" s="84">
        <v>2</v>
      </c>
      <c r="C1014" s="123">
        <v>0.003977551197235</v>
      </c>
      <c r="D1014" s="84" t="s">
        <v>2881</v>
      </c>
      <c r="E1014" s="84" t="b">
        <v>0</v>
      </c>
      <c r="F1014" s="84" t="b">
        <v>0</v>
      </c>
      <c r="G1014" s="84" t="b">
        <v>0</v>
      </c>
    </row>
    <row r="1015" spans="1:7" ht="15">
      <c r="A1015" s="84" t="s">
        <v>4104</v>
      </c>
      <c r="B1015" s="84">
        <v>2</v>
      </c>
      <c r="C1015" s="123">
        <v>0.003977551197235</v>
      </c>
      <c r="D1015" s="84" t="s">
        <v>2881</v>
      </c>
      <c r="E1015" s="84" t="b">
        <v>0</v>
      </c>
      <c r="F1015" s="84" t="b">
        <v>0</v>
      </c>
      <c r="G1015" s="84" t="b">
        <v>0</v>
      </c>
    </row>
    <row r="1016" spans="1:7" ht="15">
      <c r="A1016" s="84" t="s">
        <v>4105</v>
      </c>
      <c r="B1016" s="84">
        <v>2</v>
      </c>
      <c r="C1016" s="123">
        <v>0.003977551197235</v>
      </c>
      <c r="D1016" s="84" t="s">
        <v>2881</v>
      </c>
      <c r="E1016" s="84" t="b">
        <v>0</v>
      </c>
      <c r="F1016" s="84" t="b">
        <v>0</v>
      </c>
      <c r="G1016" s="84" t="b">
        <v>0</v>
      </c>
    </row>
    <row r="1017" spans="1:7" ht="15">
      <c r="A1017" s="84" t="s">
        <v>4106</v>
      </c>
      <c r="B1017" s="84">
        <v>2</v>
      </c>
      <c r="C1017" s="123">
        <v>0.003977551197235</v>
      </c>
      <c r="D1017" s="84" t="s">
        <v>2881</v>
      </c>
      <c r="E1017" s="84" t="b">
        <v>0</v>
      </c>
      <c r="F1017" s="84" t="b">
        <v>0</v>
      </c>
      <c r="G1017" s="84" t="b">
        <v>0</v>
      </c>
    </row>
    <row r="1018" spans="1:7" ht="15">
      <c r="A1018" s="84" t="s">
        <v>4107</v>
      </c>
      <c r="B1018" s="84">
        <v>2</v>
      </c>
      <c r="C1018" s="123">
        <v>0.003977551197235</v>
      </c>
      <c r="D1018" s="84" t="s">
        <v>2881</v>
      </c>
      <c r="E1018" s="84" t="b">
        <v>0</v>
      </c>
      <c r="F1018" s="84" t="b">
        <v>0</v>
      </c>
      <c r="G1018" s="84" t="b">
        <v>0</v>
      </c>
    </row>
    <row r="1019" spans="1:7" ht="15">
      <c r="A1019" s="84" t="s">
        <v>4005</v>
      </c>
      <c r="B1019" s="84">
        <v>2</v>
      </c>
      <c r="C1019" s="123">
        <v>0.003977551197235</v>
      </c>
      <c r="D1019" s="84" t="s">
        <v>2881</v>
      </c>
      <c r="E1019" s="84" t="b">
        <v>0</v>
      </c>
      <c r="F1019" s="84" t="b">
        <v>0</v>
      </c>
      <c r="G1019" s="84" t="b">
        <v>0</v>
      </c>
    </row>
    <row r="1020" spans="1:7" ht="15">
      <c r="A1020" s="84" t="s">
        <v>4009</v>
      </c>
      <c r="B1020" s="84">
        <v>2</v>
      </c>
      <c r="C1020" s="123">
        <v>0.003977551197235</v>
      </c>
      <c r="D1020" s="84" t="s">
        <v>2881</v>
      </c>
      <c r="E1020" s="84" t="b">
        <v>0</v>
      </c>
      <c r="F1020" s="84" t="b">
        <v>0</v>
      </c>
      <c r="G1020" s="84" t="b">
        <v>0</v>
      </c>
    </row>
    <row r="1021" spans="1:7" ht="15">
      <c r="A1021" s="84" t="s">
        <v>4098</v>
      </c>
      <c r="B1021" s="84">
        <v>2</v>
      </c>
      <c r="C1021" s="123">
        <v>0.0053458693593440056</v>
      </c>
      <c r="D1021" s="84" t="s">
        <v>2881</v>
      </c>
      <c r="E1021" s="84" t="b">
        <v>0</v>
      </c>
      <c r="F1021" s="84" t="b">
        <v>0</v>
      </c>
      <c r="G1021" s="84" t="b">
        <v>0</v>
      </c>
    </row>
    <row r="1022" spans="1:7" ht="15">
      <c r="A1022" s="84" t="s">
        <v>4099</v>
      </c>
      <c r="B1022" s="84">
        <v>2</v>
      </c>
      <c r="C1022" s="123">
        <v>0.0053458693593440056</v>
      </c>
      <c r="D1022" s="84" t="s">
        <v>2881</v>
      </c>
      <c r="E1022" s="84" t="b">
        <v>0</v>
      </c>
      <c r="F1022" s="84" t="b">
        <v>0</v>
      </c>
      <c r="G1022" s="84" t="b">
        <v>0</v>
      </c>
    </row>
    <row r="1023" spans="1:7" ht="15">
      <c r="A1023" s="84" t="s">
        <v>4102</v>
      </c>
      <c r="B1023" s="84">
        <v>2</v>
      </c>
      <c r="C1023" s="123">
        <v>0.0053458693593440056</v>
      </c>
      <c r="D1023" s="84" t="s">
        <v>2881</v>
      </c>
      <c r="E1023" s="84" t="b">
        <v>0</v>
      </c>
      <c r="F1023" s="84" t="b">
        <v>0</v>
      </c>
      <c r="G1023" s="84" t="b">
        <v>0</v>
      </c>
    </row>
    <row r="1024" spans="1:7" ht="15">
      <c r="A1024" s="84" t="s">
        <v>4010</v>
      </c>
      <c r="B1024" s="84">
        <v>2</v>
      </c>
      <c r="C1024" s="123">
        <v>0.003977551197235</v>
      </c>
      <c r="D1024" s="84" t="s">
        <v>2881</v>
      </c>
      <c r="E1024" s="84" t="b">
        <v>0</v>
      </c>
      <c r="F1024" s="84" t="b">
        <v>0</v>
      </c>
      <c r="G1024" s="84" t="b">
        <v>0</v>
      </c>
    </row>
    <row r="1025" spans="1:7" ht="15">
      <c r="A1025" s="84" t="s">
        <v>4093</v>
      </c>
      <c r="B1025" s="84">
        <v>2</v>
      </c>
      <c r="C1025" s="123">
        <v>0.0053458693593440056</v>
      </c>
      <c r="D1025" s="84" t="s">
        <v>2881</v>
      </c>
      <c r="E1025" s="84" t="b">
        <v>0</v>
      </c>
      <c r="F1025" s="84" t="b">
        <v>0</v>
      </c>
      <c r="G1025" s="84" t="b">
        <v>0</v>
      </c>
    </row>
    <row r="1026" spans="1:7" ht="15">
      <c r="A1026" s="84" t="s">
        <v>4092</v>
      </c>
      <c r="B1026" s="84">
        <v>2</v>
      </c>
      <c r="C1026" s="123">
        <v>0.003977551197235</v>
      </c>
      <c r="D1026" s="84" t="s">
        <v>2881</v>
      </c>
      <c r="E1026" s="84" t="b">
        <v>0</v>
      </c>
      <c r="F1026" s="84" t="b">
        <v>0</v>
      </c>
      <c r="G1026" s="84" t="b">
        <v>0</v>
      </c>
    </row>
    <row r="1027" spans="1:7" ht="15">
      <c r="A1027" s="84" t="s">
        <v>4088</v>
      </c>
      <c r="B1027" s="84">
        <v>2</v>
      </c>
      <c r="C1027" s="123">
        <v>0.003977551197235</v>
      </c>
      <c r="D1027" s="84" t="s">
        <v>2881</v>
      </c>
      <c r="E1027" s="84" t="b">
        <v>0</v>
      </c>
      <c r="F1027" s="84" t="b">
        <v>0</v>
      </c>
      <c r="G1027" s="84" t="b">
        <v>0</v>
      </c>
    </row>
    <row r="1028" spans="1:7" ht="15">
      <c r="A1028" s="84" t="s">
        <v>4085</v>
      </c>
      <c r="B1028" s="84">
        <v>2</v>
      </c>
      <c r="C1028" s="123">
        <v>0.003977551197235</v>
      </c>
      <c r="D1028" s="84" t="s">
        <v>2881</v>
      </c>
      <c r="E1028" s="84" t="b">
        <v>0</v>
      </c>
      <c r="F1028" s="84" t="b">
        <v>0</v>
      </c>
      <c r="G1028" s="84" t="b">
        <v>0</v>
      </c>
    </row>
    <row r="1029" spans="1:7" ht="15">
      <c r="A1029" s="84" t="s">
        <v>4086</v>
      </c>
      <c r="B1029" s="84">
        <v>2</v>
      </c>
      <c r="C1029" s="123">
        <v>0.0053458693593440056</v>
      </c>
      <c r="D1029" s="84" t="s">
        <v>2881</v>
      </c>
      <c r="E1029" s="84" t="b">
        <v>0</v>
      </c>
      <c r="F1029" s="84" t="b">
        <v>0</v>
      </c>
      <c r="G1029" s="84" t="b">
        <v>0</v>
      </c>
    </row>
    <row r="1030" spans="1:7" ht="15">
      <c r="A1030" s="84" t="s">
        <v>4087</v>
      </c>
      <c r="B1030" s="84">
        <v>2</v>
      </c>
      <c r="C1030" s="123">
        <v>0.0053458693593440056</v>
      </c>
      <c r="D1030" s="84" t="s">
        <v>2881</v>
      </c>
      <c r="E1030" s="84" t="b">
        <v>1</v>
      </c>
      <c r="F1030" s="84" t="b">
        <v>0</v>
      </c>
      <c r="G1030" s="84" t="b">
        <v>0</v>
      </c>
    </row>
    <row r="1031" spans="1:7" ht="15">
      <c r="A1031" s="84" t="s">
        <v>4089</v>
      </c>
      <c r="B1031" s="84">
        <v>2</v>
      </c>
      <c r="C1031" s="123">
        <v>0.0053458693593440056</v>
      </c>
      <c r="D1031" s="84" t="s">
        <v>2881</v>
      </c>
      <c r="E1031" s="84" t="b">
        <v>0</v>
      </c>
      <c r="F1031" s="84" t="b">
        <v>0</v>
      </c>
      <c r="G1031" s="84" t="b">
        <v>0</v>
      </c>
    </row>
    <row r="1032" spans="1:7" ht="15">
      <c r="A1032" s="84" t="s">
        <v>4090</v>
      </c>
      <c r="B1032" s="84">
        <v>2</v>
      </c>
      <c r="C1032" s="123">
        <v>0.0053458693593440056</v>
      </c>
      <c r="D1032" s="84" t="s">
        <v>2881</v>
      </c>
      <c r="E1032" s="84" t="b">
        <v>0</v>
      </c>
      <c r="F1032" s="84" t="b">
        <v>0</v>
      </c>
      <c r="G1032" s="84" t="b">
        <v>0</v>
      </c>
    </row>
    <row r="1033" spans="1:7" ht="15">
      <c r="A1033" s="84" t="s">
        <v>4006</v>
      </c>
      <c r="B1033" s="84">
        <v>2</v>
      </c>
      <c r="C1033" s="123">
        <v>0.0053458693593440056</v>
      </c>
      <c r="D1033" s="84" t="s">
        <v>2881</v>
      </c>
      <c r="E1033" s="84" t="b">
        <v>0</v>
      </c>
      <c r="F1033" s="84" t="b">
        <v>0</v>
      </c>
      <c r="G1033" s="84" t="b">
        <v>0</v>
      </c>
    </row>
    <row r="1034" spans="1:7" ht="15">
      <c r="A1034" s="84" t="s">
        <v>4007</v>
      </c>
      <c r="B1034" s="84">
        <v>2</v>
      </c>
      <c r="C1034" s="123">
        <v>0.0053458693593440056</v>
      </c>
      <c r="D1034" s="84" t="s">
        <v>2881</v>
      </c>
      <c r="E1034" s="84" t="b">
        <v>0</v>
      </c>
      <c r="F1034" s="84" t="b">
        <v>0</v>
      </c>
      <c r="G1034" s="84" t="b">
        <v>0</v>
      </c>
    </row>
    <row r="1035" spans="1:7" ht="15">
      <c r="A1035" s="84" t="s">
        <v>4008</v>
      </c>
      <c r="B1035" s="84">
        <v>2</v>
      </c>
      <c r="C1035" s="123">
        <v>0.0053458693593440056</v>
      </c>
      <c r="D1035" s="84" t="s">
        <v>2881</v>
      </c>
      <c r="E1035" s="84" t="b">
        <v>0</v>
      </c>
      <c r="F1035" s="84" t="b">
        <v>0</v>
      </c>
      <c r="G1035" s="84" t="b">
        <v>0</v>
      </c>
    </row>
    <row r="1036" spans="1:7" ht="15">
      <c r="A1036" s="84" t="s">
        <v>4003</v>
      </c>
      <c r="B1036" s="84">
        <v>2</v>
      </c>
      <c r="C1036" s="123">
        <v>0.0053458693593440056</v>
      </c>
      <c r="D1036" s="84" t="s">
        <v>2881</v>
      </c>
      <c r="E1036" s="84" t="b">
        <v>0</v>
      </c>
      <c r="F1036" s="84" t="b">
        <v>0</v>
      </c>
      <c r="G1036" s="84" t="b">
        <v>0</v>
      </c>
    </row>
    <row r="1037" spans="1:7" ht="15">
      <c r="A1037" s="84" t="s">
        <v>4062</v>
      </c>
      <c r="B1037" s="84">
        <v>2</v>
      </c>
      <c r="C1037" s="123">
        <v>0.003977551197235</v>
      </c>
      <c r="D1037" s="84" t="s">
        <v>2881</v>
      </c>
      <c r="E1037" s="84" t="b">
        <v>0</v>
      </c>
      <c r="F1037" s="84" t="b">
        <v>0</v>
      </c>
      <c r="G1037" s="84" t="b">
        <v>0</v>
      </c>
    </row>
    <row r="1038" spans="1:7" ht="15">
      <c r="A1038" s="84" t="s">
        <v>3054</v>
      </c>
      <c r="B1038" s="84">
        <v>14</v>
      </c>
      <c r="C1038" s="123">
        <v>0.005597152278208619</v>
      </c>
      <c r="D1038" s="84" t="s">
        <v>2882</v>
      </c>
      <c r="E1038" s="84" t="b">
        <v>0</v>
      </c>
      <c r="F1038" s="84" t="b">
        <v>0</v>
      </c>
      <c r="G1038" s="84" t="b">
        <v>0</v>
      </c>
    </row>
    <row r="1039" spans="1:7" ht="15">
      <c r="A1039" s="84" t="s">
        <v>3697</v>
      </c>
      <c r="B1039" s="84">
        <v>7</v>
      </c>
      <c r="C1039" s="123">
        <v>0.01223387832614519</v>
      </c>
      <c r="D1039" s="84" t="s">
        <v>2882</v>
      </c>
      <c r="E1039" s="84" t="b">
        <v>0</v>
      </c>
      <c r="F1039" s="84" t="b">
        <v>0</v>
      </c>
      <c r="G1039" s="84" t="b">
        <v>0</v>
      </c>
    </row>
    <row r="1040" spans="1:7" ht="15">
      <c r="A1040" s="84" t="s">
        <v>342</v>
      </c>
      <c r="B1040" s="84">
        <v>6</v>
      </c>
      <c r="C1040" s="123">
        <v>0.010486181422410165</v>
      </c>
      <c r="D1040" s="84" t="s">
        <v>2882</v>
      </c>
      <c r="E1040" s="84" t="b">
        <v>0</v>
      </c>
      <c r="F1040" s="84" t="b">
        <v>0</v>
      </c>
      <c r="G1040" s="84" t="b">
        <v>0</v>
      </c>
    </row>
    <row r="1041" spans="1:7" ht="15">
      <c r="A1041" s="84" t="s">
        <v>3725</v>
      </c>
      <c r="B1041" s="84">
        <v>6</v>
      </c>
      <c r="C1041" s="123">
        <v>0.012226428588292029</v>
      </c>
      <c r="D1041" s="84" t="s">
        <v>2882</v>
      </c>
      <c r="E1041" s="84" t="b">
        <v>0</v>
      </c>
      <c r="F1041" s="84" t="b">
        <v>0</v>
      </c>
      <c r="G1041" s="84" t="b">
        <v>0</v>
      </c>
    </row>
    <row r="1042" spans="1:7" ht="15">
      <c r="A1042" s="84" t="s">
        <v>3754</v>
      </c>
      <c r="B1042" s="84">
        <v>5</v>
      </c>
      <c r="C1042" s="123">
        <v>0.010188690490243357</v>
      </c>
      <c r="D1042" s="84" t="s">
        <v>2882</v>
      </c>
      <c r="E1042" s="84" t="b">
        <v>0</v>
      </c>
      <c r="F1042" s="84" t="b">
        <v>0</v>
      </c>
      <c r="G1042" s="84" t="b">
        <v>0</v>
      </c>
    </row>
    <row r="1043" spans="1:7" ht="15">
      <c r="A1043" s="84" t="s">
        <v>3698</v>
      </c>
      <c r="B1043" s="84">
        <v>5</v>
      </c>
      <c r="C1043" s="123">
        <v>0.010188690490243357</v>
      </c>
      <c r="D1043" s="84" t="s">
        <v>2882</v>
      </c>
      <c r="E1043" s="84" t="b">
        <v>0</v>
      </c>
      <c r="F1043" s="84" t="b">
        <v>0</v>
      </c>
      <c r="G1043" s="84" t="b">
        <v>0</v>
      </c>
    </row>
    <row r="1044" spans="1:7" ht="15">
      <c r="A1044" s="84" t="s">
        <v>3784</v>
      </c>
      <c r="B1044" s="84">
        <v>4</v>
      </c>
      <c r="C1044" s="123">
        <v>0.013981575229880219</v>
      </c>
      <c r="D1044" s="84" t="s">
        <v>2882</v>
      </c>
      <c r="E1044" s="84" t="b">
        <v>0</v>
      </c>
      <c r="F1044" s="84" t="b">
        <v>0</v>
      </c>
      <c r="G1044" s="84" t="b">
        <v>0</v>
      </c>
    </row>
    <row r="1045" spans="1:7" ht="15">
      <c r="A1045" s="84" t="s">
        <v>3700</v>
      </c>
      <c r="B1045" s="84">
        <v>4</v>
      </c>
      <c r="C1045" s="123">
        <v>0.009570879322715659</v>
      </c>
      <c r="D1045" s="84" t="s">
        <v>2882</v>
      </c>
      <c r="E1045" s="84" t="b">
        <v>0</v>
      </c>
      <c r="F1045" s="84" t="b">
        <v>0</v>
      </c>
      <c r="G1045" s="84" t="b">
        <v>0</v>
      </c>
    </row>
    <row r="1046" spans="1:7" ht="15">
      <c r="A1046" s="84" t="s">
        <v>3785</v>
      </c>
      <c r="B1046" s="84">
        <v>4</v>
      </c>
      <c r="C1046" s="123">
        <v>0.009570879322715659</v>
      </c>
      <c r="D1046" s="84" t="s">
        <v>2882</v>
      </c>
      <c r="E1046" s="84" t="b">
        <v>0</v>
      </c>
      <c r="F1046" s="84" t="b">
        <v>0</v>
      </c>
      <c r="G1046" s="84" t="b">
        <v>0</v>
      </c>
    </row>
    <row r="1047" spans="1:7" ht="15">
      <c r="A1047" s="84" t="s">
        <v>3828</v>
      </c>
      <c r="B1047" s="84">
        <v>3</v>
      </c>
      <c r="C1047" s="123">
        <v>0.008551112641578502</v>
      </c>
      <c r="D1047" s="84" t="s">
        <v>2882</v>
      </c>
      <c r="E1047" s="84" t="b">
        <v>0</v>
      </c>
      <c r="F1047" s="84" t="b">
        <v>0</v>
      </c>
      <c r="G1047" s="84" t="b">
        <v>0</v>
      </c>
    </row>
    <row r="1048" spans="1:7" ht="15">
      <c r="A1048" s="84" t="s">
        <v>3668</v>
      </c>
      <c r="B1048" s="84">
        <v>3</v>
      </c>
      <c r="C1048" s="123">
        <v>0.008551112641578502</v>
      </c>
      <c r="D1048" s="84" t="s">
        <v>2882</v>
      </c>
      <c r="E1048" s="84" t="b">
        <v>0</v>
      </c>
      <c r="F1048" s="84" t="b">
        <v>0</v>
      </c>
      <c r="G1048" s="84" t="b">
        <v>0</v>
      </c>
    </row>
    <row r="1049" spans="1:7" ht="15">
      <c r="A1049" s="84" t="s">
        <v>3833</v>
      </c>
      <c r="B1049" s="84">
        <v>3</v>
      </c>
      <c r="C1049" s="123">
        <v>0.008551112641578502</v>
      </c>
      <c r="D1049" s="84" t="s">
        <v>2882</v>
      </c>
      <c r="E1049" s="84" t="b">
        <v>1</v>
      </c>
      <c r="F1049" s="84" t="b">
        <v>0</v>
      </c>
      <c r="G1049" s="84" t="b">
        <v>0</v>
      </c>
    </row>
    <row r="1050" spans="1:7" ht="15">
      <c r="A1050" s="84" t="s">
        <v>3834</v>
      </c>
      <c r="B1050" s="84">
        <v>3</v>
      </c>
      <c r="C1050" s="123">
        <v>0.008551112641578502</v>
      </c>
      <c r="D1050" s="84" t="s">
        <v>2882</v>
      </c>
      <c r="E1050" s="84" t="b">
        <v>0</v>
      </c>
      <c r="F1050" s="84" t="b">
        <v>0</v>
      </c>
      <c r="G1050" s="84" t="b">
        <v>0</v>
      </c>
    </row>
    <row r="1051" spans="1:7" ht="15">
      <c r="A1051" s="84" t="s">
        <v>3835</v>
      </c>
      <c r="B1051" s="84">
        <v>3</v>
      </c>
      <c r="C1051" s="123">
        <v>0.008551112641578502</v>
      </c>
      <c r="D1051" s="84" t="s">
        <v>2882</v>
      </c>
      <c r="E1051" s="84" t="b">
        <v>0</v>
      </c>
      <c r="F1051" s="84" t="b">
        <v>0</v>
      </c>
      <c r="G1051" s="84" t="b">
        <v>0</v>
      </c>
    </row>
    <row r="1052" spans="1:7" ht="15">
      <c r="A1052" s="84" t="s">
        <v>3787</v>
      </c>
      <c r="B1052" s="84">
        <v>3</v>
      </c>
      <c r="C1052" s="123">
        <v>0.008551112641578502</v>
      </c>
      <c r="D1052" s="84" t="s">
        <v>2882</v>
      </c>
      <c r="E1052" s="84" t="b">
        <v>0</v>
      </c>
      <c r="F1052" s="84" t="b">
        <v>0</v>
      </c>
      <c r="G1052" s="84" t="b">
        <v>0</v>
      </c>
    </row>
    <row r="1053" spans="1:7" ht="15">
      <c r="A1053" s="84" t="s">
        <v>3836</v>
      </c>
      <c r="B1053" s="84">
        <v>3</v>
      </c>
      <c r="C1053" s="123">
        <v>0.008551112641578502</v>
      </c>
      <c r="D1053" s="84" t="s">
        <v>2882</v>
      </c>
      <c r="E1053" s="84" t="b">
        <v>0</v>
      </c>
      <c r="F1053" s="84" t="b">
        <v>0</v>
      </c>
      <c r="G1053" s="84" t="b">
        <v>0</v>
      </c>
    </row>
    <row r="1054" spans="1:7" ht="15">
      <c r="A1054" s="84" t="s">
        <v>3726</v>
      </c>
      <c r="B1054" s="84">
        <v>3</v>
      </c>
      <c r="C1054" s="123">
        <v>0.008551112641578502</v>
      </c>
      <c r="D1054" s="84" t="s">
        <v>2882</v>
      </c>
      <c r="E1054" s="84" t="b">
        <v>0</v>
      </c>
      <c r="F1054" s="84" t="b">
        <v>0</v>
      </c>
      <c r="G1054" s="84" t="b">
        <v>0</v>
      </c>
    </row>
    <row r="1055" spans="1:7" ht="15">
      <c r="A1055" s="84" t="s">
        <v>3727</v>
      </c>
      <c r="B1055" s="84">
        <v>3</v>
      </c>
      <c r="C1055" s="123">
        <v>0.008551112641578502</v>
      </c>
      <c r="D1055" s="84" t="s">
        <v>2882</v>
      </c>
      <c r="E1055" s="84" t="b">
        <v>0</v>
      </c>
      <c r="F1055" s="84" t="b">
        <v>0</v>
      </c>
      <c r="G1055" s="84" t="b">
        <v>0</v>
      </c>
    </row>
    <row r="1056" spans="1:7" ht="15">
      <c r="A1056" s="84" t="s">
        <v>3672</v>
      </c>
      <c r="B1056" s="84">
        <v>3</v>
      </c>
      <c r="C1056" s="123">
        <v>0.008551112641578502</v>
      </c>
      <c r="D1056" s="84" t="s">
        <v>2882</v>
      </c>
      <c r="E1056" s="84" t="b">
        <v>0</v>
      </c>
      <c r="F1056" s="84" t="b">
        <v>0</v>
      </c>
      <c r="G1056" s="84" t="b">
        <v>0</v>
      </c>
    </row>
    <row r="1057" spans="1:7" ht="15">
      <c r="A1057" s="84" t="s">
        <v>3087</v>
      </c>
      <c r="B1057" s="84">
        <v>3</v>
      </c>
      <c r="C1057" s="123">
        <v>0.010486181422410165</v>
      </c>
      <c r="D1057" s="84" t="s">
        <v>2882</v>
      </c>
      <c r="E1057" s="84" t="b">
        <v>0</v>
      </c>
      <c r="F1057" s="84" t="b">
        <v>0</v>
      </c>
      <c r="G1057" s="84" t="b">
        <v>0</v>
      </c>
    </row>
    <row r="1058" spans="1:7" ht="15">
      <c r="A1058" s="84" t="s">
        <v>3837</v>
      </c>
      <c r="B1058" s="84">
        <v>3</v>
      </c>
      <c r="C1058" s="123">
        <v>0.008551112641578502</v>
      </c>
      <c r="D1058" s="84" t="s">
        <v>2882</v>
      </c>
      <c r="E1058" s="84" t="b">
        <v>0</v>
      </c>
      <c r="F1058" s="84" t="b">
        <v>0</v>
      </c>
      <c r="G1058" s="84" t="b">
        <v>0</v>
      </c>
    </row>
    <row r="1059" spans="1:7" ht="15">
      <c r="A1059" s="84" t="s">
        <v>3687</v>
      </c>
      <c r="B1059" s="84">
        <v>3</v>
      </c>
      <c r="C1059" s="123">
        <v>0.008551112641578502</v>
      </c>
      <c r="D1059" s="84" t="s">
        <v>2882</v>
      </c>
      <c r="E1059" s="84" t="b">
        <v>0</v>
      </c>
      <c r="F1059" s="84" t="b">
        <v>0</v>
      </c>
      <c r="G1059" s="84" t="b">
        <v>0</v>
      </c>
    </row>
    <row r="1060" spans="1:7" ht="15">
      <c r="A1060" s="84" t="s">
        <v>3829</v>
      </c>
      <c r="B1060" s="84">
        <v>3</v>
      </c>
      <c r="C1060" s="123">
        <v>0.008551112641578502</v>
      </c>
      <c r="D1060" s="84" t="s">
        <v>2882</v>
      </c>
      <c r="E1060" s="84" t="b">
        <v>0</v>
      </c>
      <c r="F1060" s="84" t="b">
        <v>0</v>
      </c>
      <c r="G1060" s="84" t="b">
        <v>0</v>
      </c>
    </row>
    <row r="1061" spans="1:7" ht="15">
      <c r="A1061" s="84" t="s">
        <v>3830</v>
      </c>
      <c r="B1061" s="84">
        <v>3</v>
      </c>
      <c r="C1061" s="123">
        <v>0.008551112641578502</v>
      </c>
      <c r="D1061" s="84" t="s">
        <v>2882</v>
      </c>
      <c r="E1061" s="84" t="b">
        <v>0</v>
      </c>
      <c r="F1061" s="84" t="b">
        <v>0</v>
      </c>
      <c r="G1061" s="84" t="b">
        <v>0</v>
      </c>
    </row>
    <row r="1062" spans="1:7" ht="15">
      <c r="A1062" s="84" t="s">
        <v>3951</v>
      </c>
      <c r="B1062" s="84">
        <v>2</v>
      </c>
      <c r="C1062" s="123">
        <v>0.006990787614940109</v>
      </c>
      <c r="D1062" s="84" t="s">
        <v>2882</v>
      </c>
      <c r="E1062" s="84" t="b">
        <v>0</v>
      </c>
      <c r="F1062" s="84" t="b">
        <v>0</v>
      </c>
      <c r="G1062" s="84" t="b">
        <v>0</v>
      </c>
    </row>
    <row r="1063" spans="1:7" ht="15">
      <c r="A1063" s="84" t="s">
        <v>3827</v>
      </c>
      <c r="B1063" s="84">
        <v>2</v>
      </c>
      <c r="C1063" s="123">
        <v>0.006990787614940109</v>
      </c>
      <c r="D1063" s="84" t="s">
        <v>2882</v>
      </c>
      <c r="E1063" s="84" t="b">
        <v>0</v>
      </c>
      <c r="F1063" s="84" t="b">
        <v>0</v>
      </c>
      <c r="G1063" s="84" t="b">
        <v>0</v>
      </c>
    </row>
    <row r="1064" spans="1:7" ht="15">
      <c r="A1064" s="84" t="s">
        <v>3072</v>
      </c>
      <c r="B1064" s="84">
        <v>2</v>
      </c>
      <c r="C1064" s="123">
        <v>0.006990787614940109</v>
      </c>
      <c r="D1064" s="84" t="s">
        <v>2882</v>
      </c>
      <c r="E1064" s="84" t="b">
        <v>0</v>
      </c>
      <c r="F1064" s="84" t="b">
        <v>0</v>
      </c>
      <c r="G1064" s="84" t="b">
        <v>0</v>
      </c>
    </row>
    <row r="1065" spans="1:7" ht="15">
      <c r="A1065" s="84" t="s">
        <v>3952</v>
      </c>
      <c r="B1065" s="84">
        <v>2</v>
      </c>
      <c r="C1065" s="123">
        <v>0.006990787614940109</v>
      </c>
      <c r="D1065" s="84" t="s">
        <v>2882</v>
      </c>
      <c r="E1065" s="84" t="b">
        <v>0</v>
      </c>
      <c r="F1065" s="84" t="b">
        <v>1</v>
      </c>
      <c r="G1065" s="84" t="b">
        <v>0</v>
      </c>
    </row>
    <row r="1066" spans="1:7" ht="15">
      <c r="A1066" s="84" t="s">
        <v>3953</v>
      </c>
      <c r="B1066" s="84">
        <v>2</v>
      </c>
      <c r="C1066" s="123">
        <v>0.006990787614940109</v>
      </c>
      <c r="D1066" s="84" t="s">
        <v>2882</v>
      </c>
      <c r="E1066" s="84" t="b">
        <v>0</v>
      </c>
      <c r="F1066" s="84" t="b">
        <v>0</v>
      </c>
      <c r="G1066" s="84" t="b">
        <v>0</v>
      </c>
    </row>
    <row r="1067" spans="1:7" ht="15">
      <c r="A1067" s="84" t="s">
        <v>3954</v>
      </c>
      <c r="B1067" s="84">
        <v>2</v>
      </c>
      <c r="C1067" s="123">
        <v>0.006990787614940109</v>
      </c>
      <c r="D1067" s="84" t="s">
        <v>2882</v>
      </c>
      <c r="E1067" s="84" t="b">
        <v>0</v>
      </c>
      <c r="F1067" s="84" t="b">
        <v>0</v>
      </c>
      <c r="G1067" s="84" t="b">
        <v>0</v>
      </c>
    </row>
    <row r="1068" spans="1:7" ht="15">
      <c r="A1068" s="84" t="s">
        <v>3955</v>
      </c>
      <c r="B1068" s="84">
        <v>2</v>
      </c>
      <c r="C1068" s="123">
        <v>0.006990787614940109</v>
      </c>
      <c r="D1068" s="84" t="s">
        <v>2882</v>
      </c>
      <c r="E1068" s="84" t="b">
        <v>0</v>
      </c>
      <c r="F1068" s="84" t="b">
        <v>0</v>
      </c>
      <c r="G1068" s="84" t="b">
        <v>0</v>
      </c>
    </row>
    <row r="1069" spans="1:7" ht="15">
      <c r="A1069" s="84" t="s">
        <v>3748</v>
      </c>
      <c r="B1069" s="84">
        <v>2</v>
      </c>
      <c r="C1069" s="123">
        <v>0.006990787614940109</v>
      </c>
      <c r="D1069" s="84" t="s">
        <v>2882</v>
      </c>
      <c r="E1069" s="84" t="b">
        <v>0</v>
      </c>
      <c r="F1069" s="84" t="b">
        <v>0</v>
      </c>
      <c r="G1069" s="84" t="b">
        <v>0</v>
      </c>
    </row>
    <row r="1070" spans="1:7" ht="15">
      <c r="A1070" s="84" t="s">
        <v>3956</v>
      </c>
      <c r="B1070" s="84">
        <v>2</v>
      </c>
      <c r="C1070" s="123">
        <v>0.006990787614940109</v>
      </c>
      <c r="D1070" s="84" t="s">
        <v>2882</v>
      </c>
      <c r="E1070" s="84" t="b">
        <v>0</v>
      </c>
      <c r="F1070" s="84" t="b">
        <v>0</v>
      </c>
      <c r="G1070" s="84" t="b">
        <v>0</v>
      </c>
    </row>
    <row r="1071" spans="1:7" ht="15">
      <c r="A1071" s="84" t="s">
        <v>3957</v>
      </c>
      <c r="B1071" s="84">
        <v>2</v>
      </c>
      <c r="C1071" s="123">
        <v>0.006990787614940109</v>
      </c>
      <c r="D1071" s="84" t="s">
        <v>2882</v>
      </c>
      <c r="E1071" s="84" t="b">
        <v>0</v>
      </c>
      <c r="F1071" s="84" t="b">
        <v>0</v>
      </c>
      <c r="G1071" s="84" t="b">
        <v>0</v>
      </c>
    </row>
    <row r="1072" spans="1:7" ht="15">
      <c r="A1072" s="84" t="s">
        <v>3756</v>
      </c>
      <c r="B1072" s="84">
        <v>2</v>
      </c>
      <c r="C1072" s="123">
        <v>0.006990787614940109</v>
      </c>
      <c r="D1072" s="84" t="s">
        <v>2882</v>
      </c>
      <c r="E1072" s="84" t="b">
        <v>0</v>
      </c>
      <c r="F1072" s="84" t="b">
        <v>0</v>
      </c>
      <c r="G1072" s="84" t="b">
        <v>0</v>
      </c>
    </row>
    <row r="1073" spans="1:7" ht="15">
      <c r="A1073" s="84" t="s">
        <v>3996</v>
      </c>
      <c r="B1073" s="84">
        <v>2</v>
      </c>
      <c r="C1073" s="123">
        <v>0.006990787614940109</v>
      </c>
      <c r="D1073" s="84" t="s">
        <v>2882</v>
      </c>
      <c r="E1073" s="84" t="b">
        <v>0</v>
      </c>
      <c r="F1073" s="84" t="b">
        <v>0</v>
      </c>
      <c r="G1073" s="84" t="b">
        <v>0</v>
      </c>
    </row>
    <row r="1074" spans="1:7" ht="15">
      <c r="A1074" s="84" t="s">
        <v>3993</v>
      </c>
      <c r="B1074" s="84">
        <v>2</v>
      </c>
      <c r="C1074" s="123">
        <v>0.006990787614940109</v>
      </c>
      <c r="D1074" s="84" t="s">
        <v>2882</v>
      </c>
      <c r="E1074" s="84" t="b">
        <v>0</v>
      </c>
      <c r="F1074" s="84" t="b">
        <v>0</v>
      </c>
      <c r="G1074" s="84" t="b">
        <v>0</v>
      </c>
    </row>
    <row r="1075" spans="1:7" ht="15">
      <c r="A1075" s="84" t="s">
        <v>3992</v>
      </c>
      <c r="B1075" s="84">
        <v>2</v>
      </c>
      <c r="C1075" s="123">
        <v>0.009196135568522388</v>
      </c>
      <c r="D1075" s="84" t="s">
        <v>2882</v>
      </c>
      <c r="E1075" s="84" t="b">
        <v>0</v>
      </c>
      <c r="F1075" s="84" t="b">
        <v>0</v>
      </c>
      <c r="G1075" s="84" t="b">
        <v>0</v>
      </c>
    </row>
    <row r="1076" spans="1:7" ht="15">
      <c r="A1076" s="84" t="s">
        <v>3989</v>
      </c>
      <c r="B1076" s="84">
        <v>2</v>
      </c>
      <c r="C1076" s="123">
        <v>0.006990787614940109</v>
      </c>
      <c r="D1076" s="84" t="s">
        <v>2882</v>
      </c>
      <c r="E1076" s="84" t="b">
        <v>0</v>
      </c>
      <c r="F1076" s="84" t="b">
        <v>0</v>
      </c>
      <c r="G1076" s="84" t="b">
        <v>0</v>
      </c>
    </row>
    <row r="1077" spans="1:7" ht="15">
      <c r="A1077" s="84" t="s">
        <v>3990</v>
      </c>
      <c r="B1077" s="84">
        <v>2</v>
      </c>
      <c r="C1077" s="123">
        <v>0.006990787614940109</v>
      </c>
      <c r="D1077" s="84" t="s">
        <v>2882</v>
      </c>
      <c r="E1077" s="84" t="b">
        <v>0</v>
      </c>
      <c r="F1077" s="84" t="b">
        <v>0</v>
      </c>
      <c r="G1077" s="84" t="b">
        <v>0</v>
      </c>
    </row>
    <row r="1078" spans="1:7" ht="15">
      <c r="A1078" s="84" t="s">
        <v>3987</v>
      </c>
      <c r="B1078" s="84">
        <v>2</v>
      </c>
      <c r="C1078" s="123">
        <v>0.006990787614940109</v>
      </c>
      <c r="D1078" s="84" t="s">
        <v>2882</v>
      </c>
      <c r="E1078" s="84" t="b">
        <v>0</v>
      </c>
      <c r="F1078" s="84" t="b">
        <v>0</v>
      </c>
      <c r="G1078" s="84" t="b">
        <v>0</v>
      </c>
    </row>
    <row r="1079" spans="1:7" ht="15">
      <c r="A1079" s="84" t="s">
        <v>3988</v>
      </c>
      <c r="B1079" s="84">
        <v>2</v>
      </c>
      <c r="C1079" s="123">
        <v>0.009196135568522388</v>
      </c>
      <c r="D1079" s="84" t="s">
        <v>2882</v>
      </c>
      <c r="E1079" s="84" t="b">
        <v>0</v>
      </c>
      <c r="F1079" s="84" t="b">
        <v>0</v>
      </c>
      <c r="G1079" s="84" t="b">
        <v>0</v>
      </c>
    </row>
    <row r="1080" spans="1:7" ht="15">
      <c r="A1080" s="84" t="s">
        <v>3958</v>
      </c>
      <c r="B1080" s="84">
        <v>2</v>
      </c>
      <c r="C1080" s="123">
        <v>0.006990787614940109</v>
      </c>
      <c r="D1080" s="84" t="s">
        <v>2882</v>
      </c>
      <c r="E1080" s="84" t="b">
        <v>0</v>
      </c>
      <c r="F1080" s="84" t="b">
        <v>0</v>
      </c>
      <c r="G1080" s="84" t="b">
        <v>0</v>
      </c>
    </row>
    <row r="1081" spans="1:7" ht="15">
      <c r="A1081" s="84" t="s">
        <v>3959</v>
      </c>
      <c r="B1081" s="84">
        <v>2</v>
      </c>
      <c r="C1081" s="123">
        <v>0.006990787614940109</v>
      </c>
      <c r="D1081" s="84" t="s">
        <v>2882</v>
      </c>
      <c r="E1081" s="84" t="b">
        <v>0</v>
      </c>
      <c r="F1081" s="84" t="b">
        <v>0</v>
      </c>
      <c r="G1081" s="84" t="b">
        <v>0</v>
      </c>
    </row>
    <row r="1082" spans="1:7" ht="15">
      <c r="A1082" s="84" t="s">
        <v>3960</v>
      </c>
      <c r="B1082" s="84">
        <v>2</v>
      </c>
      <c r="C1082" s="123">
        <v>0.006990787614940109</v>
      </c>
      <c r="D1082" s="84" t="s">
        <v>2882</v>
      </c>
      <c r="E1082" s="84" t="b">
        <v>0</v>
      </c>
      <c r="F1082" s="84" t="b">
        <v>0</v>
      </c>
      <c r="G1082" s="84" t="b">
        <v>0</v>
      </c>
    </row>
    <row r="1083" spans="1:7" ht="15">
      <c r="A1083" s="84" t="s">
        <v>3961</v>
      </c>
      <c r="B1083" s="84">
        <v>2</v>
      </c>
      <c r="C1083" s="123">
        <v>0.006990787614940109</v>
      </c>
      <c r="D1083" s="84" t="s">
        <v>2882</v>
      </c>
      <c r="E1083" s="84" t="b">
        <v>0</v>
      </c>
      <c r="F1083" s="84" t="b">
        <v>0</v>
      </c>
      <c r="G1083" s="84" t="b">
        <v>0</v>
      </c>
    </row>
    <row r="1084" spans="1:7" ht="15">
      <c r="A1084" s="84" t="s">
        <v>3962</v>
      </c>
      <c r="B1084" s="84">
        <v>2</v>
      </c>
      <c r="C1084" s="123">
        <v>0.006990787614940109</v>
      </c>
      <c r="D1084" s="84" t="s">
        <v>2882</v>
      </c>
      <c r="E1084" s="84" t="b">
        <v>0</v>
      </c>
      <c r="F1084" s="84" t="b">
        <v>0</v>
      </c>
      <c r="G1084" s="84" t="b">
        <v>0</v>
      </c>
    </row>
    <row r="1085" spans="1:7" ht="15">
      <c r="A1085" s="84" t="s">
        <v>3963</v>
      </c>
      <c r="B1085" s="84">
        <v>2</v>
      </c>
      <c r="C1085" s="123">
        <v>0.006990787614940109</v>
      </c>
      <c r="D1085" s="84" t="s">
        <v>2882</v>
      </c>
      <c r="E1085" s="84" t="b">
        <v>0</v>
      </c>
      <c r="F1085" s="84" t="b">
        <v>0</v>
      </c>
      <c r="G1085" s="84" t="b">
        <v>0</v>
      </c>
    </row>
    <row r="1086" spans="1:7" ht="15">
      <c r="A1086" s="84" t="s">
        <v>3964</v>
      </c>
      <c r="B1086" s="84">
        <v>2</v>
      </c>
      <c r="C1086" s="123">
        <v>0.006990787614940109</v>
      </c>
      <c r="D1086" s="84" t="s">
        <v>2882</v>
      </c>
      <c r="E1086" s="84" t="b">
        <v>0</v>
      </c>
      <c r="F1086" s="84" t="b">
        <v>0</v>
      </c>
      <c r="G1086" s="84" t="b">
        <v>0</v>
      </c>
    </row>
    <row r="1087" spans="1:7" ht="15">
      <c r="A1087" s="84" t="s">
        <v>3965</v>
      </c>
      <c r="B1087" s="84">
        <v>2</v>
      </c>
      <c r="C1087" s="123">
        <v>0.006990787614940109</v>
      </c>
      <c r="D1087" s="84" t="s">
        <v>2882</v>
      </c>
      <c r="E1087" s="84" t="b">
        <v>0</v>
      </c>
      <c r="F1087" s="84" t="b">
        <v>1</v>
      </c>
      <c r="G1087" s="84" t="b">
        <v>0</v>
      </c>
    </row>
    <row r="1088" spans="1:7" ht="15">
      <c r="A1088" s="84" t="s">
        <v>3974</v>
      </c>
      <c r="B1088" s="84">
        <v>2</v>
      </c>
      <c r="C1088" s="123">
        <v>0.006990787614940109</v>
      </c>
      <c r="D1088" s="84" t="s">
        <v>2882</v>
      </c>
      <c r="E1088" s="84" t="b">
        <v>0</v>
      </c>
      <c r="F1088" s="84" t="b">
        <v>0</v>
      </c>
      <c r="G1088" s="84" t="b">
        <v>0</v>
      </c>
    </row>
    <row r="1089" spans="1:7" ht="15">
      <c r="A1089" s="84" t="s">
        <v>3975</v>
      </c>
      <c r="B1089" s="84">
        <v>2</v>
      </c>
      <c r="C1089" s="123">
        <v>0.006990787614940109</v>
      </c>
      <c r="D1089" s="84" t="s">
        <v>2882</v>
      </c>
      <c r="E1089" s="84" t="b">
        <v>0</v>
      </c>
      <c r="F1089" s="84" t="b">
        <v>0</v>
      </c>
      <c r="G1089" s="84" t="b">
        <v>0</v>
      </c>
    </row>
    <row r="1090" spans="1:7" ht="15">
      <c r="A1090" s="84" t="s">
        <v>3976</v>
      </c>
      <c r="B1090" s="84">
        <v>2</v>
      </c>
      <c r="C1090" s="123">
        <v>0.006990787614940109</v>
      </c>
      <c r="D1090" s="84" t="s">
        <v>2882</v>
      </c>
      <c r="E1090" s="84" t="b">
        <v>0</v>
      </c>
      <c r="F1090" s="84" t="b">
        <v>0</v>
      </c>
      <c r="G1090" s="84" t="b">
        <v>0</v>
      </c>
    </row>
    <row r="1091" spans="1:7" ht="15">
      <c r="A1091" s="84" t="s">
        <v>3977</v>
      </c>
      <c r="B1091" s="84">
        <v>2</v>
      </c>
      <c r="C1091" s="123">
        <v>0.006990787614940109</v>
      </c>
      <c r="D1091" s="84" t="s">
        <v>2882</v>
      </c>
      <c r="E1091" s="84" t="b">
        <v>0</v>
      </c>
      <c r="F1091" s="84" t="b">
        <v>0</v>
      </c>
      <c r="G1091" s="84" t="b">
        <v>0</v>
      </c>
    </row>
    <row r="1092" spans="1:7" ht="15">
      <c r="A1092" s="84" t="s">
        <v>3978</v>
      </c>
      <c r="B1092" s="84">
        <v>2</v>
      </c>
      <c r="C1092" s="123">
        <v>0.006990787614940109</v>
      </c>
      <c r="D1092" s="84" t="s">
        <v>2882</v>
      </c>
      <c r="E1092" s="84" t="b">
        <v>0</v>
      </c>
      <c r="F1092" s="84" t="b">
        <v>0</v>
      </c>
      <c r="G1092" s="84" t="b">
        <v>0</v>
      </c>
    </row>
    <row r="1093" spans="1:7" ht="15">
      <c r="A1093" s="84" t="s">
        <v>3979</v>
      </c>
      <c r="B1093" s="84">
        <v>2</v>
      </c>
      <c r="C1093" s="123">
        <v>0.006990787614940109</v>
      </c>
      <c r="D1093" s="84" t="s">
        <v>2882</v>
      </c>
      <c r="E1093" s="84" t="b">
        <v>0</v>
      </c>
      <c r="F1093" s="84" t="b">
        <v>0</v>
      </c>
      <c r="G1093" s="84" t="b">
        <v>0</v>
      </c>
    </row>
    <row r="1094" spans="1:7" ht="15">
      <c r="A1094" s="84" t="s">
        <v>3980</v>
      </c>
      <c r="B1094" s="84">
        <v>2</v>
      </c>
      <c r="C1094" s="123">
        <v>0.006990787614940109</v>
      </c>
      <c r="D1094" s="84" t="s">
        <v>2882</v>
      </c>
      <c r="E1094" s="84" t="b">
        <v>0</v>
      </c>
      <c r="F1094" s="84" t="b">
        <v>0</v>
      </c>
      <c r="G1094" s="84" t="b">
        <v>0</v>
      </c>
    </row>
    <row r="1095" spans="1:7" ht="15">
      <c r="A1095" s="84" t="s">
        <v>3786</v>
      </c>
      <c r="B1095" s="84">
        <v>2</v>
      </c>
      <c r="C1095" s="123">
        <v>0.006990787614940109</v>
      </c>
      <c r="D1095" s="84" t="s">
        <v>2882</v>
      </c>
      <c r="E1095" s="84" t="b">
        <v>0</v>
      </c>
      <c r="F1095" s="84" t="b">
        <v>0</v>
      </c>
      <c r="G1095" s="84" t="b">
        <v>0</v>
      </c>
    </row>
    <row r="1096" spans="1:7" ht="15">
      <c r="A1096" s="84" t="s">
        <v>3831</v>
      </c>
      <c r="B1096" s="84">
        <v>2</v>
      </c>
      <c r="C1096" s="123">
        <v>0.006990787614940109</v>
      </c>
      <c r="D1096" s="84" t="s">
        <v>2882</v>
      </c>
      <c r="E1096" s="84" t="b">
        <v>0</v>
      </c>
      <c r="F1096" s="84" t="b">
        <v>0</v>
      </c>
      <c r="G1096" s="84" t="b">
        <v>0</v>
      </c>
    </row>
    <row r="1097" spans="1:7" ht="15">
      <c r="A1097" s="84" t="s">
        <v>3966</v>
      </c>
      <c r="B1097" s="84">
        <v>2</v>
      </c>
      <c r="C1097" s="123">
        <v>0.006990787614940109</v>
      </c>
      <c r="D1097" s="84" t="s">
        <v>2882</v>
      </c>
      <c r="E1097" s="84" t="b">
        <v>0</v>
      </c>
      <c r="F1097" s="84" t="b">
        <v>0</v>
      </c>
      <c r="G1097" s="84" t="b">
        <v>0</v>
      </c>
    </row>
    <row r="1098" spans="1:7" ht="15">
      <c r="A1098" s="84" t="s">
        <v>3967</v>
      </c>
      <c r="B1098" s="84">
        <v>2</v>
      </c>
      <c r="C1098" s="123">
        <v>0.006990787614940109</v>
      </c>
      <c r="D1098" s="84" t="s">
        <v>2882</v>
      </c>
      <c r="E1098" s="84" t="b">
        <v>0</v>
      </c>
      <c r="F1098" s="84" t="b">
        <v>0</v>
      </c>
      <c r="G1098" s="84" t="b">
        <v>0</v>
      </c>
    </row>
    <row r="1099" spans="1:7" ht="15">
      <c r="A1099" s="84" t="s">
        <v>3968</v>
      </c>
      <c r="B1099" s="84">
        <v>2</v>
      </c>
      <c r="C1099" s="123">
        <v>0.006990787614940109</v>
      </c>
      <c r="D1099" s="84" t="s">
        <v>2882</v>
      </c>
      <c r="E1099" s="84" t="b">
        <v>0</v>
      </c>
      <c r="F1099" s="84" t="b">
        <v>0</v>
      </c>
      <c r="G1099" s="84" t="b">
        <v>0</v>
      </c>
    </row>
    <row r="1100" spans="1:7" ht="15">
      <c r="A1100" s="84" t="s">
        <v>3969</v>
      </c>
      <c r="B1100" s="84">
        <v>2</v>
      </c>
      <c r="C1100" s="123">
        <v>0.006990787614940109</v>
      </c>
      <c r="D1100" s="84" t="s">
        <v>2882</v>
      </c>
      <c r="E1100" s="84" t="b">
        <v>0</v>
      </c>
      <c r="F1100" s="84" t="b">
        <v>0</v>
      </c>
      <c r="G1100" s="84" t="b">
        <v>0</v>
      </c>
    </row>
    <row r="1101" spans="1:7" ht="15">
      <c r="A1101" s="84" t="s">
        <v>3970</v>
      </c>
      <c r="B1101" s="84">
        <v>2</v>
      </c>
      <c r="C1101" s="123">
        <v>0.006990787614940109</v>
      </c>
      <c r="D1101" s="84" t="s">
        <v>2882</v>
      </c>
      <c r="E1101" s="84" t="b">
        <v>0</v>
      </c>
      <c r="F1101" s="84" t="b">
        <v>0</v>
      </c>
      <c r="G1101" s="84" t="b">
        <v>0</v>
      </c>
    </row>
    <row r="1102" spans="1:7" ht="15">
      <c r="A1102" s="84" t="s">
        <v>3971</v>
      </c>
      <c r="B1102" s="84">
        <v>2</v>
      </c>
      <c r="C1102" s="123">
        <v>0.006990787614940109</v>
      </c>
      <c r="D1102" s="84" t="s">
        <v>2882</v>
      </c>
      <c r="E1102" s="84" t="b">
        <v>0</v>
      </c>
      <c r="F1102" s="84" t="b">
        <v>0</v>
      </c>
      <c r="G1102" s="84" t="b">
        <v>0</v>
      </c>
    </row>
    <row r="1103" spans="1:7" ht="15">
      <c r="A1103" s="84" t="s">
        <v>3972</v>
      </c>
      <c r="B1103" s="84">
        <v>2</v>
      </c>
      <c r="C1103" s="123">
        <v>0.006990787614940109</v>
      </c>
      <c r="D1103" s="84" t="s">
        <v>2882</v>
      </c>
      <c r="E1103" s="84" t="b">
        <v>0</v>
      </c>
      <c r="F1103" s="84" t="b">
        <v>0</v>
      </c>
      <c r="G1103" s="84" t="b">
        <v>0</v>
      </c>
    </row>
    <row r="1104" spans="1:7" ht="15">
      <c r="A1104" s="84" t="s">
        <v>3973</v>
      </c>
      <c r="B1104" s="84">
        <v>2</v>
      </c>
      <c r="C1104" s="123">
        <v>0.006990787614940109</v>
      </c>
      <c r="D1104" s="84" t="s">
        <v>2882</v>
      </c>
      <c r="E1104" s="84" t="b">
        <v>0</v>
      </c>
      <c r="F1104" s="84" t="b">
        <v>0</v>
      </c>
      <c r="G1104" s="84" t="b">
        <v>0</v>
      </c>
    </row>
    <row r="1105" spans="1:7" ht="15">
      <c r="A1105" s="84" t="s">
        <v>3717</v>
      </c>
      <c r="B1105" s="84">
        <v>2</v>
      </c>
      <c r="C1105" s="123">
        <v>0.006990787614940109</v>
      </c>
      <c r="D1105" s="84" t="s">
        <v>2882</v>
      </c>
      <c r="E1105" s="84" t="b">
        <v>0</v>
      </c>
      <c r="F1105" s="84" t="b">
        <v>0</v>
      </c>
      <c r="G1105" s="84" t="b">
        <v>0</v>
      </c>
    </row>
    <row r="1106" spans="1:7" ht="15">
      <c r="A1106" s="84" t="s">
        <v>4069</v>
      </c>
      <c r="B1106" s="84">
        <v>2</v>
      </c>
      <c r="C1106" s="123">
        <v>0</v>
      </c>
      <c r="D1106" s="84" t="s">
        <v>2883</v>
      </c>
      <c r="E1106" s="84" t="b">
        <v>0</v>
      </c>
      <c r="F1106" s="84" t="b">
        <v>0</v>
      </c>
      <c r="G1106" s="84" t="b">
        <v>0</v>
      </c>
    </row>
    <row r="1107" spans="1:7" ht="15">
      <c r="A1107" s="84" t="s">
        <v>4070</v>
      </c>
      <c r="B1107" s="84">
        <v>2</v>
      </c>
      <c r="C1107" s="123">
        <v>0</v>
      </c>
      <c r="D1107" s="84" t="s">
        <v>2883</v>
      </c>
      <c r="E1107" s="84" t="b">
        <v>0</v>
      </c>
      <c r="F1107" s="84" t="b">
        <v>0</v>
      </c>
      <c r="G1107" s="84" t="b">
        <v>0</v>
      </c>
    </row>
    <row r="1108" spans="1:7" ht="15">
      <c r="A1108" s="84" t="s">
        <v>4071</v>
      </c>
      <c r="B1108" s="84">
        <v>2</v>
      </c>
      <c r="C1108" s="123">
        <v>0</v>
      </c>
      <c r="D1108" s="84" t="s">
        <v>2883</v>
      </c>
      <c r="E1108" s="84" t="b">
        <v>0</v>
      </c>
      <c r="F1108" s="84" t="b">
        <v>0</v>
      </c>
      <c r="G1108" s="84" t="b">
        <v>0</v>
      </c>
    </row>
    <row r="1109" spans="1:7" ht="15">
      <c r="A1109" s="84" t="s">
        <v>4072</v>
      </c>
      <c r="B1109" s="84">
        <v>2</v>
      </c>
      <c r="C1109" s="123">
        <v>0</v>
      </c>
      <c r="D1109" s="84" t="s">
        <v>2883</v>
      </c>
      <c r="E1109" s="84" t="b">
        <v>0</v>
      </c>
      <c r="F1109" s="84" t="b">
        <v>0</v>
      </c>
      <c r="G1109" s="84" t="b">
        <v>0</v>
      </c>
    </row>
    <row r="1110" spans="1:7" ht="15">
      <c r="A1110" s="84" t="s">
        <v>4073</v>
      </c>
      <c r="B1110" s="84">
        <v>2</v>
      </c>
      <c r="C1110" s="123">
        <v>0</v>
      </c>
      <c r="D1110" s="84" t="s">
        <v>2883</v>
      </c>
      <c r="E1110" s="84" t="b">
        <v>0</v>
      </c>
      <c r="F1110" s="84" t="b">
        <v>0</v>
      </c>
      <c r="G1110" s="84" t="b">
        <v>0</v>
      </c>
    </row>
    <row r="1111" spans="1:7" ht="15">
      <c r="A1111" s="84" t="s">
        <v>4074</v>
      </c>
      <c r="B1111" s="84">
        <v>2</v>
      </c>
      <c r="C1111" s="123">
        <v>0</v>
      </c>
      <c r="D1111" s="84" t="s">
        <v>2883</v>
      </c>
      <c r="E1111" s="84" t="b">
        <v>0</v>
      </c>
      <c r="F1111" s="84" t="b">
        <v>0</v>
      </c>
      <c r="G1111" s="84" t="b">
        <v>0</v>
      </c>
    </row>
    <row r="1112" spans="1:7" ht="15">
      <c r="A1112" s="84" t="s">
        <v>4075</v>
      </c>
      <c r="B1112" s="84">
        <v>2</v>
      </c>
      <c r="C1112" s="123">
        <v>0</v>
      </c>
      <c r="D1112" s="84" t="s">
        <v>2883</v>
      </c>
      <c r="E1112" s="84" t="b">
        <v>1</v>
      </c>
      <c r="F1112" s="84" t="b">
        <v>0</v>
      </c>
      <c r="G1112" s="84" t="b">
        <v>0</v>
      </c>
    </row>
    <row r="1113" spans="1:7" ht="15">
      <c r="A1113" s="84" t="s">
        <v>4076</v>
      </c>
      <c r="B1113" s="84">
        <v>2</v>
      </c>
      <c r="C1113" s="123">
        <v>0</v>
      </c>
      <c r="D1113" s="84" t="s">
        <v>2883</v>
      </c>
      <c r="E1113" s="84" t="b">
        <v>0</v>
      </c>
      <c r="F1113" s="84" t="b">
        <v>0</v>
      </c>
      <c r="G1113" s="84" t="b">
        <v>0</v>
      </c>
    </row>
    <row r="1114" spans="1:7" ht="15">
      <c r="A1114" s="84" t="s">
        <v>3869</v>
      </c>
      <c r="B1114" s="84">
        <v>2</v>
      </c>
      <c r="C1114" s="123">
        <v>0</v>
      </c>
      <c r="D1114" s="84" t="s">
        <v>2883</v>
      </c>
      <c r="E1114" s="84" t="b">
        <v>0</v>
      </c>
      <c r="F1114" s="84" t="b">
        <v>0</v>
      </c>
      <c r="G1114" s="84" t="b">
        <v>0</v>
      </c>
    </row>
    <row r="1115" spans="1:7" ht="15">
      <c r="A1115" s="84" t="s">
        <v>4077</v>
      </c>
      <c r="B1115" s="84">
        <v>2</v>
      </c>
      <c r="C1115" s="123">
        <v>0</v>
      </c>
      <c r="D1115" s="84" t="s">
        <v>2883</v>
      </c>
      <c r="E1115" s="84" t="b">
        <v>0</v>
      </c>
      <c r="F1115" s="84" t="b">
        <v>0</v>
      </c>
      <c r="G1115" s="84" t="b">
        <v>0</v>
      </c>
    </row>
    <row r="1116" spans="1:7" ht="15">
      <c r="A1116" s="84" t="s">
        <v>3684</v>
      </c>
      <c r="B1116" s="84">
        <v>2</v>
      </c>
      <c r="C1116" s="123">
        <v>0</v>
      </c>
      <c r="D1116" s="84" t="s">
        <v>2883</v>
      </c>
      <c r="E1116" s="84" t="b">
        <v>0</v>
      </c>
      <c r="F1116" s="84" t="b">
        <v>0</v>
      </c>
      <c r="G1116" s="84" t="b">
        <v>0</v>
      </c>
    </row>
    <row r="1117" spans="1:7" ht="15">
      <c r="A1117" s="84" t="s">
        <v>4078</v>
      </c>
      <c r="B1117" s="84">
        <v>2</v>
      </c>
      <c r="C1117" s="123">
        <v>0</v>
      </c>
      <c r="D1117" s="84" t="s">
        <v>2883</v>
      </c>
      <c r="E1117" s="84" t="b">
        <v>0</v>
      </c>
      <c r="F1117" s="84" t="b">
        <v>0</v>
      </c>
      <c r="G1117" s="84" t="b">
        <v>0</v>
      </c>
    </row>
    <row r="1118" spans="1:7" ht="15">
      <c r="A1118" s="84" t="s">
        <v>393</v>
      </c>
      <c r="B1118" s="84">
        <v>2</v>
      </c>
      <c r="C1118" s="123">
        <v>0</v>
      </c>
      <c r="D1118" s="84" t="s">
        <v>2884</v>
      </c>
      <c r="E1118" s="84" t="b">
        <v>0</v>
      </c>
      <c r="F1118" s="84" t="b">
        <v>0</v>
      </c>
      <c r="G1118" s="84" t="b">
        <v>0</v>
      </c>
    </row>
    <row r="1119" spans="1:7" ht="15">
      <c r="A1119" s="84" t="s">
        <v>392</v>
      </c>
      <c r="B1119" s="84">
        <v>2</v>
      </c>
      <c r="C1119" s="123">
        <v>0</v>
      </c>
      <c r="D1119" s="84" t="s">
        <v>2884</v>
      </c>
      <c r="E1119" s="84" t="b">
        <v>0</v>
      </c>
      <c r="F1119" s="84" t="b">
        <v>0</v>
      </c>
      <c r="G1119" s="84" t="b">
        <v>0</v>
      </c>
    </row>
    <row r="1120" spans="1:7" ht="15">
      <c r="A1120" s="84" t="s">
        <v>391</v>
      </c>
      <c r="B1120" s="84">
        <v>2</v>
      </c>
      <c r="C1120" s="123">
        <v>0</v>
      </c>
      <c r="D1120" s="84" t="s">
        <v>2884</v>
      </c>
      <c r="E1120" s="84" t="b">
        <v>0</v>
      </c>
      <c r="F1120" s="84" t="b">
        <v>0</v>
      </c>
      <c r="G1120" s="84" t="b">
        <v>0</v>
      </c>
    </row>
    <row r="1121" spans="1:7" ht="15">
      <c r="A1121" s="84" t="s">
        <v>4079</v>
      </c>
      <c r="B1121" s="84">
        <v>2</v>
      </c>
      <c r="C1121" s="123">
        <v>0</v>
      </c>
      <c r="D1121" s="84" t="s">
        <v>2884</v>
      </c>
      <c r="E1121" s="84" t="b">
        <v>0</v>
      </c>
      <c r="F1121" s="84" t="b">
        <v>0</v>
      </c>
      <c r="G1121" s="84" t="b">
        <v>0</v>
      </c>
    </row>
    <row r="1122" spans="1:7" ht="15">
      <c r="A1122" s="84" t="s">
        <v>4080</v>
      </c>
      <c r="B1122" s="84">
        <v>2</v>
      </c>
      <c r="C1122" s="123">
        <v>0</v>
      </c>
      <c r="D1122" s="84" t="s">
        <v>2884</v>
      </c>
      <c r="E1122" s="84" t="b">
        <v>1</v>
      </c>
      <c r="F1122" s="84" t="b">
        <v>0</v>
      </c>
      <c r="G1122" s="84" t="b">
        <v>0</v>
      </c>
    </row>
    <row r="1123" spans="1:7" ht="15">
      <c r="A1123" s="84" t="s">
        <v>4081</v>
      </c>
      <c r="B1123" s="84">
        <v>2</v>
      </c>
      <c r="C1123" s="123">
        <v>0</v>
      </c>
      <c r="D1123" s="84" t="s">
        <v>2884</v>
      </c>
      <c r="E1123" s="84" t="b">
        <v>0</v>
      </c>
      <c r="F1123" s="84" t="b">
        <v>1</v>
      </c>
      <c r="G1123" s="84" t="b">
        <v>0</v>
      </c>
    </row>
    <row r="1124" spans="1:7" ht="15">
      <c r="A1124" s="84" t="s">
        <v>3664</v>
      </c>
      <c r="B1124" s="84">
        <v>2</v>
      </c>
      <c r="C1124" s="123">
        <v>0</v>
      </c>
      <c r="D1124" s="84" t="s">
        <v>2884</v>
      </c>
      <c r="E1124" s="84" t="b">
        <v>0</v>
      </c>
      <c r="F1124" s="84" t="b">
        <v>0</v>
      </c>
      <c r="G1124" s="84" t="b">
        <v>0</v>
      </c>
    </row>
    <row r="1125" spans="1:7" ht="15">
      <c r="A1125" s="84" t="s">
        <v>3681</v>
      </c>
      <c r="B1125" s="84">
        <v>2</v>
      </c>
      <c r="C1125" s="123">
        <v>0</v>
      </c>
      <c r="D1125" s="84" t="s">
        <v>2884</v>
      </c>
      <c r="E1125" s="84" t="b">
        <v>0</v>
      </c>
      <c r="F1125" s="84" t="b">
        <v>0</v>
      </c>
      <c r="G1125" s="84" t="b">
        <v>0</v>
      </c>
    </row>
    <row r="1126" spans="1:7" ht="15">
      <c r="A1126" s="84" t="s">
        <v>3871</v>
      </c>
      <c r="B1126" s="84">
        <v>2</v>
      </c>
      <c r="C1126" s="123">
        <v>0</v>
      </c>
      <c r="D1126" s="84" t="s">
        <v>2884</v>
      </c>
      <c r="E1126" s="84" t="b">
        <v>0</v>
      </c>
      <c r="F1126" s="84" t="b">
        <v>0</v>
      </c>
      <c r="G1126" s="84" t="b">
        <v>0</v>
      </c>
    </row>
    <row r="1127" spans="1:7" ht="15">
      <c r="A1127" s="84" t="s">
        <v>3054</v>
      </c>
      <c r="B1127" s="84">
        <v>2</v>
      </c>
      <c r="C1127" s="123">
        <v>0</v>
      </c>
      <c r="D1127" s="84" t="s">
        <v>2884</v>
      </c>
      <c r="E1127" s="84" t="b">
        <v>0</v>
      </c>
      <c r="F1127" s="84" t="b">
        <v>0</v>
      </c>
      <c r="G1127" s="84" t="b">
        <v>0</v>
      </c>
    </row>
    <row r="1128" spans="1:7" ht="15">
      <c r="A1128" s="84" t="s">
        <v>4082</v>
      </c>
      <c r="B1128" s="84">
        <v>2</v>
      </c>
      <c r="C1128" s="123">
        <v>0</v>
      </c>
      <c r="D1128" s="84" t="s">
        <v>2884</v>
      </c>
      <c r="E1128" s="84" t="b">
        <v>0</v>
      </c>
      <c r="F1128" s="84" t="b">
        <v>0</v>
      </c>
      <c r="G1128" s="84" t="b">
        <v>0</v>
      </c>
    </row>
    <row r="1129" spans="1:7" ht="15">
      <c r="A1129" s="84" t="s">
        <v>4083</v>
      </c>
      <c r="B1129" s="84">
        <v>2</v>
      </c>
      <c r="C1129" s="123">
        <v>0.018814374728998825</v>
      </c>
      <c r="D1129" s="84" t="s">
        <v>2884</v>
      </c>
      <c r="E1129" s="84" t="b">
        <v>0</v>
      </c>
      <c r="F1129" s="84" t="b">
        <v>0</v>
      </c>
      <c r="G1129" s="84" t="b">
        <v>0</v>
      </c>
    </row>
    <row r="1130" spans="1:7" ht="15">
      <c r="A1130" s="84" t="s">
        <v>3152</v>
      </c>
      <c r="B1130" s="84">
        <v>2</v>
      </c>
      <c r="C1130" s="123">
        <v>0</v>
      </c>
      <c r="D1130" s="84" t="s">
        <v>2887</v>
      </c>
      <c r="E1130" s="84" t="b">
        <v>0</v>
      </c>
      <c r="F1130" s="84" t="b">
        <v>0</v>
      </c>
      <c r="G1130" s="84" t="b">
        <v>0</v>
      </c>
    </row>
    <row r="1131" spans="1:7" ht="15">
      <c r="A1131" s="84" t="s">
        <v>294</v>
      </c>
      <c r="B1131" s="84">
        <v>5</v>
      </c>
      <c r="C1131" s="123">
        <v>0</v>
      </c>
      <c r="D1131" s="84" t="s">
        <v>2888</v>
      </c>
      <c r="E1131" s="84" t="b">
        <v>0</v>
      </c>
      <c r="F1131" s="84" t="b">
        <v>0</v>
      </c>
      <c r="G1131" s="84" t="b">
        <v>0</v>
      </c>
    </row>
    <row r="1132" spans="1:7" ht="15">
      <c r="A1132" s="84" t="s">
        <v>3747</v>
      </c>
      <c r="B1132" s="84">
        <v>4</v>
      </c>
      <c r="C1132" s="123">
        <v>0</v>
      </c>
      <c r="D1132" s="84" t="s">
        <v>2888</v>
      </c>
      <c r="E1132" s="84" t="b">
        <v>0</v>
      </c>
      <c r="F1132" s="84" t="b">
        <v>0</v>
      </c>
      <c r="G1132" s="84" t="b">
        <v>0</v>
      </c>
    </row>
    <row r="1133" spans="1:7" ht="15">
      <c r="A1133" s="84" t="s">
        <v>3872</v>
      </c>
      <c r="B1133" s="84">
        <v>3</v>
      </c>
      <c r="C1133" s="123">
        <v>0</v>
      </c>
      <c r="D1133" s="84" t="s">
        <v>2888</v>
      </c>
      <c r="E1133" s="84" t="b">
        <v>0</v>
      </c>
      <c r="F1133" s="84" t="b">
        <v>0</v>
      </c>
      <c r="G1133" s="84" t="b">
        <v>0</v>
      </c>
    </row>
    <row r="1134" spans="1:7" ht="15">
      <c r="A1134" s="84" t="s">
        <v>3873</v>
      </c>
      <c r="B1134" s="84">
        <v>3</v>
      </c>
      <c r="C1134" s="123">
        <v>0</v>
      </c>
      <c r="D1134" s="84" t="s">
        <v>2888</v>
      </c>
      <c r="E1134" s="84" t="b">
        <v>0</v>
      </c>
      <c r="F1134" s="84" t="b">
        <v>0</v>
      </c>
      <c r="G1134" s="84" t="b">
        <v>0</v>
      </c>
    </row>
    <row r="1135" spans="1:7" ht="15">
      <c r="A1135" s="84" t="s">
        <v>3678</v>
      </c>
      <c r="B1135" s="84">
        <v>3</v>
      </c>
      <c r="C1135" s="123">
        <v>0</v>
      </c>
      <c r="D1135" s="84" t="s">
        <v>2888</v>
      </c>
      <c r="E1135" s="84" t="b">
        <v>0</v>
      </c>
      <c r="F1135" s="84" t="b">
        <v>0</v>
      </c>
      <c r="G1135" s="84" t="b">
        <v>0</v>
      </c>
    </row>
    <row r="1136" spans="1:7" ht="15">
      <c r="A1136" s="84" t="s">
        <v>3758</v>
      </c>
      <c r="B1136" s="84">
        <v>3</v>
      </c>
      <c r="C1136" s="123">
        <v>0</v>
      </c>
      <c r="D1136" s="84" t="s">
        <v>2888</v>
      </c>
      <c r="E1136" s="84" t="b">
        <v>0</v>
      </c>
      <c r="F1136" s="84" t="b">
        <v>0</v>
      </c>
      <c r="G1136" s="84" t="b">
        <v>0</v>
      </c>
    </row>
    <row r="1137" spans="1:7" ht="15">
      <c r="A1137" s="84" t="s">
        <v>389</v>
      </c>
      <c r="B1137" s="84">
        <v>3</v>
      </c>
      <c r="C1137" s="123">
        <v>0</v>
      </c>
      <c r="D1137" s="84" t="s">
        <v>2888</v>
      </c>
      <c r="E1137" s="84" t="b">
        <v>0</v>
      </c>
      <c r="F1137" s="84" t="b">
        <v>0</v>
      </c>
      <c r="G1137" s="84" t="b">
        <v>0</v>
      </c>
    </row>
    <row r="1138" spans="1:7" ht="15">
      <c r="A1138" s="84" t="s">
        <v>3874</v>
      </c>
      <c r="B1138" s="84">
        <v>3</v>
      </c>
      <c r="C1138" s="123">
        <v>0</v>
      </c>
      <c r="D1138" s="84" t="s">
        <v>2888</v>
      </c>
      <c r="E1138" s="84" t="b">
        <v>0</v>
      </c>
      <c r="F1138" s="84" t="b">
        <v>0</v>
      </c>
      <c r="G1138" s="84" t="b">
        <v>0</v>
      </c>
    </row>
    <row r="1139" spans="1:7" ht="15">
      <c r="A1139" s="84" t="s">
        <v>3875</v>
      </c>
      <c r="B1139" s="84">
        <v>3</v>
      </c>
      <c r="C1139" s="123">
        <v>0</v>
      </c>
      <c r="D1139" s="84" t="s">
        <v>2888</v>
      </c>
      <c r="E1139" s="84" t="b">
        <v>0</v>
      </c>
      <c r="F1139" s="84" t="b">
        <v>0</v>
      </c>
      <c r="G1139" s="84" t="b">
        <v>0</v>
      </c>
    </row>
    <row r="1140" spans="1:7" ht="15">
      <c r="A1140" s="84" t="s">
        <v>3876</v>
      </c>
      <c r="B1140" s="84">
        <v>3</v>
      </c>
      <c r="C1140" s="123">
        <v>0</v>
      </c>
      <c r="D1140" s="84" t="s">
        <v>2888</v>
      </c>
      <c r="E1140" s="84" t="b">
        <v>0</v>
      </c>
      <c r="F1140" s="84" t="b">
        <v>0</v>
      </c>
      <c r="G1140" s="84" t="b">
        <v>0</v>
      </c>
    </row>
    <row r="1141" spans="1:7" ht="15">
      <c r="A1141" s="84" t="s">
        <v>3779</v>
      </c>
      <c r="B1141" s="84">
        <v>3</v>
      </c>
      <c r="C1141" s="123">
        <v>0</v>
      </c>
      <c r="D1141" s="84" t="s">
        <v>2888</v>
      </c>
      <c r="E1141" s="84" t="b">
        <v>0</v>
      </c>
      <c r="F1141" s="84" t="b">
        <v>0</v>
      </c>
      <c r="G1141" s="84" t="b">
        <v>0</v>
      </c>
    </row>
    <row r="1142" spans="1:7" ht="15">
      <c r="A1142" s="84" t="s">
        <v>3877</v>
      </c>
      <c r="B1142" s="84">
        <v>3</v>
      </c>
      <c r="C1142" s="123">
        <v>0</v>
      </c>
      <c r="D1142" s="84" t="s">
        <v>2888</v>
      </c>
      <c r="E1142" s="84" t="b">
        <v>0</v>
      </c>
      <c r="F1142" s="84" t="b">
        <v>0</v>
      </c>
      <c r="G1142" s="84" t="b">
        <v>0</v>
      </c>
    </row>
    <row r="1143" spans="1:7" ht="15">
      <c r="A1143" s="84" t="s">
        <v>4084</v>
      </c>
      <c r="B1143" s="84">
        <v>2</v>
      </c>
      <c r="C1143" s="123">
        <v>0.006521898483543749</v>
      </c>
      <c r="D1143" s="84" t="s">
        <v>2888</v>
      </c>
      <c r="E1143" s="84" t="b">
        <v>0</v>
      </c>
      <c r="F1143" s="84" t="b">
        <v>0</v>
      </c>
      <c r="G1143" s="84" t="b">
        <v>0</v>
      </c>
    </row>
    <row r="1144" spans="1:7" ht="15">
      <c r="A1144" s="84" t="s">
        <v>3777</v>
      </c>
      <c r="B1144" s="84">
        <v>3</v>
      </c>
      <c r="C1144" s="123">
        <v>0</v>
      </c>
      <c r="D1144" s="84" t="s">
        <v>2889</v>
      </c>
      <c r="E1144" s="84" t="b">
        <v>0</v>
      </c>
      <c r="F1144" s="84" t="b">
        <v>0</v>
      </c>
      <c r="G1144" s="84" t="b">
        <v>0</v>
      </c>
    </row>
    <row r="1145" spans="1:7" ht="15">
      <c r="A1145" s="84" t="s">
        <v>3924</v>
      </c>
      <c r="B1145" s="84">
        <v>2</v>
      </c>
      <c r="C1145" s="123">
        <v>0</v>
      </c>
      <c r="D1145" s="84" t="s">
        <v>2889</v>
      </c>
      <c r="E1145" s="84" t="b">
        <v>1</v>
      </c>
      <c r="F1145" s="84" t="b">
        <v>0</v>
      </c>
      <c r="G1145" s="84" t="b">
        <v>0</v>
      </c>
    </row>
    <row r="1146" spans="1:7" ht="15">
      <c r="A1146" s="84" t="s">
        <v>3925</v>
      </c>
      <c r="B1146" s="84">
        <v>2</v>
      </c>
      <c r="C1146" s="123">
        <v>0</v>
      </c>
      <c r="D1146" s="84" t="s">
        <v>2889</v>
      </c>
      <c r="E1146" s="84" t="b">
        <v>0</v>
      </c>
      <c r="F1146" s="84" t="b">
        <v>0</v>
      </c>
      <c r="G1146" s="84" t="b">
        <v>0</v>
      </c>
    </row>
    <row r="1147" spans="1:7" ht="15">
      <c r="A1147" s="84" t="s">
        <v>3667</v>
      </c>
      <c r="B1147" s="84">
        <v>2</v>
      </c>
      <c r="C1147" s="123">
        <v>0</v>
      </c>
      <c r="D1147" s="84" t="s">
        <v>2889</v>
      </c>
      <c r="E1147" s="84" t="b">
        <v>0</v>
      </c>
      <c r="F1147" s="84" t="b">
        <v>0</v>
      </c>
      <c r="G1147" s="84" t="b">
        <v>0</v>
      </c>
    </row>
    <row r="1148" spans="1:7" ht="15">
      <c r="A1148" s="84" t="s">
        <v>3926</v>
      </c>
      <c r="B1148" s="84">
        <v>2</v>
      </c>
      <c r="C1148" s="123">
        <v>0</v>
      </c>
      <c r="D1148" s="84" t="s">
        <v>2889</v>
      </c>
      <c r="E1148" s="84" t="b">
        <v>0</v>
      </c>
      <c r="F1148" s="84" t="b">
        <v>1</v>
      </c>
      <c r="G1148" s="84" t="b">
        <v>0</v>
      </c>
    </row>
    <row r="1149" spans="1:7" ht="15">
      <c r="A1149" s="84" t="s">
        <v>3817</v>
      </c>
      <c r="B1149" s="84">
        <v>2</v>
      </c>
      <c r="C1149" s="123">
        <v>0</v>
      </c>
      <c r="D1149" s="84" t="s">
        <v>2889</v>
      </c>
      <c r="E1149" s="84" t="b">
        <v>0</v>
      </c>
      <c r="F1149" s="84" t="b">
        <v>0</v>
      </c>
      <c r="G1149" s="84" t="b">
        <v>0</v>
      </c>
    </row>
    <row r="1150" spans="1:7" ht="15">
      <c r="A1150" s="84" t="s">
        <v>3927</v>
      </c>
      <c r="B1150" s="84">
        <v>2</v>
      </c>
      <c r="C1150" s="123">
        <v>0</v>
      </c>
      <c r="D1150" s="84" t="s">
        <v>2889</v>
      </c>
      <c r="E1150" s="84" t="b">
        <v>0</v>
      </c>
      <c r="F1150" s="84" t="b">
        <v>0</v>
      </c>
      <c r="G1150" s="84" t="b">
        <v>0</v>
      </c>
    </row>
    <row r="1151" spans="1:7" ht="15">
      <c r="A1151" s="84" t="s">
        <v>3928</v>
      </c>
      <c r="B1151" s="84">
        <v>2</v>
      </c>
      <c r="C1151" s="123">
        <v>0</v>
      </c>
      <c r="D1151" s="84" t="s">
        <v>2889</v>
      </c>
      <c r="E1151" s="84" t="b">
        <v>0</v>
      </c>
      <c r="F1151" s="84" t="b">
        <v>0</v>
      </c>
      <c r="G1151" s="84" t="b">
        <v>0</v>
      </c>
    </row>
    <row r="1152" spans="1:7" ht="15">
      <c r="A1152" s="84" t="s">
        <v>3682</v>
      </c>
      <c r="B1152" s="84">
        <v>2</v>
      </c>
      <c r="C1152" s="123">
        <v>0</v>
      </c>
      <c r="D1152" s="84" t="s">
        <v>2889</v>
      </c>
      <c r="E1152" s="84" t="b">
        <v>1</v>
      </c>
      <c r="F1152" s="84" t="b">
        <v>0</v>
      </c>
      <c r="G1152" s="84" t="b">
        <v>0</v>
      </c>
    </row>
    <row r="1153" spans="1:7" ht="15">
      <c r="A1153" s="84" t="s">
        <v>3929</v>
      </c>
      <c r="B1153" s="84">
        <v>2</v>
      </c>
      <c r="C1153" s="123">
        <v>0</v>
      </c>
      <c r="D1153" s="84" t="s">
        <v>2889</v>
      </c>
      <c r="E1153" s="84" t="b">
        <v>0</v>
      </c>
      <c r="F1153" s="84" t="b">
        <v>0</v>
      </c>
      <c r="G1153" s="84" t="b">
        <v>0</v>
      </c>
    </row>
    <row r="1154" spans="1:7" ht="15">
      <c r="A1154" s="84" t="s">
        <v>3703</v>
      </c>
      <c r="B1154" s="84">
        <v>7</v>
      </c>
      <c r="C1154" s="123">
        <v>0</v>
      </c>
      <c r="D1154" s="84" t="s">
        <v>2890</v>
      </c>
      <c r="E1154" s="84" t="b">
        <v>0</v>
      </c>
      <c r="F1154" s="84" t="b">
        <v>0</v>
      </c>
      <c r="G1154" s="84" t="b">
        <v>0</v>
      </c>
    </row>
    <row r="1155" spans="1:7" ht="15">
      <c r="A1155" s="84" t="s">
        <v>3664</v>
      </c>
      <c r="B1155" s="84">
        <v>4</v>
      </c>
      <c r="C1155" s="123">
        <v>0</v>
      </c>
      <c r="D1155" s="84" t="s">
        <v>2890</v>
      </c>
      <c r="E1155" s="84" t="b">
        <v>0</v>
      </c>
      <c r="F1155" s="84" t="b">
        <v>0</v>
      </c>
      <c r="G1155" s="84" t="b">
        <v>0</v>
      </c>
    </row>
    <row r="1156" spans="1:7" ht="15">
      <c r="A1156" s="84" t="s">
        <v>3674</v>
      </c>
      <c r="B1156" s="84">
        <v>3</v>
      </c>
      <c r="C1156" s="123">
        <v>0</v>
      </c>
      <c r="D1156" s="84" t="s">
        <v>2890</v>
      </c>
      <c r="E1156" s="84" t="b">
        <v>0</v>
      </c>
      <c r="F1156" s="84" t="b">
        <v>0</v>
      </c>
      <c r="G1156" s="84" t="b">
        <v>0</v>
      </c>
    </row>
    <row r="1157" spans="1:7" ht="15">
      <c r="A1157" s="84" t="s">
        <v>3845</v>
      </c>
      <c r="B1157" s="84">
        <v>3</v>
      </c>
      <c r="C1157" s="123">
        <v>0</v>
      </c>
      <c r="D1157" s="84" t="s">
        <v>2890</v>
      </c>
      <c r="E1157" s="84" t="b">
        <v>0</v>
      </c>
      <c r="F1157" s="84" t="b">
        <v>0</v>
      </c>
      <c r="G1157" s="84" t="b">
        <v>0</v>
      </c>
    </row>
    <row r="1158" spans="1:7" ht="15">
      <c r="A1158" s="84" t="s">
        <v>3699</v>
      </c>
      <c r="B1158" s="84">
        <v>3</v>
      </c>
      <c r="C1158" s="123">
        <v>0</v>
      </c>
      <c r="D1158" s="84" t="s">
        <v>2890</v>
      </c>
      <c r="E1158" s="84" t="b">
        <v>0</v>
      </c>
      <c r="F1158" s="84" t="b">
        <v>0</v>
      </c>
      <c r="G1158" s="84" t="b">
        <v>0</v>
      </c>
    </row>
    <row r="1159" spans="1:7" ht="15">
      <c r="A1159" s="84" t="s">
        <v>3846</v>
      </c>
      <c r="B1159" s="84">
        <v>3</v>
      </c>
      <c r="C1159" s="123">
        <v>0</v>
      </c>
      <c r="D1159" s="84" t="s">
        <v>2890</v>
      </c>
      <c r="E1159" s="84" t="b">
        <v>0</v>
      </c>
      <c r="F1159" s="84" t="b">
        <v>0</v>
      </c>
      <c r="G1159" s="84" t="b">
        <v>0</v>
      </c>
    </row>
    <row r="1160" spans="1:7" ht="15">
      <c r="A1160" s="84" t="s">
        <v>3847</v>
      </c>
      <c r="B1160" s="84">
        <v>3</v>
      </c>
      <c r="C1160" s="123">
        <v>0</v>
      </c>
      <c r="D1160" s="84" t="s">
        <v>2890</v>
      </c>
      <c r="E1160" s="84" t="b">
        <v>0</v>
      </c>
      <c r="F1160" s="84" t="b">
        <v>0</v>
      </c>
      <c r="G1160" s="84" t="b">
        <v>0</v>
      </c>
    </row>
    <row r="1161" spans="1:7" ht="15">
      <c r="A1161" s="84" t="s">
        <v>3755</v>
      </c>
      <c r="B1161" s="84">
        <v>3</v>
      </c>
      <c r="C1161" s="123">
        <v>0</v>
      </c>
      <c r="D1161" s="84" t="s">
        <v>2890</v>
      </c>
      <c r="E1161" s="84" t="b">
        <v>0</v>
      </c>
      <c r="F1161" s="84" t="b">
        <v>0</v>
      </c>
      <c r="G1161" s="84" t="b">
        <v>0</v>
      </c>
    </row>
    <row r="1162" spans="1:7" ht="15">
      <c r="A1162" s="84" t="s">
        <v>3848</v>
      </c>
      <c r="B1162" s="84">
        <v>3</v>
      </c>
      <c r="C1162" s="123">
        <v>0</v>
      </c>
      <c r="D1162" s="84" t="s">
        <v>2890</v>
      </c>
      <c r="E1162" s="84" t="b">
        <v>0</v>
      </c>
      <c r="F1162" s="84" t="b">
        <v>0</v>
      </c>
      <c r="G1162" s="84" t="b">
        <v>0</v>
      </c>
    </row>
    <row r="1163" spans="1:7" ht="15">
      <c r="A1163" s="84" t="s">
        <v>3849</v>
      </c>
      <c r="B1163" s="84">
        <v>3</v>
      </c>
      <c r="C1163" s="123">
        <v>0</v>
      </c>
      <c r="D1163" s="84" t="s">
        <v>2890</v>
      </c>
      <c r="E1163" s="84" t="b">
        <v>0</v>
      </c>
      <c r="F1163" s="84" t="b">
        <v>0</v>
      </c>
      <c r="G1163" s="84" t="b">
        <v>0</v>
      </c>
    </row>
    <row r="1164" spans="1:7" ht="15">
      <c r="A1164" s="84" t="s">
        <v>3850</v>
      </c>
      <c r="B1164" s="84">
        <v>3</v>
      </c>
      <c r="C1164" s="123">
        <v>0</v>
      </c>
      <c r="D1164" s="84" t="s">
        <v>2890</v>
      </c>
      <c r="E1164" s="84" t="b">
        <v>0</v>
      </c>
      <c r="F1164" s="84" t="b">
        <v>0</v>
      </c>
      <c r="G1164" s="84" t="b">
        <v>0</v>
      </c>
    </row>
    <row r="1165" spans="1:7" ht="15">
      <c r="A1165" s="84" t="s">
        <v>3851</v>
      </c>
      <c r="B1165" s="84">
        <v>3</v>
      </c>
      <c r="C1165" s="123">
        <v>0</v>
      </c>
      <c r="D1165" s="84" t="s">
        <v>2890</v>
      </c>
      <c r="E1165" s="84" t="b">
        <v>0</v>
      </c>
      <c r="F1165" s="84" t="b">
        <v>0</v>
      </c>
      <c r="G1165" s="84" t="b">
        <v>0</v>
      </c>
    </row>
    <row r="1166" spans="1:7" ht="15">
      <c r="A1166" s="84" t="s">
        <v>317</v>
      </c>
      <c r="B1166" s="84">
        <v>2</v>
      </c>
      <c r="C1166" s="123">
        <v>0.006072112381230388</v>
      </c>
      <c r="D1166" s="84" t="s">
        <v>2890</v>
      </c>
      <c r="E1166" s="84" t="b">
        <v>0</v>
      </c>
      <c r="F1166" s="84" t="b">
        <v>0</v>
      </c>
      <c r="G1166" s="84" t="b">
        <v>0</v>
      </c>
    </row>
    <row r="1167" spans="1:7" ht="15">
      <c r="A1167" s="84" t="s">
        <v>4034</v>
      </c>
      <c r="B1167" s="84">
        <v>2</v>
      </c>
      <c r="C1167" s="123">
        <v>0.006072112381230388</v>
      </c>
      <c r="D1167" s="84" t="s">
        <v>2890</v>
      </c>
      <c r="E1167" s="84" t="b">
        <v>1</v>
      </c>
      <c r="F1167" s="84" t="b">
        <v>0</v>
      </c>
      <c r="G1167" s="84" t="b">
        <v>0</v>
      </c>
    </row>
    <row r="1168" spans="1:7" ht="15">
      <c r="A1168" s="84" t="s">
        <v>3055</v>
      </c>
      <c r="B1168" s="84">
        <v>6</v>
      </c>
      <c r="C1168" s="123">
        <v>0</v>
      </c>
      <c r="D1168" s="84" t="s">
        <v>2891</v>
      </c>
      <c r="E1168" s="84" t="b">
        <v>0</v>
      </c>
      <c r="F1168" s="84" t="b">
        <v>0</v>
      </c>
      <c r="G1168" s="84" t="b">
        <v>0</v>
      </c>
    </row>
    <row r="1169" spans="1:7" ht="15">
      <c r="A1169" s="84" t="s">
        <v>3095</v>
      </c>
      <c r="B1169" s="84">
        <v>3</v>
      </c>
      <c r="C1169" s="123">
        <v>0</v>
      </c>
      <c r="D1169" s="84" t="s">
        <v>2891</v>
      </c>
      <c r="E1169" s="84" t="b">
        <v>0</v>
      </c>
      <c r="F1169" s="84" t="b">
        <v>0</v>
      </c>
      <c r="G1169" s="84" t="b">
        <v>0</v>
      </c>
    </row>
    <row r="1170" spans="1:7" ht="15">
      <c r="A1170" s="84" t="s">
        <v>3674</v>
      </c>
      <c r="B1170" s="84">
        <v>3</v>
      </c>
      <c r="C1170" s="123">
        <v>0</v>
      </c>
      <c r="D1170" s="84" t="s">
        <v>2891</v>
      </c>
      <c r="E1170" s="84" t="b">
        <v>0</v>
      </c>
      <c r="F1170" s="84" t="b">
        <v>0</v>
      </c>
      <c r="G1170" s="84" t="b">
        <v>0</v>
      </c>
    </row>
    <row r="1171" spans="1:7" ht="15">
      <c r="A1171" s="84" t="s">
        <v>3696</v>
      </c>
      <c r="B1171" s="84">
        <v>3</v>
      </c>
      <c r="C1171" s="123">
        <v>0</v>
      </c>
      <c r="D1171" s="84" t="s">
        <v>2891</v>
      </c>
      <c r="E1171" s="84" t="b">
        <v>0</v>
      </c>
      <c r="F1171" s="84" t="b">
        <v>0</v>
      </c>
      <c r="G1171" s="84" t="b">
        <v>0</v>
      </c>
    </row>
    <row r="1172" spans="1:7" ht="15">
      <c r="A1172" s="84" t="s">
        <v>3722</v>
      </c>
      <c r="B1172" s="84">
        <v>3</v>
      </c>
      <c r="C1172" s="123">
        <v>0</v>
      </c>
      <c r="D1172" s="84" t="s">
        <v>2891</v>
      </c>
      <c r="E1172" s="84" t="b">
        <v>0</v>
      </c>
      <c r="F1172" s="84" t="b">
        <v>0</v>
      </c>
      <c r="G1172" s="84" t="b">
        <v>0</v>
      </c>
    </row>
    <row r="1173" spans="1:7" ht="15">
      <c r="A1173" s="84" t="s">
        <v>3723</v>
      </c>
      <c r="B1173" s="84">
        <v>3</v>
      </c>
      <c r="C1173" s="123">
        <v>0</v>
      </c>
      <c r="D1173" s="84" t="s">
        <v>2891</v>
      </c>
      <c r="E1173" s="84" t="b">
        <v>0</v>
      </c>
      <c r="F1173" s="84" t="b">
        <v>0</v>
      </c>
      <c r="G1173" s="84" t="b">
        <v>0</v>
      </c>
    </row>
    <row r="1174" spans="1:7" ht="15">
      <c r="A1174" s="84" t="s">
        <v>3804</v>
      </c>
      <c r="B1174" s="84">
        <v>3</v>
      </c>
      <c r="C1174" s="123">
        <v>0</v>
      </c>
      <c r="D1174" s="84" t="s">
        <v>2891</v>
      </c>
      <c r="E1174" s="84" t="b">
        <v>0</v>
      </c>
      <c r="F1174" s="84" t="b">
        <v>0</v>
      </c>
      <c r="G1174" s="84" t="b">
        <v>0</v>
      </c>
    </row>
    <row r="1175" spans="1:7" ht="15">
      <c r="A1175" s="84" t="s">
        <v>3665</v>
      </c>
      <c r="B1175" s="84">
        <v>3</v>
      </c>
      <c r="C1175" s="123">
        <v>0</v>
      </c>
      <c r="D1175" s="84" t="s">
        <v>2891</v>
      </c>
      <c r="E1175" s="84" t="b">
        <v>0</v>
      </c>
      <c r="F1175" s="84" t="b">
        <v>0</v>
      </c>
      <c r="G1175" s="84" t="b">
        <v>0</v>
      </c>
    </row>
    <row r="1176" spans="1:7" ht="15">
      <c r="A1176" s="84" t="s">
        <v>3673</v>
      </c>
      <c r="B1176" s="84">
        <v>3</v>
      </c>
      <c r="C1176" s="123">
        <v>0</v>
      </c>
      <c r="D1176" s="84" t="s">
        <v>2891</v>
      </c>
      <c r="E1176" s="84" t="b">
        <v>0</v>
      </c>
      <c r="F1176" s="84" t="b">
        <v>0</v>
      </c>
      <c r="G1176" s="84" t="b">
        <v>0</v>
      </c>
    </row>
    <row r="1177" spans="1:7" ht="15">
      <c r="A1177" s="84" t="s">
        <v>3054</v>
      </c>
      <c r="B1177" s="84">
        <v>3</v>
      </c>
      <c r="C1177" s="123">
        <v>0</v>
      </c>
      <c r="D1177" s="84" t="s">
        <v>2891</v>
      </c>
      <c r="E1177" s="84" t="b">
        <v>0</v>
      </c>
      <c r="F1177" s="84" t="b">
        <v>0</v>
      </c>
      <c r="G1177" s="84" t="b">
        <v>0</v>
      </c>
    </row>
    <row r="1178" spans="1:7" ht="15">
      <c r="A1178" s="84" t="s">
        <v>3056</v>
      </c>
      <c r="B1178" s="84">
        <v>3</v>
      </c>
      <c r="C1178" s="123">
        <v>0</v>
      </c>
      <c r="D1178" s="84" t="s">
        <v>2891</v>
      </c>
      <c r="E1178" s="84" t="b">
        <v>0</v>
      </c>
      <c r="F1178" s="84" t="b">
        <v>0</v>
      </c>
      <c r="G1178" s="84" t="b">
        <v>0</v>
      </c>
    </row>
    <row r="1179" spans="1:7" ht="15">
      <c r="A1179" s="84" t="s">
        <v>3888</v>
      </c>
      <c r="B1179" s="84">
        <v>3</v>
      </c>
      <c r="C1179" s="123">
        <v>0</v>
      </c>
      <c r="D1179" s="84" t="s">
        <v>2891</v>
      </c>
      <c r="E1179" s="84" t="b">
        <v>1</v>
      </c>
      <c r="F1179" s="84" t="b">
        <v>0</v>
      </c>
      <c r="G1179" s="84" t="b">
        <v>0</v>
      </c>
    </row>
    <row r="1180" spans="1:7" ht="15">
      <c r="A1180" s="84" t="s">
        <v>282</v>
      </c>
      <c r="B1180" s="84">
        <v>2</v>
      </c>
      <c r="C1180" s="123">
        <v>0.00858981751491128</v>
      </c>
      <c r="D1180" s="84" t="s">
        <v>2891</v>
      </c>
      <c r="E1180" s="84" t="b">
        <v>0</v>
      </c>
      <c r="F1180" s="84" t="b">
        <v>0</v>
      </c>
      <c r="G1180" s="84" t="b">
        <v>0</v>
      </c>
    </row>
    <row r="1181" spans="1:7" ht="15">
      <c r="A1181" s="84" t="s">
        <v>3058</v>
      </c>
      <c r="B1181" s="84">
        <v>4</v>
      </c>
      <c r="C1181" s="123">
        <v>0</v>
      </c>
      <c r="D1181" s="84" t="s">
        <v>2892</v>
      </c>
      <c r="E1181" s="84" t="b">
        <v>0</v>
      </c>
      <c r="F1181" s="84" t="b">
        <v>0</v>
      </c>
      <c r="G1181" s="84" t="b">
        <v>0</v>
      </c>
    </row>
    <row r="1182" spans="1:7" ht="15">
      <c r="A1182" s="84" t="s">
        <v>3057</v>
      </c>
      <c r="B1182" s="84">
        <v>4</v>
      </c>
      <c r="C1182" s="123">
        <v>0</v>
      </c>
      <c r="D1182" s="84" t="s">
        <v>2892</v>
      </c>
      <c r="E1182" s="84" t="b">
        <v>0</v>
      </c>
      <c r="F1182" s="84" t="b">
        <v>0</v>
      </c>
      <c r="G1182" s="84" t="b">
        <v>0</v>
      </c>
    </row>
    <row r="1183" spans="1:7" ht="15">
      <c r="A1183" s="84" t="s">
        <v>684</v>
      </c>
      <c r="B1183" s="84">
        <v>4</v>
      </c>
      <c r="C1183" s="123">
        <v>0</v>
      </c>
      <c r="D1183" s="84" t="s">
        <v>2892</v>
      </c>
      <c r="E1183" s="84" t="b">
        <v>0</v>
      </c>
      <c r="F1183" s="84" t="b">
        <v>0</v>
      </c>
      <c r="G1183" s="84" t="b">
        <v>0</v>
      </c>
    </row>
    <row r="1184" spans="1:7" ht="15">
      <c r="A1184" s="84" t="s">
        <v>3055</v>
      </c>
      <c r="B1184" s="84">
        <v>4</v>
      </c>
      <c r="C1184" s="123">
        <v>0</v>
      </c>
      <c r="D1184" s="84" t="s">
        <v>2892</v>
      </c>
      <c r="E1184" s="84" t="b">
        <v>0</v>
      </c>
      <c r="F1184" s="84" t="b">
        <v>0</v>
      </c>
      <c r="G1184" s="84" t="b">
        <v>0</v>
      </c>
    </row>
    <row r="1185" spans="1:7" ht="15">
      <c r="A1185" s="84" t="s">
        <v>3056</v>
      </c>
      <c r="B1185" s="84">
        <v>4</v>
      </c>
      <c r="C1185" s="123">
        <v>0</v>
      </c>
      <c r="D1185" s="84" t="s">
        <v>2892</v>
      </c>
      <c r="E1185" s="84" t="b">
        <v>0</v>
      </c>
      <c r="F1185" s="84" t="b">
        <v>0</v>
      </c>
      <c r="G1185" s="84" t="b">
        <v>0</v>
      </c>
    </row>
    <row r="1186" spans="1:7" ht="15">
      <c r="A1186" s="84" t="s">
        <v>3453</v>
      </c>
      <c r="B1186" s="84">
        <v>4</v>
      </c>
      <c r="C1186" s="123">
        <v>0</v>
      </c>
      <c r="D1186" s="84" t="s">
        <v>2892</v>
      </c>
      <c r="E1186" s="84" t="b">
        <v>0</v>
      </c>
      <c r="F1186" s="84" t="b">
        <v>0</v>
      </c>
      <c r="G1186" s="84" t="b">
        <v>0</v>
      </c>
    </row>
    <row r="1187" spans="1:7" ht="15">
      <c r="A1187" s="84" t="s">
        <v>3054</v>
      </c>
      <c r="B1187" s="84">
        <v>4</v>
      </c>
      <c r="C1187" s="123">
        <v>0</v>
      </c>
      <c r="D1187" s="84" t="s">
        <v>2892</v>
      </c>
      <c r="E1187" s="84" t="b">
        <v>0</v>
      </c>
      <c r="F1187" s="84" t="b">
        <v>0</v>
      </c>
      <c r="G1187" s="84" t="b">
        <v>0</v>
      </c>
    </row>
    <row r="1188" spans="1:7" ht="15">
      <c r="A1188" s="84" t="s">
        <v>3666</v>
      </c>
      <c r="B1188" s="84">
        <v>3</v>
      </c>
      <c r="C1188" s="123">
        <v>0.011024006171320584</v>
      </c>
      <c r="D1188" s="84" t="s">
        <v>2892</v>
      </c>
      <c r="E1188" s="84" t="b">
        <v>0</v>
      </c>
      <c r="F1188" s="84" t="b">
        <v>0</v>
      </c>
      <c r="G1188" s="84" t="b">
        <v>0</v>
      </c>
    </row>
    <row r="1189" spans="1:7" ht="15">
      <c r="A1189" s="84" t="s">
        <v>259</v>
      </c>
      <c r="B1189" s="84">
        <v>2</v>
      </c>
      <c r="C1189" s="123">
        <v>0.0177076468037636</v>
      </c>
      <c r="D1189" s="84" t="s">
        <v>2892</v>
      </c>
      <c r="E1189" s="84" t="b">
        <v>0</v>
      </c>
      <c r="F1189" s="84" t="b">
        <v>0</v>
      </c>
      <c r="G1189" s="84" t="b">
        <v>0</v>
      </c>
    </row>
    <row r="1190" spans="1:7" ht="15">
      <c r="A1190" s="84" t="s">
        <v>3054</v>
      </c>
      <c r="B1190" s="84">
        <v>2</v>
      </c>
      <c r="C1190" s="123">
        <v>0</v>
      </c>
      <c r="D1190" s="84" t="s">
        <v>2894</v>
      </c>
      <c r="E1190" s="84" t="b">
        <v>0</v>
      </c>
      <c r="F1190" s="84" t="b">
        <v>0</v>
      </c>
      <c r="G1190" s="84" t="b">
        <v>0</v>
      </c>
    </row>
    <row r="1191" spans="1:7" ht="15">
      <c r="A1191" s="84" t="s">
        <v>3713</v>
      </c>
      <c r="B1191" s="84">
        <v>2</v>
      </c>
      <c r="C1191" s="123">
        <v>0</v>
      </c>
      <c r="D1191" s="84" t="s">
        <v>2895</v>
      </c>
      <c r="E1191" s="84" t="b">
        <v>0</v>
      </c>
      <c r="F1191" s="84" t="b">
        <v>0</v>
      </c>
      <c r="G1191" s="84" t="b">
        <v>0</v>
      </c>
    </row>
    <row r="1192" spans="1:7" ht="15">
      <c r="A1192" s="84" t="s">
        <v>3678</v>
      </c>
      <c r="B1192" s="84">
        <v>2</v>
      </c>
      <c r="C1192" s="123">
        <v>0</v>
      </c>
      <c r="D1192" s="84" t="s">
        <v>2895</v>
      </c>
      <c r="E1192" s="84" t="b">
        <v>0</v>
      </c>
      <c r="F1192" s="84" t="b">
        <v>0</v>
      </c>
      <c r="G1192" s="84" t="b">
        <v>0</v>
      </c>
    </row>
    <row r="1193" spans="1:7" ht="15">
      <c r="A1193" s="84" t="s">
        <v>3745</v>
      </c>
      <c r="B1193" s="84">
        <v>2</v>
      </c>
      <c r="C1193" s="123">
        <v>0</v>
      </c>
      <c r="D1193" s="84" t="s">
        <v>2895</v>
      </c>
      <c r="E1193" s="84" t="b">
        <v>0</v>
      </c>
      <c r="F1193" s="84" t="b">
        <v>0</v>
      </c>
      <c r="G1193" s="84" t="b">
        <v>0</v>
      </c>
    </row>
    <row r="1194" spans="1:7" ht="15">
      <c r="A1194" s="84" t="s">
        <v>3931</v>
      </c>
      <c r="B1194" s="84">
        <v>2</v>
      </c>
      <c r="C1194" s="123">
        <v>0</v>
      </c>
      <c r="D1194" s="84" t="s">
        <v>2895</v>
      </c>
      <c r="E1194" s="84" t="b">
        <v>0</v>
      </c>
      <c r="F1194" s="84" t="b">
        <v>0</v>
      </c>
      <c r="G1194" s="84" t="b">
        <v>0</v>
      </c>
    </row>
    <row r="1195" spans="1:7" ht="15">
      <c r="A1195" s="84" t="s">
        <v>3932</v>
      </c>
      <c r="B1195" s="84">
        <v>2</v>
      </c>
      <c r="C1195" s="123">
        <v>0</v>
      </c>
      <c r="D1195" s="84" t="s">
        <v>2895</v>
      </c>
      <c r="E1195" s="84" t="b">
        <v>0</v>
      </c>
      <c r="F1195" s="84" t="b">
        <v>0</v>
      </c>
      <c r="G1195" s="84" t="b">
        <v>0</v>
      </c>
    </row>
    <row r="1196" spans="1:7" ht="15">
      <c r="A1196" s="84" t="s">
        <v>3933</v>
      </c>
      <c r="B1196" s="84">
        <v>2</v>
      </c>
      <c r="C1196" s="123">
        <v>0</v>
      </c>
      <c r="D1196" s="84" t="s">
        <v>2895</v>
      </c>
      <c r="E1196" s="84" t="b">
        <v>0</v>
      </c>
      <c r="F1196" s="84" t="b">
        <v>0</v>
      </c>
      <c r="G1196" s="84" t="b">
        <v>0</v>
      </c>
    </row>
    <row r="1197" spans="1:7" ht="15">
      <c r="A1197" s="84" t="s">
        <v>3934</v>
      </c>
      <c r="B1197" s="84">
        <v>2</v>
      </c>
      <c r="C1197" s="123">
        <v>0</v>
      </c>
      <c r="D1197" s="84" t="s">
        <v>2895</v>
      </c>
      <c r="E1197" s="84" t="b">
        <v>0</v>
      </c>
      <c r="F1197" s="84" t="b">
        <v>0</v>
      </c>
      <c r="G1197" s="84" t="b">
        <v>0</v>
      </c>
    </row>
    <row r="1198" spans="1:7" ht="15">
      <c r="A1198" s="84" t="s">
        <v>3935</v>
      </c>
      <c r="B1198" s="84">
        <v>2</v>
      </c>
      <c r="C1198" s="123">
        <v>0</v>
      </c>
      <c r="D1198" s="84" t="s">
        <v>2895</v>
      </c>
      <c r="E1198" s="84" t="b">
        <v>0</v>
      </c>
      <c r="F1198" s="84" t="b">
        <v>0</v>
      </c>
      <c r="G1198" s="84" t="b">
        <v>0</v>
      </c>
    </row>
    <row r="1199" spans="1:7" ht="15">
      <c r="A1199" s="84" t="s">
        <v>3936</v>
      </c>
      <c r="B1199" s="84">
        <v>2</v>
      </c>
      <c r="C1199" s="123">
        <v>0</v>
      </c>
      <c r="D1199" s="84" t="s">
        <v>2895</v>
      </c>
      <c r="E1199" s="84" t="b">
        <v>0</v>
      </c>
      <c r="F1199" s="84" t="b">
        <v>0</v>
      </c>
      <c r="G1199" s="84" t="b">
        <v>0</v>
      </c>
    </row>
    <row r="1200" spans="1:7" ht="15">
      <c r="A1200" s="84" t="s">
        <v>3937</v>
      </c>
      <c r="B1200" s="84">
        <v>2</v>
      </c>
      <c r="C1200" s="123">
        <v>0</v>
      </c>
      <c r="D1200" s="84" t="s">
        <v>2895</v>
      </c>
      <c r="E1200" s="84" t="b">
        <v>0</v>
      </c>
      <c r="F1200" s="84" t="b">
        <v>0</v>
      </c>
      <c r="G1200" s="84" t="b">
        <v>0</v>
      </c>
    </row>
    <row r="1201" spans="1:7" ht="15">
      <c r="A1201" s="84" t="s">
        <v>3938</v>
      </c>
      <c r="B1201" s="84">
        <v>2</v>
      </c>
      <c r="C1201" s="123">
        <v>0</v>
      </c>
      <c r="D1201" s="84" t="s">
        <v>2895</v>
      </c>
      <c r="E1201" s="84" t="b">
        <v>1</v>
      </c>
      <c r="F1201" s="84" t="b">
        <v>0</v>
      </c>
      <c r="G1201" s="84" t="b">
        <v>0</v>
      </c>
    </row>
    <row r="1202" spans="1:7" ht="15">
      <c r="A1202" s="84" t="s">
        <v>3054</v>
      </c>
      <c r="B1202" s="84">
        <v>2</v>
      </c>
      <c r="C1202" s="123">
        <v>0</v>
      </c>
      <c r="D1202" s="84" t="s">
        <v>2895</v>
      </c>
      <c r="E1202" s="84" t="b">
        <v>0</v>
      </c>
      <c r="F1202" s="84" t="b">
        <v>0</v>
      </c>
      <c r="G1202" s="84" t="b">
        <v>0</v>
      </c>
    </row>
    <row r="1203" spans="1:7" ht="15">
      <c r="A1203" s="84" t="s">
        <v>3939</v>
      </c>
      <c r="B1203" s="84">
        <v>2</v>
      </c>
      <c r="C1203" s="123">
        <v>0</v>
      </c>
      <c r="D1203" s="84" t="s">
        <v>2895</v>
      </c>
      <c r="E1203" s="84" t="b">
        <v>0</v>
      </c>
      <c r="F1203" s="84" t="b">
        <v>0</v>
      </c>
      <c r="G1203" s="84" t="b">
        <v>0</v>
      </c>
    </row>
    <row r="1204" spans="1:7" ht="15">
      <c r="A1204" s="84" t="s">
        <v>3940</v>
      </c>
      <c r="B1204" s="84">
        <v>2</v>
      </c>
      <c r="C1204" s="123">
        <v>0</v>
      </c>
      <c r="D1204" s="84" t="s">
        <v>2895</v>
      </c>
      <c r="E1204" s="84" t="b">
        <v>0</v>
      </c>
      <c r="F1204" s="84" t="b">
        <v>0</v>
      </c>
      <c r="G1204" s="84" t="b">
        <v>0</v>
      </c>
    </row>
    <row r="1205" spans="1:7" ht="15">
      <c r="A1205" s="84" t="s">
        <v>3943</v>
      </c>
      <c r="B1205" s="84">
        <v>2</v>
      </c>
      <c r="C1205" s="123">
        <v>0</v>
      </c>
      <c r="D1205" s="84" t="s">
        <v>2896</v>
      </c>
      <c r="E1205" s="84" t="b">
        <v>0</v>
      </c>
      <c r="F1205" s="84" t="b">
        <v>0</v>
      </c>
      <c r="G1205" s="84" t="b">
        <v>0</v>
      </c>
    </row>
    <row r="1206" spans="1:7" ht="15">
      <c r="A1206" s="84" t="s">
        <v>3819</v>
      </c>
      <c r="B1206" s="84">
        <v>2</v>
      </c>
      <c r="C1206" s="123">
        <v>0</v>
      </c>
      <c r="D1206" s="84" t="s">
        <v>2896</v>
      </c>
      <c r="E1206" s="84" t="b">
        <v>0</v>
      </c>
      <c r="F1206" s="84" t="b">
        <v>0</v>
      </c>
      <c r="G1206" s="84" t="b">
        <v>0</v>
      </c>
    </row>
    <row r="1207" spans="1:7" ht="15">
      <c r="A1207" s="84" t="s">
        <v>3673</v>
      </c>
      <c r="B1207" s="84">
        <v>2</v>
      </c>
      <c r="C1207" s="123">
        <v>0</v>
      </c>
      <c r="D1207" s="84" t="s">
        <v>2896</v>
      </c>
      <c r="E1207" s="84" t="b">
        <v>0</v>
      </c>
      <c r="F1207" s="84" t="b">
        <v>0</v>
      </c>
      <c r="G1207" s="84" t="b">
        <v>0</v>
      </c>
    </row>
    <row r="1208" spans="1:7" ht="15">
      <c r="A1208" s="84" t="s">
        <v>3674</v>
      </c>
      <c r="B1208" s="84">
        <v>2</v>
      </c>
      <c r="C1208" s="123">
        <v>0</v>
      </c>
      <c r="D1208" s="84" t="s">
        <v>2896</v>
      </c>
      <c r="E1208" s="84" t="b">
        <v>0</v>
      </c>
      <c r="F1208" s="84" t="b">
        <v>0</v>
      </c>
      <c r="G1208" s="84" t="b">
        <v>0</v>
      </c>
    </row>
    <row r="1209" spans="1:7" ht="15">
      <c r="A1209" s="84" t="s">
        <v>3944</v>
      </c>
      <c r="B1209" s="84">
        <v>2</v>
      </c>
      <c r="C1209" s="123">
        <v>0</v>
      </c>
      <c r="D1209" s="84" t="s">
        <v>2896</v>
      </c>
      <c r="E1209" s="84" t="b">
        <v>0</v>
      </c>
      <c r="F1209" s="84" t="b">
        <v>0</v>
      </c>
      <c r="G1209" s="84" t="b">
        <v>0</v>
      </c>
    </row>
    <row r="1210" spans="1:7" ht="15">
      <c r="A1210" s="84" t="s">
        <v>3778</v>
      </c>
      <c r="B1210" s="84">
        <v>2</v>
      </c>
      <c r="C1210" s="123">
        <v>0</v>
      </c>
      <c r="D1210" s="84" t="s">
        <v>2896</v>
      </c>
      <c r="E1210" s="84" t="b">
        <v>0</v>
      </c>
      <c r="F1210" s="84" t="b">
        <v>0</v>
      </c>
      <c r="G1210" s="84" t="b">
        <v>0</v>
      </c>
    </row>
    <row r="1211" spans="1:7" ht="15">
      <c r="A1211" s="84" t="s">
        <v>3945</v>
      </c>
      <c r="B1211" s="84">
        <v>2</v>
      </c>
      <c r="C1211" s="123">
        <v>0</v>
      </c>
      <c r="D1211" s="84" t="s">
        <v>2896</v>
      </c>
      <c r="E1211" s="84" t="b">
        <v>0</v>
      </c>
      <c r="F1211" s="84" t="b">
        <v>0</v>
      </c>
      <c r="G1211" s="84" t="b">
        <v>0</v>
      </c>
    </row>
    <row r="1212" spans="1:7" ht="15">
      <c r="A1212" s="84" t="s">
        <v>3820</v>
      </c>
      <c r="B1212" s="84">
        <v>2</v>
      </c>
      <c r="C1212" s="123">
        <v>0</v>
      </c>
      <c r="D1212" s="84" t="s">
        <v>2896</v>
      </c>
      <c r="E1212" s="84" t="b">
        <v>0</v>
      </c>
      <c r="F1212" s="84" t="b">
        <v>0</v>
      </c>
      <c r="G1212" s="84" t="b">
        <v>0</v>
      </c>
    </row>
    <row r="1213" spans="1:7" ht="15">
      <c r="A1213" s="84" t="s">
        <v>3946</v>
      </c>
      <c r="B1213" s="84">
        <v>2</v>
      </c>
      <c r="C1213" s="123">
        <v>0</v>
      </c>
      <c r="D1213" s="84" t="s">
        <v>2896</v>
      </c>
      <c r="E1213" s="84" t="b">
        <v>0</v>
      </c>
      <c r="F1213" s="84" t="b">
        <v>0</v>
      </c>
      <c r="G1213" s="84" t="b">
        <v>0</v>
      </c>
    </row>
    <row r="1214" spans="1:7" ht="15">
      <c r="A1214" s="84" t="s">
        <v>3947</v>
      </c>
      <c r="B1214" s="84">
        <v>2</v>
      </c>
      <c r="C1214" s="123">
        <v>0</v>
      </c>
      <c r="D1214" s="84" t="s">
        <v>2896</v>
      </c>
      <c r="E1214" s="84" t="b">
        <v>0</v>
      </c>
      <c r="F1214" s="84" t="b">
        <v>0</v>
      </c>
      <c r="G1214" s="84" t="b">
        <v>0</v>
      </c>
    </row>
    <row r="1215" spans="1:7" ht="15">
      <c r="A1215" s="84" t="s">
        <v>3060</v>
      </c>
      <c r="B1215" s="84">
        <v>2</v>
      </c>
      <c r="C1215" s="123">
        <v>0</v>
      </c>
      <c r="D1215" s="84" t="s">
        <v>2896</v>
      </c>
      <c r="E1215" s="84" t="b">
        <v>0</v>
      </c>
      <c r="F1215" s="84" t="b">
        <v>0</v>
      </c>
      <c r="G1215" s="84" t="b">
        <v>0</v>
      </c>
    </row>
    <row r="1216" spans="1:7" ht="15">
      <c r="A1216" s="84" t="s">
        <v>3054</v>
      </c>
      <c r="B1216" s="84">
        <v>2</v>
      </c>
      <c r="C1216" s="123">
        <v>0</v>
      </c>
      <c r="D1216" s="84" t="s">
        <v>2897</v>
      </c>
      <c r="E1216" s="84" t="b">
        <v>0</v>
      </c>
      <c r="F1216" s="84" t="b">
        <v>0</v>
      </c>
      <c r="G1216" s="84" t="b">
        <v>0</v>
      </c>
    </row>
    <row r="1217" spans="1:7" ht="15">
      <c r="A1217" s="84" t="s">
        <v>3981</v>
      </c>
      <c r="B1217" s="84">
        <v>2</v>
      </c>
      <c r="C1217" s="123">
        <v>0</v>
      </c>
      <c r="D1217" s="84" t="s">
        <v>2897</v>
      </c>
      <c r="E1217" s="84" t="b">
        <v>0</v>
      </c>
      <c r="F1217" s="84" t="b">
        <v>0</v>
      </c>
      <c r="G1217" s="84" t="b">
        <v>0</v>
      </c>
    </row>
    <row r="1218" spans="1:7" ht="15">
      <c r="A1218" s="84" t="s">
        <v>684</v>
      </c>
      <c r="B1218" s="84">
        <v>3</v>
      </c>
      <c r="C1218" s="123">
        <v>0</v>
      </c>
      <c r="D1218" s="84" t="s">
        <v>2899</v>
      </c>
      <c r="E1218" s="84" t="b">
        <v>0</v>
      </c>
      <c r="F1218" s="84" t="b">
        <v>0</v>
      </c>
      <c r="G1218" s="84" t="b">
        <v>0</v>
      </c>
    </row>
    <row r="1219" spans="1:7" ht="15">
      <c r="A1219" s="84" t="s">
        <v>3054</v>
      </c>
      <c r="B1219" s="84">
        <v>3</v>
      </c>
      <c r="C1219" s="123">
        <v>0</v>
      </c>
      <c r="D1219" s="84" t="s">
        <v>2899</v>
      </c>
      <c r="E1219" s="84" t="b">
        <v>0</v>
      </c>
      <c r="F1219" s="84" t="b">
        <v>0</v>
      </c>
      <c r="G1219" s="84" t="b">
        <v>0</v>
      </c>
    </row>
    <row r="1220" spans="1:7" ht="15">
      <c r="A1220" s="84" t="s">
        <v>4016</v>
      </c>
      <c r="B1220" s="84">
        <v>2</v>
      </c>
      <c r="C1220" s="123">
        <v>0.006772740732910817</v>
      </c>
      <c r="D1220" s="84" t="s">
        <v>2899</v>
      </c>
      <c r="E1220" s="84" t="b">
        <v>0</v>
      </c>
      <c r="F1220" s="84" t="b">
        <v>0</v>
      </c>
      <c r="G1220" s="84" t="b">
        <v>0</v>
      </c>
    </row>
    <row r="1221" spans="1:7" ht="15">
      <c r="A1221" s="84" t="s">
        <v>4017</v>
      </c>
      <c r="B1221" s="84">
        <v>2</v>
      </c>
      <c r="C1221" s="123">
        <v>0.006772740732910817</v>
      </c>
      <c r="D1221" s="84" t="s">
        <v>2899</v>
      </c>
      <c r="E1221" s="84" t="b">
        <v>0</v>
      </c>
      <c r="F1221" s="84" t="b">
        <v>0</v>
      </c>
      <c r="G1221" s="84" t="b">
        <v>0</v>
      </c>
    </row>
    <row r="1222" spans="1:7" ht="15">
      <c r="A1222" s="84" t="s">
        <v>4018</v>
      </c>
      <c r="B1222" s="84">
        <v>2</v>
      </c>
      <c r="C1222" s="123">
        <v>0.006772740732910817</v>
      </c>
      <c r="D1222" s="84" t="s">
        <v>2899</v>
      </c>
      <c r="E1222" s="84" t="b">
        <v>0</v>
      </c>
      <c r="F1222" s="84" t="b">
        <v>0</v>
      </c>
      <c r="G1222" s="84" t="b">
        <v>0</v>
      </c>
    </row>
    <row r="1223" spans="1:7" ht="15">
      <c r="A1223" s="84" t="s">
        <v>3682</v>
      </c>
      <c r="B1223" s="84">
        <v>2</v>
      </c>
      <c r="C1223" s="123">
        <v>0.006772740732910817</v>
      </c>
      <c r="D1223" s="84" t="s">
        <v>2899</v>
      </c>
      <c r="E1223" s="84" t="b">
        <v>1</v>
      </c>
      <c r="F1223" s="84" t="b">
        <v>0</v>
      </c>
      <c r="G1223" s="84" t="b">
        <v>0</v>
      </c>
    </row>
    <row r="1224" spans="1:7" ht="15">
      <c r="A1224" s="84" t="s">
        <v>4019</v>
      </c>
      <c r="B1224" s="84">
        <v>2</v>
      </c>
      <c r="C1224" s="123">
        <v>0.006772740732910817</v>
      </c>
      <c r="D1224" s="84" t="s">
        <v>2899</v>
      </c>
      <c r="E1224" s="84" t="b">
        <v>0</v>
      </c>
      <c r="F1224" s="84" t="b">
        <v>0</v>
      </c>
      <c r="G1224" s="84" t="b">
        <v>0</v>
      </c>
    </row>
    <row r="1225" spans="1:7" ht="15">
      <c r="A1225" s="84" t="s">
        <v>3778</v>
      </c>
      <c r="B1225" s="84">
        <v>2</v>
      </c>
      <c r="C1225" s="123">
        <v>0.006772740732910817</v>
      </c>
      <c r="D1225" s="84" t="s">
        <v>2899</v>
      </c>
      <c r="E1225" s="84" t="b">
        <v>0</v>
      </c>
      <c r="F1225" s="84" t="b">
        <v>0</v>
      </c>
      <c r="G1225" s="84" t="b">
        <v>0</v>
      </c>
    </row>
    <row r="1226" spans="1:7" ht="15">
      <c r="A1226" s="84" t="s">
        <v>3821</v>
      </c>
      <c r="B1226" s="84">
        <v>2</v>
      </c>
      <c r="C1226" s="123">
        <v>0.006772740732910817</v>
      </c>
      <c r="D1226" s="84" t="s">
        <v>2899</v>
      </c>
      <c r="E1226" s="84" t="b">
        <v>0</v>
      </c>
      <c r="F1226" s="84" t="b">
        <v>0</v>
      </c>
      <c r="G1226" s="84" t="b">
        <v>0</v>
      </c>
    </row>
    <row r="1227" spans="1:7" ht="15">
      <c r="A1227" s="84" t="s">
        <v>4020</v>
      </c>
      <c r="B1227" s="84">
        <v>2</v>
      </c>
      <c r="C1227" s="123">
        <v>0.006772740732910817</v>
      </c>
      <c r="D1227" s="84" t="s">
        <v>2899</v>
      </c>
      <c r="E1227" s="84" t="b">
        <v>0</v>
      </c>
      <c r="F1227" s="84" t="b">
        <v>1</v>
      </c>
      <c r="G1227" s="84" t="b">
        <v>0</v>
      </c>
    </row>
    <row r="1228" spans="1:7" ht="15">
      <c r="A1228" s="84" t="s">
        <v>4021</v>
      </c>
      <c r="B1228" s="84">
        <v>2</v>
      </c>
      <c r="C1228" s="123">
        <v>0.006772740732910817</v>
      </c>
      <c r="D1228" s="84" t="s">
        <v>2899</v>
      </c>
      <c r="E1228" s="84" t="b">
        <v>0</v>
      </c>
      <c r="F1228" s="84" t="b">
        <v>0</v>
      </c>
      <c r="G1228" s="84" t="b">
        <v>0</v>
      </c>
    </row>
    <row r="1229" spans="1:7" ht="15">
      <c r="A1229" s="84" t="s">
        <v>4022</v>
      </c>
      <c r="B1229" s="84">
        <v>2</v>
      </c>
      <c r="C1229" s="123">
        <v>0.006772740732910817</v>
      </c>
      <c r="D1229" s="84" t="s">
        <v>2899</v>
      </c>
      <c r="E1229" s="84" t="b">
        <v>0</v>
      </c>
      <c r="F1229" s="84" t="b">
        <v>0</v>
      </c>
      <c r="G1229" s="84" t="b">
        <v>0</v>
      </c>
    </row>
    <row r="1230" spans="1:7" ht="15">
      <c r="A1230" s="84" t="s">
        <v>3844</v>
      </c>
      <c r="B1230" s="84">
        <v>2</v>
      </c>
      <c r="C1230" s="123">
        <v>0.018350817489217786</v>
      </c>
      <c r="D1230" s="84" t="s">
        <v>2899</v>
      </c>
      <c r="E1230" s="84" t="b">
        <v>0</v>
      </c>
      <c r="F1230" s="84" t="b">
        <v>0</v>
      </c>
      <c r="G1230" s="84" t="b">
        <v>0</v>
      </c>
    </row>
    <row r="1231" spans="1:7" ht="15">
      <c r="A1231" s="84" t="s">
        <v>3673</v>
      </c>
      <c r="B1231" s="84">
        <v>2</v>
      </c>
      <c r="C1231" s="123">
        <v>0.018350817489217786</v>
      </c>
      <c r="D1231" s="84" t="s">
        <v>2899</v>
      </c>
      <c r="E1231" s="84" t="b">
        <v>0</v>
      </c>
      <c r="F1231" s="84" t="b">
        <v>0</v>
      </c>
      <c r="G1231" s="84" t="b">
        <v>0</v>
      </c>
    </row>
    <row r="1232" spans="1:7" ht="15">
      <c r="A1232" s="84" t="s">
        <v>3055</v>
      </c>
      <c r="B1232" s="84">
        <v>4</v>
      </c>
      <c r="C1232" s="123">
        <v>0</v>
      </c>
      <c r="D1232" s="84" t="s">
        <v>2901</v>
      </c>
      <c r="E1232" s="84" t="b">
        <v>0</v>
      </c>
      <c r="F1232" s="84" t="b">
        <v>0</v>
      </c>
      <c r="G1232" s="84" t="b">
        <v>0</v>
      </c>
    </row>
    <row r="1233" spans="1:7" ht="15">
      <c r="A1233" s="84" t="s">
        <v>3056</v>
      </c>
      <c r="B1233" s="84">
        <v>4</v>
      </c>
      <c r="C1233" s="123">
        <v>0</v>
      </c>
      <c r="D1233" s="84" t="s">
        <v>2901</v>
      </c>
      <c r="E1233" s="84" t="b">
        <v>0</v>
      </c>
      <c r="F1233" s="84" t="b">
        <v>0</v>
      </c>
      <c r="G1233" s="84" t="b">
        <v>0</v>
      </c>
    </row>
    <row r="1234" spans="1:7" ht="15">
      <c r="A1234" s="84" t="s">
        <v>4043</v>
      </c>
      <c r="B1234" s="84">
        <v>2</v>
      </c>
      <c r="C1234" s="123">
        <v>0</v>
      </c>
      <c r="D1234" s="84" t="s">
        <v>2901</v>
      </c>
      <c r="E1234" s="84" t="b">
        <v>1</v>
      </c>
      <c r="F1234" s="84" t="b">
        <v>0</v>
      </c>
      <c r="G1234" s="84" t="b">
        <v>0</v>
      </c>
    </row>
    <row r="1235" spans="1:7" ht="15">
      <c r="A1235" s="84" t="s">
        <v>3788</v>
      </c>
      <c r="B1235" s="84">
        <v>2</v>
      </c>
      <c r="C1235" s="123">
        <v>0</v>
      </c>
      <c r="D1235" s="84" t="s">
        <v>2901</v>
      </c>
      <c r="E1235" s="84" t="b">
        <v>0</v>
      </c>
      <c r="F1235" s="84" t="b">
        <v>0</v>
      </c>
      <c r="G1235" s="84" t="b">
        <v>0</v>
      </c>
    </row>
    <row r="1236" spans="1:7" ht="15">
      <c r="A1236" s="84" t="s">
        <v>3825</v>
      </c>
      <c r="B1236" s="84">
        <v>2</v>
      </c>
      <c r="C1236" s="123">
        <v>0</v>
      </c>
      <c r="D1236" s="84" t="s">
        <v>2901</v>
      </c>
      <c r="E1236" s="84" t="b">
        <v>0</v>
      </c>
      <c r="F1236" s="84" t="b">
        <v>0</v>
      </c>
      <c r="G1236" s="84" t="b">
        <v>0</v>
      </c>
    </row>
    <row r="1237" spans="1:7" ht="15">
      <c r="A1237" s="84" t="s">
        <v>3054</v>
      </c>
      <c r="B1237" s="84">
        <v>2</v>
      </c>
      <c r="C1237" s="123">
        <v>0</v>
      </c>
      <c r="D1237" s="84" t="s">
        <v>2901</v>
      </c>
      <c r="E1237" s="84" t="b">
        <v>0</v>
      </c>
      <c r="F1237" s="84" t="b">
        <v>0</v>
      </c>
      <c r="G1237" s="84" t="b">
        <v>0</v>
      </c>
    </row>
    <row r="1238" spans="1:7" ht="15">
      <c r="A1238" s="84" t="s">
        <v>3856</v>
      </c>
      <c r="B1238" s="84">
        <v>2</v>
      </c>
      <c r="C1238" s="123">
        <v>0</v>
      </c>
      <c r="D1238" s="84" t="s">
        <v>2901</v>
      </c>
      <c r="E1238" s="84" t="b">
        <v>0</v>
      </c>
      <c r="F1238" s="84" t="b">
        <v>0</v>
      </c>
      <c r="G1238" s="84" t="b">
        <v>0</v>
      </c>
    </row>
    <row r="1239" spans="1:7" ht="15">
      <c r="A1239" s="84" t="s">
        <v>4044</v>
      </c>
      <c r="B1239" s="84">
        <v>2</v>
      </c>
      <c r="C1239" s="123">
        <v>0</v>
      </c>
      <c r="D1239" s="84" t="s">
        <v>2901</v>
      </c>
      <c r="E1239" s="84" t="b">
        <v>0</v>
      </c>
      <c r="F1239" s="84" t="b">
        <v>0</v>
      </c>
      <c r="G1239" s="84" t="b">
        <v>0</v>
      </c>
    </row>
    <row r="1240" spans="1:7" ht="15">
      <c r="A1240" s="84" t="s">
        <v>4045</v>
      </c>
      <c r="B1240" s="84">
        <v>2</v>
      </c>
      <c r="C1240" s="123">
        <v>0</v>
      </c>
      <c r="D1240" s="84" t="s">
        <v>2901</v>
      </c>
      <c r="E1240" s="84" t="b">
        <v>0</v>
      </c>
      <c r="F1240" s="84" t="b">
        <v>0</v>
      </c>
      <c r="G1240" s="84" t="b">
        <v>0</v>
      </c>
    </row>
    <row r="1241" spans="1:7" ht="15">
      <c r="A1241" s="84" t="s">
        <v>4046</v>
      </c>
      <c r="B1241" s="84">
        <v>2</v>
      </c>
      <c r="C1241" s="123">
        <v>0</v>
      </c>
      <c r="D1241" s="84" t="s">
        <v>2901</v>
      </c>
      <c r="E1241" s="84" t="b">
        <v>0</v>
      </c>
      <c r="F1241" s="84" t="b">
        <v>0</v>
      </c>
      <c r="G1241" s="84" t="b">
        <v>0</v>
      </c>
    </row>
    <row r="1242" spans="1:7" ht="15">
      <c r="A1242" s="84" t="s">
        <v>4047</v>
      </c>
      <c r="B1242" s="84">
        <v>2</v>
      </c>
      <c r="C1242" s="123">
        <v>0</v>
      </c>
      <c r="D1242" s="84" t="s">
        <v>2901</v>
      </c>
      <c r="E1242" s="84" t="b">
        <v>0</v>
      </c>
      <c r="F1242" s="84" t="b">
        <v>0</v>
      </c>
      <c r="G1242" s="84" t="b">
        <v>0</v>
      </c>
    </row>
    <row r="1243" spans="1:7" ht="15">
      <c r="A1243" s="84" t="s">
        <v>3057</v>
      </c>
      <c r="B1243" s="84">
        <v>2</v>
      </c>
      <c r="C1243" s="123">
        <v>0</v>
      </c>
      <c r="D1243" s="84" t="s">
        <v>2901</v>
      </c>
      <c r="E1243" s="84" t="b">
        <v>0</v>
      </c>
      <c r="F1243" s="84" t="b">
        <v>0</v>
      </c>
      <c r="G1243" s="84" t="b">
        <v>0</v>
      </c>
    </row>
    <row r="1244" spans="1:7" ht="15">
      <c r="A1244" s="84" t="s">
        <v>4048</v>
      </c>
      <c r="B1244" s="84">
        <v>2</v>
      </c>
      <c r="C1244" s="123">
        <v>0</v>
      </c>
      <c r="D1244" s="84" t="s">
        <v>2901</v>
      </c>
      <c r="E1244" s="84" t="b">
        <v>0</v>
      </c>
      <c r="F1244" s="84" t="b">
        <v>0</v>
      </c>
      <c r="G1244" s="84" t="b">
        <v>0</v>
      </c>
    </row>
    <row r="1245" spans="1:7" ht="15">
      <c r="A1245" s="84" t="s">
        <v>4049</v>
      </c>
      <c r="B1245" s="84">
        <v>2</v>
      </c>
      <c r="C1245" s="123">
        <v>0</v>
      </c>
      <c r="D1245" s="84" t="s">
        <v>2901</v>
      </c>
      <c r="E1245" s="84" t="b">
        <v>0</v>
      </c>
      <c r="F1245" s="84" t="b">
        <v>0</v>
      </c>
      <c r="G1245" s="84" t="b">
        <v>0</v>
      </c>
    </row>
    <row r="1246" spans="1:7" ht="15">
      <c r="A1246" s="84" t="s">
        <v>4050</v>
      </c>
      <c r="B1246" s="84">
        <v>2</v>
      </c>
      <c r="C1246" s="123">
        <v>0</v>
      </c>
      <c r="D1246" s="84" t="s">
        <v>2901</v>
      </c>
      <c r="E1246" s="84" t="b">
        <v>0</v>
      </c>
      <c r="F1246" s="84" t="b">
        <v>0</v>
      </c>
      <c r="G1246" s="84" t="b">
        <v>0</v>
      </c>
    </row>
    <row r="1247" spans="1:7" ht="15">
      <c r="A1247" s="84" t="s">
        <v>4051</v>
      </c>
      <c r="B1247" s="84">
        <v>2</v>
      </c>
      <c r="C1247" s="123">
        <v>0</v>
      </c>
      <c r="D1247" s="84" t="s">
        <v>2901</v>
      </c>
      <c r="E1247" s="84" t="b">
        <v>0</v>
      </c>
      <c r="F1247" s="84" t="b">
        <v>0</v>
      </c>
      <c r="G1247" s="84" t="b">
        <v>0</v>
      </c>
    </row>
    <row r="1248" spans="1:7" ht="15">
      <c r="A1248" s="84" t="s">
        <v>4052</v>
      </c>
      <c r="B1248" s="84">
        <v>2</v>
      </c>
      <c r="C1248" s="123">
        <v>0</v>
      </c>
      <c r="D1248" s="84" t="s">
        <v>2901</v>
      </c>
      <c r="E1248" s="84" t="b">
        <v>0</v>
      </c>
      <c r="F1248" s="84" t="b">
        <v>0</v>
      </c>
      <c r="G1248" s="84" t="b">
        <v>0</v>
      </c>
    </row>
    <row r="1249" spans="1:7" ht="15">
      <c r="A1249" s="84" t="s">
        <v>3666</v>
      </c>
      <c r="B1249" s="84">
        <v>2</v>
      </c>
      <c r="C1249" s="123">
        <v>0</v>
      </c>
      <c r="D1249" s="84" t="s">
        <v>2902</v>
      </c>
      <c r="E1249" s="84" t="b">
        <v>0</v>
      </c>
      <c r="F1249" s="84" t="b">
        <v>0</v>
      </c>
      <c r="G1249" s="84" t="b">
        <v>0</v>
      </c>
    </row>
    <row r="1250" spans="1:7" ht="15">
      <c r="A1250" s="84" t="s">
        <v>3054</v>
      </c>
      <c r="B1250" s="84">
        <v>2</v>
      </c>
      <c r="C1250" s="123">
        <v>0</v>
      </c>
      <c r="D1250" s="84" t="s">
        <v>2902</v>
      </c>
      <c r="E1250" s="84" t="b">
        <v>0</v>
      </c>
      <c r="F1250" s="84" t="b">
        <v>0</v>
      </c>
      <c r="G1250" s="84" t="b">
        <v>0</v>
      </c>
    </row>
    <row r="1251" spans="1:7" ht="15">
      <c r="A1251" s="84" t="s">
        <v>3055</v>
      </c>
      <c r="B1251" s="84">
        <v>2</v>
      </c>
      <c r="C1251" s="123">
        <v>0</v>
      </c>
      <c r="D1251" s="84" t="s">
        <v>2902</v>
      </c>
      <c r="E1251" s="84" t="b">
        <v>0</v>
      </c>
      <c r="F1251" s="84" t="b">
        <v>0</v>
      </c>
      <c r="G1251" s="84" t="b">
        <v>0</v>
      </c>
    </row>
    <row r="1252" spans="1:7" ht="15">
      <c r="A1252" s="84" t="s">
        <v>3056</v>
      </c>
      <c r="B1252" s="84">
        <v>2</v>
      </c>
      <c r="C1252" s="123">
        <v>0</v>
      </c>
      <c r="D1252" s="84" t="s">
        <v>2902</v>
      </c>
      <c r="E1252" s="84" t="b">
        <v>0</v>
      </c>
      <c r="F1252" s="84" t="b">
        <v>0</v>
      </c>
      <c r="G1252" s="84" t="b">
        <v>0</v>
      </c>
    </row>
    <row r="1253" spans="1:7" ht="15">
      <c r="A1253" s="84" t="s">
        <v>3058</v>
      </c>
      <c r="B1253" s="84">
        <v>2</v>
      </c>
      <c r="C1253" s="123">
        <v>0</v>
      </c>
      <c r="D1253" s="84" t="s">
        <v>2903</v>
      </c>
      <c r="E1253" s="84" t="b">
        <v>0</v>
      </c>
      <c r="F1253" s="84" t="b">
        <v>0</v>
      </c>
      <c r="G1253" s="84" t="b">
        <v>0</v>
      </c>
    </row>
    <row r="1254" spans="1:7" ht="15">
      <c r="A1254" s="84" t="s">
        <v>3664</v>
      </c>
      <c r="B1254" s="84">
        <v>4</v>
      </c>
      <c r="C1254" s="123">
        <v>0</v>
      </c>
      <c r="D1254" s="84" t="s">
        <v>2904</v>
      </c>
      <c r="E1254" s="84" t="b">
        <v>0</v>
      </c>
      <c r="F1254" s="84" t="b">
        <v>0</v>
      </c>
      <c r="G1254" s="84" t="b">
        <v>0</v>
      </c>
    </row>
    <row r="1255" spans="1:7" ht="15">
      <c r="A1255" s="84" t="s">
        <v>4056</v>
      </c>
      <c r="B1255" s="84">
        <v>2</v>
      </c>
      <c r="C1255" s="123">
        <v>0</v>
      </c>
      <c r="D1255" s="84" t="s">
        <v>2904</v>
      </c>
      <c r="E1255" s="84" t="b">
        <v>0</v>
      </c>
      <c r="F1255" s="84" t="b">
        <v>0</v>
      </c>
      <c r="G1255" s="84" t="b">
        <v>0</v>
      </c>
    </row>
    <row r="1256" spans="1:7" ht="15">
      <c r="A1256" s="84" t="s">
        <v>4057</v>
      </c>
      <c r="B1256" s="84">
        <v>2</v>
      </c>
      <c r="C1256" s="123">
        <v>0</v>
      </c>
      <c r="D1256" s="84" t="s">
        <v>2904</v>
      </c>
      <c r="E1256" s="84" t="b">
        <v>0</v>
      </c>
      <c r="F1256" s="84" t="b">
        <v>0</v>
      </c>
      <c r="G1256" s="84" t="b">
        <v>0</v>
      </c>
    </row>
    <row r="1257" spans="1:7" ht="15">
      <c r="A1257" s="84" t="s">
        <v>3795</v>
      </c>
      <c r="B1257" s="84">
        <v>2</v>
      </c>
      <c r="C1257" s="123">
        <v>0</v>
      </c>
      <c r="D1257" s="84" t="s">
        <v>2904</v>
      </c>
      <c r="E1257" s="84" t="b">
        <v>0</v>
      </c>
      <c r="F1257" s="84" t="b">
        <v>0</v>
      </c>
      <c r="G1257" s="84" t="b">
        <v>0</v>
      </c>
    </row>
    <row r="1258" spans="1:7" ht="15">
      <c r="A1258" s="84" t="s">
        <v>4058</v>
      </c>
      <c r="B1258" s="84">
        <v>2</v>
      </c>
      <c r="C1258" s="123">
        <v>0</v>
      </c>
      <c r="D1258" s="84" t="s">
        <v>2904</v>
      </c>
      <c r="E1258" s="84" t="b">
        <v>0</v>
      </c>
      <c r="F1258" s="84" t="b">
        <v>0</v>
      </c>
      <c r="G1258" s="84" t="b">
        <v>0</v>
      </c>
    </row>
    <row r="1259" spans="1:7" ht="15">
      <c r="A1259" s="84" t="s">
        <v>3691</v>
      </c>
      <c r="B1259" s="84">
        <v>2</v>
      </c>
      <c r="C1259" s="123">
        <v>0</v>
      </c>
      <c r="D1259" s="84" t="s">
        <v>2904</v>
      </c>
      <c r="E1259" s="84" t="b">
        <v>0</v>
      </c>
      <c r="F1259" s="84" t="b">
        <v>0</v>
      </c>
      <c r="G1259" s="84" t="b">
        <v>0</v>
      </c>
    </row>
    <row r="1260" spans="1:7" ht="15">
      <c r="A1260" s="84" t="s">
        <v>4059</v>
      </c>
      <c r="B1260" s="84">
        <v>2</v>
      </c>
      <c r="C1260" s="123">
        <v>0</v>
      </c>
      <c r="D1260" s="84" t="s">
        <v>2904</v>
      </c>
      <c r="E1260" s="84" t="b">
        <v>0</v>
      </c>
      <c r="F1260" s="84" t="b">
        <v>0</v>
      </c>
      <c r="G1260" s="84" t="b">
        <v>0</v>
      </c>
    </row>
    <row r="1261" spans="1:7" ht="15">
      <c r="A1261" s="84" t="s">
        <v>3667</v>
      </c>
      <c r="B1261" s="84">
        <v>2</v>
      </c>
      <c r="C1261" s="123">
        <v>0</v>
      </c>
      <c r="D1261" s="84" t="s">
        <v>2904</v>
      </c>
      <c r="E1261" s="84" t="b">
        <v>0</v>
      </c>
      <c r="F1261" s="84" t="b">
        <v>0</v>
      </c>
      <c r="G1261" s="84" t="b">
        <v>0</v>
      </c>
    </row>
    <row r="1262" spans="1:7" ht="15">
      <c r="A1262" s="84" t="s">
        <v>4060</v>
      </c>
      <c r="B1262" s="84">
        <v>2</v>
      </c>
      <c r="C1262" s="123">
        <v>0</v>
      </c>
      <c r="D1262" s="84" t="s">
        <v>2904</v>
      </c>
      <c r="E1262" s="84" t="b">
        <v>0</v>
      </c>
      <c r="F1262" s="84" t="b">
        <v>0</v>
      </c>
      <c r="G1262" s="84" t="b">
        <v>0</v>
      </c>
    </row>
    <row r="1263" spans="1:7" ht="15">
      <c r="A1263" s="84" t="s">
        <v>4061</v>
      </c>
      <c r="B1263" s="84">
        <v>2</v>
      </c>
      <c r="C1263" s="123">
        <v>0</v>
      </c>
      <c r="D1263" s="84" t="s">
        <v>2904</v>
      </c>
      <c r="E1263" s="84" t="b">
        <v>1</v>
      </c>
      <c r="F1263" s="84" t="b">
        <v>0</v>
      </c>
      <c r="G1263" s="84" t="b">
        <v>0</v>
      </c>
    </row>
    <row r="1264" spans="1:7" ht="15">
      <c r="A1264" s="84" t="s">
        <v>4064</v>
      </c>
      <c r="B1264" s="84">
        <v>2</v>
      </c>
      <c r="C1264" s="123">
        <v>0</v>
      </c>
      <c r="D1264" s="84" t="s">
        <v>2905</v>
      </c>
      <c r="E1264" s="84" t="b">
        <v>0</v>
      </c>
      <c r="F1264" s="84" t="b">
        <v>1</v>
      </c>
      <c r="G1264" s="84" t="b">
        <v>0</v>
      </c>
    </row>
    <row r="1265" spans="1:7" ht="15">
      <c r="A1265" s="84" t="s">
        <v>3664</v>
      </c>
      <c r="B1265" s="84">
        <v>2</v>
      </c>
      <c r="C1265" s="123">
        <v>0</v>
      </c>
      <c r="D1265" s="84" t="s">
        <v>2905</v>
      </c>
      <c r="E1265" s="84" t="b">
        <v>0</v>
      </c>
      <c r="F1265" s="84" t="b">
        <v>0</v>
      </c>
      <c r="G1265" s="84" t="b">
        <v>0</v>
      </c>
    </row>
    <row r="1266" spans="1:7" ht="15">
      <c r="A1266" s="84" t="s">
        <v>3681</v>
      </c>
      <c r="B1266" s="84">
        <v>2</v>
      </c>
      <c r="C1266" s="123">
        <v>0</v>
      </c>
      <c r="D1266" s="84" t="s">
        <v>2905</v>
      </c>
      <c r="E1266" s="84" t="b">
        <v>0</v>
      </c>
      <c r="F1266" s="84" t="b">
        <v>0</v>
      </c>
      <c r="G1266" s="84" t="b">
        <v>0</v>
      </c>
    </row>
    <row r="1267" spans="1:7" ht="15">
      <c r="A1267" s="84" t="s">
        <v>3698</v>
      </c>
      <c r="B1267" s="84">
        <v>2</v>
      </c>
      <c r="C1267" s="123">
        <v>0</v>
      </c>
      <c r="D1267" s="84" t="s">
        <v>2905</v>
      </c>
      <c r="E1267" s="84" t="b">
        <v>0</v>
      </c>
      <c r="F1267" s="84" t="b">
        <v>0</v>
      </c>
      <c r="G1267" s="84" t="b">
        <v>0</v>
      </c>
    </row>
    <row r="1268" spans="1:7" ht="15">
      <c r="A1268" s="84" t="s">
        <v>3868</v>
      </c>
      <c r="B1268" s="84">
        <v>2</v>
      </c>
      <c r="C1268" s="123">
        <v>0</v>
      </c>
      <c r="D1268" s="84" t="s">
        <v>2905</v>
      </c>
      <c r="E1268" s="84" t="b">
        <v>0</v>
      </c>
      <c r="F1268" s="84" t="b">
        <v>0</v>
      </c>
      <c r="G1268" s="84" t="b">
        <v>0</v>
      </c>
    </row>
    <row r="1269" spans="1:7" ht="15">
      <c r="A1269" s="84" t="s">
        <v>4065</v>
      </c>
      <c r="B1269" s="84">
        <v>2</v>
      </c>
      <c r="C1269" s="123">
        <v>0</v>
      </c>
      <c r="D1269" s="84" t="s">
        <v>2905</v>
      </c>
      <c r="E1269" s="84" t="b">
        <v>0</v>
      </c>
      <c r="F1269" s="84" t="b">
        <v>0</v>
      </c>
      <c r="G1269" s="84" t="b">
        <v>0</v>
      </c>
    </row>
    <row r="1270" spans="1:7" ht="15">
      <c r="A1270" s="84" t="s">
        <v>4066</v>
      </c>
      <c r="B1270" s="84">
        <v>2</v>
      </c>
      <c r="C1270" s="123">
        <v>0</v>
      </c>
      <c r="D1270" s="84" t="s">
        <v>2905</v>
      </c>
      <c r="E1270" s="84" t="b">
        <v>0</v>
      </c>
      <c r="F1270" s="84" t="b">
        <v>0</v>
      </c>
      <c r="G1270" s="84" t="b">
        <v>0</v>
      </c>
    </row>
    <row r="1271" spans="1:7" ht="15">
      <c r="A1271" s="84" t="s">
        <v>4067</v>
      </c>
      <c r="B1271" s="84">
        <v>2</v>
      </c>
      <c r="C1271" s="123">
        <v>0</v>
      </c>
      <c r="D1271" s="84" t="s">
        <v>2905</v>
      </c>
      <c r="E1271" s="84" t="b">
        <v>0</v>
      </c>
      <c r="F1271" s="84" t="b">
        <v>0</v>
      </c>
      <c r="G1271" s="84" t="b">
        <v>0</v>
      </c>
    </row>
    <row r="1272" spans="1:7" ht="15">
      <c r="A1272" s="84" t="s">
        <v>3699</v>
      </c>
      <c r="B1272" s="84">
        <v>2</v>
      </c>
      <c r="C1272" s="123">
        <v>0</v>
      </c>
      <c r="D1272" s="84" t="s">
        <v>2905</v>
      </c>
      <c r="E1272" s="84" t="b">
        <v>0</v>
      </c>
      <c r="F1272" s="84" t="b">
        <v>0</v>
      </c>
      <c r="G1272" s="84" t="b">
        <v>0</v>
      </c>
    </row>
    <row r="1273" spans="1:7" ht="15">
      <c r="A1273" s="84" t="s">
        <v>4068</v>
      </c>
      <c r="B1273" s="84">
        <v>2</v>
      </c>
      <c r="C1273" s="123">
        <v>0</v>
      </c>
      <c r="D1273" s="84" t="s">
        <v>2905</v>
      </c>
      <c r="E1273" s="84" t="b">
        <v>0</v>
      </c>
      <c r="F1273" s="84" t="b">
        <v>0</v>
      </c>
      <c r="G1273" s="84" t="b">
        <v>0</v>
      </c>
    </row>
    <row r="1274" spans="1:7" ht="15">
      <c r="A1274" s="84" t="s">
        <v>2996</v>
      </c>
      <c r="B1274" s="84">
        <v>2</v>
      </c>
      <c r="C1274" s="123">
        <v>0</v>
      </c>
      <c r="D1274" s="84" t="s">
        <v>2907</v>
      </c>
      <c r="E1274" s="84" t="b">
        <v>0</v>
      </c>
      <c r="F1274" s="84" t="b">
        <v>0</v>
      </c>
      <c r="G1274" s="84" t="b">
        <v>0</v>
      </c>
    </row>
    <row r="1275" spans="1:7" ht="15">
      <c r="A1275" s="84" t="s">
        <v>3056</v>
      </c>
      <c r="B1275" s="84">
        <v>2</v>
      </c>
      <c r="C1275" s="123">
        <v>0</v>
      </c>
      <c r="D1275" s="84" t="s">
        <v>2907</v>
      </c>
      <c r="E1275" s="84" t="b">
        <v>0</v>
      </c>
      <c r="F1275" s="84" t="b">
        <v>0</v>
      </c>
      <c r="G1275" s="84" t="b">
        <v>0</v>
      </c>
    </row>
    <row r="1276" spans="1:7" ht="15">
      <c r="A1276" s="84" t="s">
        <v>3055</v>
      </c>
      <c r="B1276" s="84">
        <v>2</v>
      </c>
      <c r="C1276" s="123">
        <v>0</v>
      </c>
      <c r="D1276" s="84" t="s">
        <v>2907</v>
      </c>
      <c r="E1276" s="84" t="b">
        <v>0</v>
      </c>
      <c r="F1276" s="84" t="b">
        <v>0</v>
      </c>
      <c r="G1276" s="84" t="b">
        <v>0</v>
      </c>
    </row>
    <row r="1277" spans="1:7" ht="15">
      <c r="A1277" s="84" t="s">
        <v>3889</v>
      </c>
      <c r="B1277" s="84">
        <v>2</v>
      </c>
      <c r="C1277" s="123">
        <v>0</v>
      </c>
      <c r="D1277" s="84" t="s">
        <v>2907</v>
      </c>
      <c r="E1277" s="84" t="b">
        <v>0</v>
      </c>
      <c r="F1277" s="84" t="b">
        <v>0</v>
      </c>
      <c r="G1277" s="84" t="b">
        <v>0</v>
      </c>
    </row>
    <row r="1278" spans="1:7" ht="15">
      <c r="A1278" s="84" t="s">
        <v>3665</v>
      </c>
      <c r="B1278" s="84">
        <v>2</v>
      </c>
      <c r="C1278" s="123">
        <v>0</v>
      </c>
      <c r="D1278" s="84" t="s">
        <v>2907</v>
      </c>
      <c r="E1278" s="84" t="b">
        <v>0</v>
      </c>
      <c r="F1278" s="84" t="b">
        <v>0</v>
      </c>
      <c r="G1278" s="84" t="b">
        <v>0</v>
      </c>
    </row>
    <row r="1279" spans="1:7" ht="15">
      <c r="A1279" s="84" t="s">
        <v>3824</v>
      </c>
      <c r="B1279" s="84">
        <v>2</v>
      </c>
      <c r="C1279" s="123">
        <v>0</v>
      </c>
      <c r="D1279" s="84" t="s">
        <v>2907</v>
      </c>
      <c r="E1279" s="84" t="b">
        <v>0</v>
      </c>
      <c r="F1279" s="84" t="b">
        <v>0</v>
      </c>
      <c r="G1279" s="84" t="b">
        <v>0</v>
      </c>
    </row>
    <row r="1280" spans="1:7" ht="15">
      <c r="A1280" s="84" t="s">
        <v>3796</v>
      </c>
      <c r="B1280" s="84">
        <v>2</v>
      </c>
      <c r="C1280" s="123">
        <v>0</v>
      </c>
      <c r="D1280" s="84" t="s">
        <v>2907</v>
      </c>
      <c r="E1280" s="84" t="b">
        <v>0</v>
      </c>
      <c r="F1280" s="84" t="b">
        <v>0</v>
      </c>
      <c r="G1280" s="84" t="b">
        <v>0</v>
      </c>
    </row>
    <row r="1281" spans="1:7" ht="15">
      <c r="A1281" s="84" t="s">
        <v>3907</v>
      </c>
      <c r="B1281" s="84">
        <v>2</v>
      </c>
      <c r="C1281" s="123">
        <v>0</v>
      </c>
      <c r="D1281" s="84" t="s">
        <v>2907</v>
      </c>
      <c r="E1281" s="84" t="b">
        <v>0</v>
      </c>
      <c r="F1281" s="84" t="b">
        <v>0</v>
      </c>
      <c r="G1281" s="84" t="b">
        <v>0</v>
      </c>
    </row>
    <row r="1282" spans="1:7" ht="15">
      <c r="A1282" s="84" t="s">
        <v>3795</v>
      </c>
      <c r="B1282" s="84">
        <v>2</v>
      </c>
      <c r="C1282" s="123">
        <v>0</v>
      </c>
      <c r="D1282" s="84" t="s">
        <v>2907</v>
      </c>
      <c r="E1282" s="84" t="b">
        <v>0</v>
      </c>
      <c r="F1282" s="84" t="b">
        <v>0</v>
      </c>
      <c r="G1282" s="84" t="b">
        <v>0</v>
      </c>
    </row>
    <row r="1283" spans="1:7" ht="15">
      <c r="A1283" s="84" t="s">
        <v>4136</v>
      </c>
      <c r="B1283" s="84">
        <v>2</v>
      </c>
      <c r="C1283" s="123">
        <v>0</v>
      </c>
      <c r="D1283" s="84" t="s">
        <v>2907</v>
      </c>
      <c r="E1283" s="84" t="b">
        <v>0</v>
      </c>
      <c r="F1283" s="84" t="b">
        <v>0</v>
      </c>
      <c r="G1283" s="84" t="b">
        <v>0</v>
      </c>
    </row>
    <row r="1284" spans="1:7" ht="15">
      <c r="A1284" s="84" t="s">
        <v>3666</v>
      </c>
      <c r="B1284" s="84">
        <v>2</v>
      </c>
      <c r="C1284" s="123">
        <v>0</v>
      </c>
      <c r="D1284" s="84" t="s">
        <v>2907</v>
      </c>
      <c r="E1284" s="84" t="b">
        <v>0</v>
      </c>
      <c r="F1284" s="84" t="b">
        <v>0</v>
      </c>
      <c r="G1284" s="84" t="b">
        <v>0</v>
      </c>
    </row>
    <row r="1285" spans="1:7" ht="15">
      <c r="A1285" s="84" t="s">
        <v>3453</v>
      </c>
      <c r="B1285" s="84">
        <v>2</v>
      </c>
      <c r="C1285" s="123">
        <v>0</v>
      </c>
      <c r="D1285" s="84" t="s">
        <v>2907</v>
      </c>
      <c r="E1285" s="84" t="b">
        <v>0</v>
      </c>
      <c r="F1285" s="84" t="b">
        <v>0</v>
      </c>
      <c r="G1285" s="84" t="b">
        <v>0</v>
      </c>
    </row>
    <row r="1286" spans="1:7" ht="15">
      <c r="A1286" s="84" t="s">
        <v>3094</v>
      </c>
      <c r="B1286" s="84">
        <v>2</v>
      </c>
      <c r="C1286" s="123">
        <v>0</v>
      </c>
      <c r="D1286" s="84" t="s">
        <v>2907</v>
      </c>
      <c r="E1286" s="84" t="b">
        <v>0</v>
      </c>
      <c r="F1286" s="84" t="b">
        <v>0</v>
      </c>
      <c r="G1286" s="84" t="b">
        <v>0</v>
      </c>
    </row>
    <row r="1287" spans="1:7" ht="15">
      <c r="A1287" s="84" t="s">
        <v>3794</v>
      </c>
      <c r="B1287" s="84">
        <v>2</v>
      </c>
      <c r="C1287" s="123">
        <v>0</v>
      </c>
      <c r="D1287" s="84" t="s">
        <v>2907</v>
      </c>
      <c r="E1287" s="84" t="b">
        <v>0</v>
      </c>
      <c r="F1287" s="84" t="b">
        <v>0</v>
      </c>
      <c r="G1287" s="84" t="b">
        <v>0</v>
      </c>
    </row>
    <row r="1288" spans="1:7" ht="15">
      <c r="A1288" s="84" t="s">
        <v>3054</v>
      </c>
      <c r="B1288" s="84">
        <v>4</v>
      </c>
      <c r="C1288" s="123">
        <v>0</v>
      </c>
      <c r="D1288" s="84" t="s">
        <v>2908</v>
      </c>
      <c r="E1288" s="84" t="b">
        <v>0</v>
      </c>
      <c r="F1288" s="84" t="b">
        <v>0</v>
      </c>
      <c r="G1288" s="84" t="b">
        <v>0</v>
      </c>
    </row>
    <row r="1289" spans="1:7" ht="15">
      <c r="A1289" s="84" t="s">
        <v>3058</v>
      </c>
      <c r="B1289" s="84">
        <v>2</v>
      </c>
      <c r="C1289" s="123">
        <v>0</v>
      </c>
      <c r="D1289" s="84" t="s">
        <v>2908</v>
      </c>
      <c r="E1289" s="84" t="b">
        <v>0</v>
      </c>
      <c r="F1289" s="84" t="b">
        <v>0</v>
      </c>
      <c r="G1289" s="84" t="b">
        <v>0</v>
      </c>
    </row>
    <row r="1290" spans="1:7" ht="15">
      <c r="A1290" s="84" t="s">
        <v>3126</v>
      </c>
      <c r="B1290" s="84">
        <v>2</v>
      </c>
      <c r="C1290" s="123">
        <v>0</v>
      </c>
      <c r="D1290" s="84" t="s">
        <v>2908</v>
      </c>
      <c r="E1290" s="84" t="b">
        <v>0</v>
      </c>
      <c r="F1290" s="84" t="b">
        <v>0</v>
      </c>
      <c r="G1290" s="84" t="b">
        <v>0</v>
      </c>
    </row>
    <row r="1291" spans="1:7" ht="15">
      <c r="A1291" s="84" t="s">
        <v>3055</v>
      </c>
      <c r="B1291" s="84">
        <v>2</v>
      </c>
      <c r="C1291" s="123">
        <v>0</v>
      </c>
      <c r="D1291" s="84" t="s">
        <v>2908</v>
      </c>
      <c r="E1291" s="84" t="b">
        <v>0</v>
      </c>
      <c r="F1291" s="84" t="b">
        <v>0</v>
      </c>
      <c r="G1291" s="84" t="b">
        <v>0</v>
      </c>
    </row>
    <row r="1292" spans="1:7" ht="15">
      <c r="A1292" s="84" t="s">
        <v>3056</v>
      </c>
      <c r="B1292" s="84">
        <v>2</v>
      </c>
      <c r="C1292" s="123">
        <v>0</v>
      </c>
      <c r="D1292" s="84" t="s">
        <v>2908</v>
      </c>
      <c r="E1292" s="84" t="b">
        <v>0</v>
      </c>
      <c r="F1292" s="84" t="b">
        <v>0</v>
      </c>
      <c r="G1292" s="84" t="b">
        <v>0</v>
      </c>
    </row>
    <row r="1293" spans="1:7" ht="15">
      <c r="A1293" s="84" t="s">
        <v>4145</v>
      </c>
      <c r="B1293" s="84">
        <v>2</v>
      </c>
      <c r="C1293" s="123">
        <v>0</v>
      </c>
      <c r="D1293" s="84" t="s">
        <v>2908</v>
      </c>
      <c r="E1293" s="84" t="b">
        <v>0</v>
      </c>
      <c r="F1293" s="84" t="b">
        <v>0</v>
      </c>
      <c r="G1293" s="84" t="b">
        <v>0</v>
      </c>
    </row>
    <row r="1294" spans="1:7" ht="15">
      <c r="A1294" s="84" t="s">
        <v>4146</v>
      </c>
      <c r="B1294" s="84">
        <v>2</v>
      </c>
      <c r="C1294" s="123">
        <v>0</v>
      </c>
      <c r="D1294" s="84" t="s">
        <v>2908</v>
      </c>
      <c r="E1294" s="84" t="b">
        <v>0</v>
      </c>
      <c r="F1294" s="84" t="b">
        <v>0</v>
      </c>
      <c r="G1294" s="84" t="b">
        <v>0</v>
      </c>
    </row>
    <row r="1295" spans="1:7" ht="15">
      <c r="A1295" s="84" t="s">
        <v>3676</v>
      </c>
      <c r="B1295" s="84">
        <v>2</v>
      </c>
      <c r="C1295" s="123">
        <v>0</v>
      </c>
      <c r="D1295" s="84" t="s">
        <v>2908</v>
      </c>
      <c r="E1295" s="84" t="b">
        <v>0</v>
      </c>
      <c r="F1295" s="84" t="b">
        <v>0</v>
      </c>
      <c r="G1295" s="84" t="b">
        <v>0</v>
      </c>
    </row>
    <row r="1296" spans="1:7" ht="15">
      <c r="A1296" s="84" t="s">
        <v>3663</v>
      </c>
      <c r="B1296" s="84">
        <v>2</v>
      </c>
      <c r="C1296" s="123">
        <v>0</v>
      </c>
      <c r="D1296" s="84" t="s">
        <v>2908</v>
      </c>
      <c r="E1296" s="84" t="b">
        <v>0</v>
      </c>
      <c r="F1296" s="84" t="b">
        <v>0</v>
      </c>
      <c r="G1296" s="84" t="b">
        <v>0</v>
      </c>
    </row>
    <row r="1297" spans="1:7" ht="15">
      <c r="A1297" s="84" t="s">
        <v>3453</v>
      </c>
      <c r="B1297" s="84">
        <v>2</v>
      </c>
      <c r="C1297" s="123">
        <v>0</v>
      </c>
      <c r="D1297" s="84" t="s">
        <v>2908</v>
      </c>
      <c r="E1297" s="84" t="b">
        <v>0</v>
      </c>
      <c r="F1297" s="84" t="b">
        <v>0</v>
      </c>
      <c r="G129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4162</v>
      </c>
      <c r="B1" s="13" t="s">
        <v>4163</v>
      </c>
      <c r="C1" s="13" t="s">
        <v>4156</v>
      </c>
      <c r="D1" s="13" t="s">
        <v>4157</v>
      </c>
      <c r="E1" s="13" t="s">
        <v>4164</v>
      </c>
      <c r="F1" s="13" t="s">
        <v>144</v>
      </c>
      <c r="G1" s="13" t="s">
        <v>4165</v>
      </c>
      <c r="H1" s="13" t="s">
        <v>4166</v>
      </c>
      <c r="I1" s="13" t="s">
        <v>4167</v>
      </c>
      <c r="J1" s="13" t="s">
        <v>4168</v>
      </c>
      <c r="K1" s="13" t="s">
        <v>4169</v>
      </c>
      <c r="L1" s="13" t="s">
        <v>4170</v>
      </c>
    </row>
    <row r="2" spans="1:12" ht="15">
      <c r="A2" s="84" t="s">
        <v>3055</v>
      </c>
      <c r="B2" s="84" t="s">
        <v>3056</v>
      </c>
      <c r="C2" s="84">
        <v>33</v>
      </c>
      <c r="D2" s="123">
        <v>0.008089438221354833</v>
      </c>
      <c r="E2" s="123">
        <v>1.856493279779978</v>
      </c>
      <c r="F2" s="84" t="s">
        <v>4158</v>
      </c>
      <c r="G2" s="84" t="b">
        <v>0</v>
      </c>
      <c r="H2" s="84" t="b">
        <v>0</v>
      </c>
      <c r="I2" s="84" t="b">
        <v>0</v>
      </c>
      <c r="J2" s="84" t="b">
        <v>0</v>
      </c>
      <c r="K2" s="84" t="b">
        <v>0</v>
      </c>
      <c r="L2" s="84" t="b">
        <v>0</v>
      </c>
    </row>
    <row r="3" spans="1:12" ht="15">
      <c r="A3" s="84" t="s">
        <v>3054</v>
      </c>
      <c r="B3" s="84" t="s">
        <v>3055</v>
      </c>
      <c r="C3" s="84">
        <v>22</v>
      </c>
      <c r="D3" s="123">
        <v>0.006124921369890603</v>
      </c>
      <c r="E3" s="123">
        <v>1.1658183744748416</v>
      </c>
      <c r="F3" s="84" t="s">
        <v>4158</v>
      </c>
      <c r="G3" s="84" t="b">
        <v>0</v>
      </c>
      <c r="H3" s="84" t="b">
        <v>0</v>
      </c>
      <c r="I3" s="84" t="b">
        <v>0</v>
      </c>
      <c r="J3" s="84" t="b">
        <v>0</v>
      </c>
      <c r="K3" s="84" t="b">
        <v>0</v>
      </c>
      <c r="L3" s="84" t="b">
        <v>0</v>
      </c>
    </row>
    <row r="4" spans="1:12" ht="15">
      <c r="A4" s="84" t="s">
        <v>3085</v>
      </c>
      <c r="B4" s="84" t="s">
        <v>3084</v>
      </c>
      <c r="C4" s="84">
        <v>16</v>
      </c>
      <c r="D4" s="123">
        <v>0.006403829117953168</v>
      </c>
      <c r="E4" s="123">
        <v>2.27415784926368</v>
      </c>
      <c r="F4" s="84" t="s">
        <v>4158</v>
      </c>
      <c r="G4" s="84" t="b">
        <v>0</v>
      </c>
      <c r="H4" s="84" t="b">
        <v>0</v>
      </c>
      <c r="I4" s="84" t="b">
        <v>0</v>
      </c>
      <c r="J4" s="84" t="b">
        <v>0</v>
      </c>
      <c r="K4" s="84" t="b">
        <v>0</v>
      </c>
      <c r="L4" s="84" t="b">
        <v>0</v>
      </c>
    </row>
    <row r="5" spans="1:12" ht="15">
      <c r="A5" s="84" t="s">
        <v>3086</v>
      </c>
      <c r="B5" s="84" t="s">
        <v>3054</v>
      </c>
      <c r="C5" s="84">
        <v>12</v>
      </c>
      <c r="D5" s="123">
        <v>0.004216877631956785</v>
      </c>
      <c r="E5" s="123">
        <v>1.3093222663269308</v>
      </c>
      <c r="F5" s="84" t="s">
        <v>4158</v>
      </c>
      <c r="G5" s="84" t="b">
        <v>0</v>
      </c>
      <c r="H5" s="84" t="b">
        <v>0</v>
      </c>
      <c r="I5" s="84" t="b">
        <v>0</v>
      </c>
      <c r="J5" s="84" t="b">
        <v>0</v>
      </c>
      <c r="K5" s="84" t="b">
        <v>0</v>
      </c>
      <c r="L5" s="84" t="b">
        <v>0</v>
      </c>
    </row>
    <row r="6" spans="1:12" ht="15">
      <c r="A6" s="84" t="s">
        <v>3069</v>
      </c>
      <c r="B6" s="84" t="s">
        <v>3054</v>
      </c>
      <c r="C6" s="84">
        <v>12</v>
      </c>
      <c r="D6" s="123">
        <v>0.004216877631956785</v>
      </c>
      <c r="E6" s="123">
        <v>1.3093222663269308</v>
      </c>
      <c r="F6" s="84" t="s">
        <v>4158</v>
      </c>
      <c r="G6" s="84" t="b">
        <v>0</v>
      </c>
      <c r="H6" s="84" t="b">
        <v>0</v>
      </c>
      <c r="I6" s="84" t="b">
        <v>0</v>
      </c>
      <c r="J6" s="84" t="b">
        <v>0</v>
      </c>
      <c r="K6" s="84" t="b">
        <v>0</v>
      </c>
      <c r="L6" s="84" t="b">
        <v>0</v>
      </c>
    </row>
    <row r="7" spans="1:12" ht="15">
      <c r="A7" s="84" t="s">
        <v>3056</v>
      </c>
      <c r="B7" s="84" t="s">
        <v>3070</v>
      </c>
      <c r="C7" s="84">
        <v>12</v>
      </c>
      <c r="D7" s="123">
        <v>0.004216877631956785</v>
      </c>
      <c r="E7" s="123">
        <v>1.9731278535996986</v>
      </c>
      <c r="F7" s="84" t="s">
        <v>4158</v>
      </c>
      <c r="G7" s="84" t="b">
        <v>0</v>
      </c>
      <c r="H7" s="84" t="b">
        <v>0</v>
      </c>
      <c r="I7" s="84" t="b">
        <v>0</v>
      </c>
      <c r="J7" s="84" t="b">
        <v>0</v>
      </c>
      <c r="K7" s="84" t="b">
        <v>0</v>
      </c>
      <c r="L7" s="84" t="b">
        <v>0</v>
      </c>
    </row>
    <row r="8" spans="1:12" ht="15">
      <c r="A8" s="84" t="s">
        <v>3070</v>
      </c>
      <c r="B8" s="84" t="s">
        <v>3071</v>
      </c>
      <c r="C8" s="84">
        <v>12</v>
      </c>
      <c r="D8" s="123">
        <v>0.004216877631956785</v>
      </c>
      <c r="E8" s="123">
        <v>2.415487002060149</v>
      </c>
      <c r="F8" s="84" t="s">
        <v>4158</v>
      </c>
      <c r="G8" s="84" t="b">
        <v>0</v>
      </c>
      <c r="H8" s="84" t="b">
        <v>0</v>
      </c>
      <c r="I8" s="84" t="b">
        <v>0</v>
      </c>
      <c r="J8" s="84" t="b">
        <v>1</v>
      </c>
      <c r="K8" s="84" t="b">
        <v>0</v>
      </c>
      <c r="L8" s="84" t="b">
        <v>0</v>
      </c>
    </row>
    <row r="9" spans="1:12" ht="15">
      <c r="A9" s="84" t="s">
        <v>3071</v>
      </c>
      <c r="B9" s="84" t="s">
        <v>3072</v>
      </c>
      <c r="C9" s="84">
        <v>12</v>
      </c>
      <c r="D9" s="123">
        <v>0.004216877631956785</v>
      </c>
      <c r="E9" s="123">
        <v>2.348540212429536</v>
      </c>
      <c r="F9" s="84" t="s">
        <v>4158</v>
      </c>
      <c r="G9" s="84" t="b">
        <v>1</v>
      </c>
      <c r="H9" s="84" t="b">
        <v>0</v>
      </c>
      <c r="I9" s="84" t="b">
        <v>0</v>
      </c>
      <c r="J9" s="84" t="b">
        <v>0</v>
      </c>
      <c r="K9" s="84" t="b">
        <v>0</v>
      </c>
      <c r="L9" s="84" t="b">
        <v>0</v>
      </c>
    </row>
    <row r="10" spans="1:12" ht="15">
      <c r="A10" s="84" t="s">
        <v>3072</v>
      </c>
      <c r="B10" s="84" t="s">
        <v>3073</v>
      </c>
      <c r="C10" s="84">
        <v>12</v>
      </c>
      <c r="D10" s="123">
        <v>0.004216877631956785</v>
      </c>
      <c r="E10" s="123">
        <v>2.383302318688748</v>
      </c>
      <c r="F10" s="84" t="s">
        <v>4158</v>
      </c>
      <c r="G10" s="84" t="b">
        <v>0</v>
      </c>
      <c r="H10" s="84" t="b">
        <v>0</v>
      </c>
      <c r="I10" s="84" t="b">
        <v>0</v>
      </c>
      <c r="J10" s="84" t="b">
        <v>0</v>
      </c>
      <c r="K10" s="84" t="b">
        <v>0</v>
      </c>
      <c r="L10" s="84" t="b">
        <v>0</v>
      </c>
    </row>
    <row r="11" spans="1:12" ht="15">
      <c r="A11" s="84" t="s">
        <v>3073</v>
      </c>
      <c r="B11" s="84" t="s">
        <v>3074</v>
      </c>
      <c r="C11" s="84">
        <v>12</v>
      </c>
      <c r="D11" s="123">
        <v>0.004216877631956785</v>
      </c>
      <c r="E11" s="123">
        <v>2.415487002060149</v>
      </c>
      <c r="F11" s="84" t="s">
        <v>4158</v>
      </c>
      <c r="G11" s="84" t="b">
        <v>0</v>
      </c>
      <c r="H11" s="84" t="b">
        <v>0</v>
      </c>
      <c r="I11" s="84" t="b">
        <v>0</v>
      </c>
      <c r="J11" s="84" t="b">
        <v>0</v>
      </c>
      <c r="K11" s="84" t="b">
        <v>0</v>
      </c>
      <c r="L11" s="84" t="b">
        <v>0</v>
      </c>
    </row>
    <row r="12" spans="1:12" ht="15">
      <c r="A12" s="84" t="s">
        <v>3074</v>
      </c>
      <c r="B12" s="84" t="s">
        <v>3669</v>
      </c>
      <c r="C12" s="84">
        <v>12</v>
      </c>
      <c r="D12" s="123">
        <v>0.004216877631956785</v>
      </c>
      <c r="E12" s="123">
        <v>2.450249108319361</v>
      </c>
      <c r="F12" s="84" t="s">
        <v>4158</v>
      </c>
      <c r="G12" s="84" t="b">
        <v>0</v>
      </c>
      <c r="H12" s="84" t="b">
        <v>0</v>
      </c>
      <c r="I12" s="84" t="b">
        <v>0</v>
      </c>
      <c r="J12" s="84" t="b">
        <v>0</v>
      </c>
      <c r="K12" s="84" t="b">
        <v>0</v>
      </c>
      <c r="L12" s="84" t="b">
        <v>0</v>
      </c>
    </row>
    <row r="13" spans="1:12" ht="15">
      <c r="A13" s="84" t="s">
        <v>3669</v>
      </c>
      <c r="B13" s="84" t="s">
        <v>3670</v>
      </c>
      <c r="C13" s="84">
        <v>12</v>
      </c>
      <c r="D13" s="123">
        <v>0.004216877631956785</v>
      </c>
      <c r="E13" s="123">
        <v>2.450249108319361</v>
      </c>
      <c r="F13" s="84" t="s">
        <v>4158</v>
      </c>
      <c r="G13" s="84" t="b">
        <v>0</v>
      </c>
      <c r="H13" s="84" t="b">
        <v>0</v>
      </c>
      <c r="I13" s="84" t="b">
        <v>0</v>
      </c>
      <c r="J13" s="84" t="b">
        <v>1</v>
      </c>
      <c r="K13" s="84" t="b">
        <v>0</v>
      </c>
      <c r="L13" s="84" t="b">
        <v>0</v>
      </c>
    </row>
    <row r="14" spans="1:12" ht="15">
      <c r="A14" s="84" t="s">
        <v>3670</v>
      </c>
      <c r="B14" s="84" t="s">
        <v>3057</v>
      </c>
      <c r="C14" s="84">
        <v>12</v>
      </c>
      <c r="D14" s="123">
        <v>0.004216877631956785</v>
      </c>
      <c r="E14" s="123">
        <v>2.0380686605327134</v>
      </c>
      <c r="F14" s="84" t="s">
        <v>4158</v>
      </c>
      <c r="G14" s="84" t="b">
        <v>1</v>
      </c>
      <c r="H14" s="84" t="b">
        <v>0</v>
      </c>
      <c r="I14" s="84" t="b">
        <v>0</v>
      </c>
      <c r="J14" s="84" t="b">
        <v>0</v>
      </c>
      <c r="K14" s="84" t="b">
        <v>0</v>
      </c>
      <c r="L14" s="84" t="b">
        <v>0</v>
      </c>
    </row>
    <row r="15" spans="1:12" ht="15">
      <c r="A15" s="84" t="s">
        <v>3057</v>
      </c>
      <c r="B15" s="84" t="s">
        <v>3671</v>
      </c>
      <c r="C15" s="84">
        <v>12</v>
      </c>
      <c r="D15" s="123">
        <v>0.004216877631956785</v>
      </c>
      <c r="E15" s="123">
        <v>2.0109164144890985</v>
      </c>
      <c r="F15" s="84" t="s">
        <v>4158</v>
      </c>
      <c r="G15" s="84" t="b">
        <v>0</v>
      </c>
      <c r="H15" s="84" t="b">
        <v>0</v>
      </c>
      <c r="I15" s="84" t="b">
        <v>0</v>
      </c>
      <c r="J15" s="84" t="b">
        <v>0</v>
      </c>
      <c r="K15" s="84" t="b">
        <v>0</v>
      </c>
      <c r="L15" s="84" t="b">
        <v>0</v>
      </c>
    </row>
    <row r="16" spans="1:12" ht="15">
      <c r="A16" s="84" t="s">
        <v>3077</v>
      </c>
      <c r="B16" s="84" t="s">
        <v>3078</v>
      </c>
      <c r="C16" s="84">
        <v>11</v>
      </c>
      <c r="D16" s="123">
        <v>0.005025294695302501</v>
      </c>
      <c r="E16" s="123">
        <v>2.488037669208761</v>
      </c>
      <c r="F16" s="84" t="s">
        <v>4158</v>
      </c>
      <c r="G16" s="84" t="b">
        <v>0</v>
      </c>
      <c r="H16" s="84" t="b">
        <v>0</v>
      </c>
      <c r="I16" s="84" t="b">
        <v>0</v>
      </c>
      <c r="J16" s="84" t="b">
        <v>0</v>
      </c>
      <c r="K16" s="84" t="b">
        <v>0</v>
      </c>
      <c r="L16" s="84" t="b">
        <v>0</v>
      </c>
    </row>
    <row r="17" spans="1:12" ht="15">
      <c r="A17" s="84" t="s">
        <v>329</v>
      </c>
      <c r="B17" s="84" t="s">
        <v>3069</v>
      </c>
      <c r="C17" s="84">
        <v>11</v>
      </c>
      <c r="D17" s="123">
        <v>0.003980744088246409</v>
      </c>
      <c r="E17" s="123">
        <v>2.488037669208761</v>
      </c>
      <c r="F17" s="84" t="s">
        <v>4158</v>
      </c>
      <c r="G17" s="84" t="b">
        <v>0</v>
      </c>
      <c r="H17" s="84" t="b">
        <v>0</v>
      </c>
      <c r="I17" s="84" t="b">
        <v>0</v>
      </c>
      <c r="J17" s="84" t="b">
        <v>0</v>
      </c>
      <c r="K17" s="84" t="b">
        <v>0</v>
      </c>
      <c r="L17" s="84" t="b">
        <v>0</v>
      </c>
    </row>
    <row r="18" spans="1:12" ht="15">
      <c r="A18" s="84" t="s">
        <v>3054</v>
      </c>
      <c r="B18" s="84" t="s">
        <v>3132</v>
      </c>
      <c r="C18" s="84">
        <v>10</v>
      </c>
      <c r="D18" s="123">
        <v>0.003733646629092176</v>
      </c>
      <c r="E18" s="123">
        <v>1.4466449840505358</v>
      </c>
      <c r="F18" s="84" t="s">
        <v>4158</v>
      </c>
      <c r="G18" s="84" t="b">
        <v>0</v>
      </c>
      <c r="H18" s="84" t="b">
        <v>0</v>
      </c>
      <c r="I18" s="84" t="b">
        <v>0</v>
      </c>
      <c r="J18" s="84" t="b">
        <v>0</v>
      </c>
      <c r="K18" s="84" t="b">
        <v>0</v>
      </c>
      <c r="L18" s="84" t="b">
        <v>0</v>
      </c>
    </row>
    <row r="19" spans="1:12" ht="15">
      <c r="A19" s="84" t="s">
        <v>3087</v>
      </c>
      <c r="B19" s="84" t="s">
        <v>3088</v>
      </c>
      <c r="C19" s="84">
        <v>9</v>
      </c>
      <c r="D19" s="123">
        <v>0.0034744853536056086</v>
      </c>
      <c r="E19" s="123">
        <v>2.383302318688748</v>
      </c>
      <c r="F19" s="84" t="s">
        <v>4158</v>
      </c>
      <c r="G19" s="84" t="b">
        <v>0</v>
      </c>
      <c r="H19" s="84" t="b">
        <v>0</v>
      </c>
      <c r="I19" s="84" t="b">
        <v>0</v>
      </c>
      <c r="J19" s="84" t="b">
        <v>0</v>
      </c>
      <c r="K19" s="84" t="b">
        <v>0</v>
      </c>
      <c r="L19" s="84" t="b">
        <v>0</v>
      </c>
    </row>
    <row r="20" spans="1:12" ht="15">
      <c r="A20" s="84" t="s">
        <v>3664</v>
      </c>
      <c r="B20" s="84" t="s">
        <v>3681</v>
      </c>
      <c r="C20" s="84">
        <v>8</v>
      </c>
      <c r="D20" s="123">
        <v>0.003201914558976584</v>
      </c>
      <c r="E20" s="123">
        <v>2.3021865728639233</v>
      </c>
      <c r="F20" s="84" t="s">
        <v>4158</v>
      </c>
      <c r="G20" s="84" t="b">
        <v>0</v>
      </c>
      <c r="H20" s="84" t="b">
        <v>0</v>
      </c>
      <c r="I20" s="84" t="b">
        <v>0</v>
      </c>
      <c r="J20" s="84" t="b">
        <v>0</v>
      </c>
      <c r="K20" s="84" t="b">
        <v>0</v>
      </c>
      <c r="L20" s="84" t="b">
        <v>0</v>
      </c>
    </row>
    <row r="21" spans="1:12" ht="15">
      <c r="A21" s="84" t="s">
        <v>3088</v>
      </c>
      <c r="B21" s="84" t="s">
        <v>3089</v>
      </c>
      <c r="C21" s="84">
        <v>8</v>
      </c>
      <c r="D21" s="123">
        <v>0.003201914558976584</v>
      </c>
      <c r="E21" s="123">
        <v>2.575187844927661</v>
      </c>
      <c r="F21" s="84" t="s">
        <v>4158</v>
      </c>
      <c r="G21" s="84" t="b">
        <v>0</v>
      </c>
      <c r="H21" s="84" t="b">
        <v>0</v>
      </c>
      <c r="I21" s="84" t="b">
        <v>0</v>
      </c>
      <c r="J21" s="84" t="b">
        <v>0</v>
      </c>
      <c r="K21" s="84" t="b">
        <v>0</v>
      </c>
      <c r="L21" s="84" t="b">
        <v>0</v>
      </c>
    </row>
    <row r="22" spans="1:12" ht="15">
      <c r="A22" s="84" t="s">
        <v>3089</v>
      </c>
      <c r="B22" s="84" t="s">
        <v>3090</v>
      </c>
      <c r="C22" s="84">
        <v>8</v>
      </c>
      <c r="D22" s="123">
        <v>0.003201914558976584</v>
      </c>
      <c r="E22" s="123">
        <v>2.6263403673750423</v>
      </c>
      <c r="F22" s="84" t="s">
        <v>4158</v>
      </c>
      <c r="G22" s="84" t="b">
        <v>0</v>
      </c>
      <c r="H22" s="84" t="b">
        <v>0</v>
      </c>
      <c r="I22" s="84" t="b">
        <v>0</v>
      </c>
      <c r="J22" s="84" t="b">
        <v>0</v>
      </c>
      <c r="K22" s="84" t="b">
        <v>0</v>
      </c>
      <c r="L22" s="84" t="b">
        <v>0</v>
      </c>
    </row>
    <row r="23" spans="1:12" ht="15">
      <c r="A23" s="84" t="s">
        <v>3090</v>
      </c>
      <c r="B23" s="84" t="s">
        <v>3091</v>
      </c>
      <c r="C23" s="84">
        <v>8</v>
      </c>
      <c r="D23" s="123">
        <v>0.003201914558976584</v>
      </c>
      <c r="E23" s="123">
        <v>2.6263403673750423</v>
      </c>
      <c r="F23" s="84" t="s">
        <v>4158</v>
      </c>
      <c r="G23" s="84" t="b">
        <v>0</v>
      </c>
      <c r="H23" s="84" t="b">
        <v>0</v>
      </c>
      <c r="I23" s="84" t="b">
        <v>0</v>
      </c>
      <c r="J23" s="84" t="b">
        <v>0</v>
      </c>
      <c r="K23" s="84" t="b">
        <v>0</v>
      </c>
      <c r="L23" s="84" t="b">
        <v>0</v>
      </c>
    </row>
    <row r="24" spans="1:12" ht="15">
      <c r="A24" s="84" t="s">
        <v>3091</v>
      </c>
      <c r="B24" s="84" t="s">
        <v>3085</v>
      </c>
      <c r="C24" s="84">
        <v>8</v>
      </c>
      <c r="D24" s="123">
        <v>0.003201914558976584</v>
      </c>
      <c r="E24" s="123">
        <v>2.325310371711061</v>
      </c>
      <c r="F24" s="84" t="s">
        <v>4158</v>
      </c>
      <c r="G24" s="84" t="b">
        <v>0</v>
      </c>
      <c r="H24" s="84" t="b">
        <v>0</v>
      </c>
      <c r="I24" s="84" t="b">
        <v>0</v>
      </c>
      <c r="J24" s="84" t="b">
        <v>0</v>
      </c>
      <c r="K24" s="84" t="b">
        <v>0</v>
      </c>
      <c r="L24" s="84" t="b">
        <v>0</v>
      </c>
    </row>
    <row r="25" spans="1:12" ht="15">
      <c r="A25" s="84" t="s">
        <v>3084</v>
      </c>
      <c r="B25" s="84" t="s">
        <v>3085</v>
      </c>
      <c r="C25" s="84">
        <v>8</v>
      </c>
      <c r="D25" s="123">
        <v>0.003201914558976584</v>
      </c>
      <c r="E25" s="123">
        <v>1.9731278535996986</v>
      </c>
      <c r="F25" s="84" t="s">
        <v>4158</v>
      </c>
      <c r="G25" s="84" t="b">
        <v>0</v>
      </c>
      <c r="H25" s="84" t="b">
        <v>0</v>
      </c>
      <c r="I25" s="84" t="b">
        <v>0</v>
      </c>
      <c r="J25" s="84" t="b">
        <v>0</v>
      </c>
      <c r="K25" s="84" t="b">
        <v>0</v>
      </c>
      <c r="L25" s="84" t="b">
        <v>0</v>
      </c>
    </row>
    <row r="26" spans="1:12" ht="15">
      <c r="A26" s="84" t="s">
        <v>3084</v>
      </c>
      <c r="B26" s="84" t="s">
        <v>3668</v>
      </c>
      <c r="C26" s="84">
        <v>8</v>
      </c>
      <c r="D26" s="123">
        <v>0.003201914558976584</v>
      </c>
      <c r="E26" s="123">
        <v>2.0980665902079987</v>
      </c>
      <c r="F26" s="84" t="s">
        <v>4158</v>
      </c>
      <c r="G26" s="84" t="b">
        <v>0</v>
      </c>
      <c r="H26" s="84" t="b">
        <v>0</v>
      </c>
      <c r="I26" s="84" t="b">
        <v>0</v>
      </c>
      <c r="J26" s="84" t="b">
        <v>0</v>
      </c>
      <c r="K26" s="84" t="b">
        <v>0</v>
      </c>
      <c r="L26" s="84" t="b">
        <v>0</v>
      </c>
    </row>
    <row r="27" spans="1:12" ht="15">
      <c r="A27" s="84" t="s">
        <v>3668</v>
      </c>
      <c r="B27" s="84" t="s">
        <v>3693</v>
      </c>
      <c r="C27" s="84">
        <v>8</v>
      </c>
      <c r="D27" s="123">
        <v>0.003201914558976584</v>
      </c>
      <c r="E27" s="123">
        <v>2.450249108319361</v>
      </c>
      <c r="F27" s="84" t="s">
        <v>4158</v>
      </c>
      <c r="G27" s="84" t="b">
        <v>0</v>
      </c>
      <c r="H27" s="84" t="b">
        <v>0</v>
      </c>
      <c r="I27" s="84" t="b">
        <v>0</v>
      </c>
      <c r="J27" s="84" t="b">
        <v>0</v>
      </c>
      <c r="K27" s="84" t="b">
        <v>0</v>
      </c>
      <c r="L27" s="84" t="b">
        <v>0</v>
      </c>
    </row>
    <row r="28" spans="1:12" ht="15">
      <c r="A28" s="84" t="s">
        <v>3054</v>
      </c>
      <c r="B28" s="84" t="s">
        <v>3104</v>
      </c>
      <c r="C28" s="84">
        <v>8</v>
      </c>
      <c r="D28" s="123">
        <v>0.003201914558976584</v>
      </c>
      <c r="E28" s="123">
        <v>1.4466449840505358</v>
      </c>
      <c r="F28" s="84" t="s">
        <v>4158</v>
      </c>
      <c r="G28" s="84" t="b">
        <v>0</v>
      </c>
      <c r="H28" s="84" t="b">
        <v>0</v>
      </c>
      <c r="I28" s="84" t="b">
        <v>0</v>
      </c>
      <c r="J28" s="84" t="b">
        <v>0</v>
      </c>
      <c r="K28" s="84" t="b">
        <v>0</v>
      </c>
      <c r="L28" s="84" t="b">
        <v>0</v>
      </c>
    </row>
    <row r="29" spans="1:12" ht="15">
      <c r="A29" s="84" t="s">
        <v>3704</v>
      </c>
      <c r="B29" s="84" t="s">
        <v>3705</v>
      </c>
      <c r="C29" s="84">
        <v>7</v>
      </c>
      <c r="D29" s="123">
        <v>0.0029142497340695155</v>
      </c>
      <c r="E29" s="123">
        <v>2.684332314352729</v>
      </c>
      <c r="F29" s="84" t="s">
        <v>4158</v>
      </c>
      <c r="G29" s="84" t="b">
        <v>0</v>
      </c>
      <c r="H29" s="84" t="b">
        <v>0</v>
      </c>
      <c r="I29" s="84" t="b">
        <v>0</v>
      </c>
      <c r="J29" s="84" t="b">
        <v>0</v>
      </c>
      <c r="K29" s="84" t="b">
        <v>0</v>
      </c>
      <c r="L29" s="84" t="b">
        <v>0</v>
      </c>
    </row>
    <row r="30" spans="1:12" ht="15">
      <c r="A30" s="84" t="s">
        <v>3705</v>
      </c>
      <c r="B30" s="84" t="s">
        <v>3679</v>
      </c>
      <c r="C30" s="84">
        <v>7</v>
      </c>
      <c r="D30" s="123">
        <v>0.0029142497340695155</v>
      </c>
      <c r="E30" s="123">
        <v>2.529430354366986</v>
      </c>
      <c r="F30" s="84" t="s">
        <v>4158</v>
      </c>
      <c r="G30" s="84" t="b">
        <v>0</v>
      </c>
      <c r="H30" s="84" t="b">
        <v>0</v>
      </c>
      <c r="I30" s="84" t="b">
        <v>0</v>
      </c>
      <c r="J30" s="84" t="b">
        <v>0</v>
      </c>
      <c r="K30" s="84" t="b">
        <v>0</v>
      </c>
      <c r="L30" s="84" t="b">
        <v>0</v>
      </c>
    </row>
    <row r="31" spans="1:12" ht="15">
      <c r="A31" s="84" t="s">
        <v>3679</v>
      </c>
      <c r="B31" s="84" t="s">
        <v>3675</v>
      </c>
      <c r="C31" s="84">
        <v>7</v>
      </c>
      <c r="D31" s="123">
        <v>0.0029142497340695155</v>
      </c>
      <c r="E31" s="123">
        <v>2.374528394381243</v>
      </c>
      <c r="F31" s="84" t="s">
        <v>4158</v>
      </c>
      <c r="G31" s="84" t="b">
        <v>0</v>
      </c>
      <c r="H31" s="84" t="b">
        <v>0</v>
      </c>
      <c r="I31" s="84" t="b">
        <v>0</v>
      </c>
      <c r="J31" s="84" t="b">
        <v>1</v>
      </c>
      <c r="K31" s="84" t="b">
        <v>0</v>
      </c>
      <c r="L31" s="84" t="b">
        <v>0</v>
      </c>
    </row>
    <row r="32" spans="1:12" ht="15">
      <c r="A32" s="84" t="s">
        <v>3675</v>
      </c>
      <c r="B32" s="84" t="s">
        <v>3688</v>
      </c>
      <c r="C32" s="84">
        <v>7</v>
      </c>
      <c r="D32" s="123">
        <v>0.0029142497340695155</v>
      </c>
      <c r="E32" s="123">
        <v>2.4300457222310743</v>
      </c>
      <c r="F32" s="84" t="s">
        <v>4158</v>
      </c>
      <c r="G32" s="84" t="b">
        <v>1</v>
      </c>
      <c r="H32" s="84" t="b">
        <v>0</v>
      </c>
      <c r="I32" s="84" t="b">
        <v>0</v>
      </c>
      <c r="J32" s="84" t="b">
        <v>0</v>
      </c>
      <c r="K32" s="84" t="b">
        <v>0</v>
      </c>
      <c r="L32" s="84" t="b">
        <v>0</v>
      </c>
    </row>
    <row r="33" spans="1:12" ht="15">
      <c r="A33" s="84" t="s">
        <v>3688</v>
      </c>
      <c r="B33" s="84" t="s">
        <v>3706</v>
      </c>
      <c r="C33" s="84">
        <v>7</v>
      </c>
      <c r="D33" s="123">
        <v>0.0029142497340695155</v>
      </c>
      <c r="E33" s="123">
        <v>2.6263403673750423</v>
      </c>
      <c r="F33" s="84" t="s">
        <v>4158</v>
      </c>
      <c r="G33" s="84" t="b">
        <v>0</v>
      </c>
      <c r="H33" s="84" t="b">
        <v>0</v>
      </c>
      <c r="I33" s="84" t="b">
        <v>0</v>
      </c>
      <c r="J33" s="84" t="b">
        <v>0</v>
      </c>
      <c r="K33" s="84" t="b">
        <v>0</v>
      </c>
      <c r="L33" s="84" t="b">
        <v>0</v>
      </c>
    </row>
    <row r="34" spans="1:12" ht="15">
      <c r="A34" s="84" t="s">
        <v>3706</v>
      </c>
      <c r="B34" s="84" t="s">
        <v>3082</v>
      </c>
      <c r="C34" s="84">
        <v>7</v>
      </c>
      <c r="D34" s="123">
        <v>0.0029142497340695155</v>
      </c>
      <c r="E34" s="123">
        <v>2.575187844927661</v>
      </c>
      <c r="F34" s="84" t="s">
        <v>4158</v>
      </c>
      <c r="G34" s="84" t="b">
        <v>0</v>
      </c>
      <c r="H34" s="84" t="b">
        <v>0</v>
      </c>
      <c r="I34" s="84" t="b">
        <v>0</v>
      </c>
      <c r="J34" s="84" t="b">
        <v>0</v>
      </c>
      <c r="K34" s="84" t="b">
        <v>0</v>
      </c>
      <c r="L34" s="84" t="b">
        <v>0</v>
      </c>
    </row>
    <row r="35" spans="1:12" ht="15">
      <c r="A35" s="84" t="s">
        <v>3082</v>
      </c>
      <c r="B35" s="84" t="s">
        <v>380</v>
      </c>
      <c r="C35" s="84">
        <v>7</v>
      </c>
      <c r="D35" s="123">
        <v>0.0029142497340695155</v>
      </c>
      <c r="E35" s="123">
        <v>2.5171958979499744</v>
      </c>
      <c r="F35" s="84" t="s">
        <v>4158</v>
      </c>
      <c r="G35" s="84" t="b">
        <v>0</v>
      </c>
      <c r="H35" s="84" t="b">
        <v>0</v>
      </c>
      <c r="I35" s="84" t="b">
        <v>0</v>
      </c>
      <c r="J35" s="84" t="b">
        <v>0</v>
      </c>
      <c r="K35" s="84" t="b">
        <v>0</v>
      </c>
      <c r="L35" s="84" t="b">
        <v>0</v>
      </c>
    </row>
    <row r="36" spans="1:12" ht="15">
      <c r="A36" s="84" t="s">
        <v>380</v>
      </c>
      <c r="B36" s="84" t="s">
        <v>3690</v>
      </c>
      <c r="C36" s="84">
        <v>7</v>
      </c>
      <c r="D36" s="123">
        <v>0.0029142497340695155</v>
      </c>
      <c r="E36" s="123">
        <v>2.6263403673750423</v>
      </c>
      <c r="F36" s="84" t="s">
        <v>4158</v>
      </c>
      <c r="G36" s="84" t="b">
        <v>0</v>
      </c>
      <c r="H36" s="84" t="b">
        <v>0</v>
      </c>
      <c r="I36" s="84" t="b">
        <v>0</v>
      </c>
      <c r="J36" s="84" t="b">
        <v>0</v>
      </c>
      <c r="K36" s="84" t="b">
        <v>0</v>
      </c>
      <c r="L36" s="84" t="b">
        <v>0</v>
      </c>
    </row>
    <row r="37" spans="1:12" ht="15">
      <c r="A37" s="84" t="s">
        <v>3690</v>
      </c>
      <c r="B37" s="84" t="s">
        <v>3707</v>
      </c>
      <c r="C37" s="84">
        <v>7</v>
      </c>
      <c r="D37" s="123">
        <v>0.0029142497340695155</v>
      </c>
      <c r="E37" s="123">
        <v>2.6263403673750423</v>
      </c>
      <c r="F37" s="84" t="s">
        <v>4158</v>
      </c>
      <c r="G37" s="84" t="b">
        <v>0</v>
      </c>
      <c r="H37" s="84" t="b">
        <v>0</v>
      </c>
      <c r="I37" s="84" t="b">
        <v>0</v>
      </c>
      <c r="J37" s="84" t="b">
        <v>0</v>
      </c>
      <c r="K37" s="84" t="b">
        <v>0</v>
      </c>
      <c r="L37" s="84" t="b">
        <v>0</v>
      </c>
    </row>
    <row r="38" spans="1:12" ht="15">
      <c r="A38" s="84" t="s">
        <v>3707</v>
      </c>
      <c r="B38" s="84" t="s">
        <v>3708</v>
      </c>
      <c r="C38" s="84">
        <v>7</v>
      </c>
      <c r="D38" s="123">
        <v>0.0029142497340695155</v>
      </c>
      <c r="E38" s="123">
        <v>2.684332314352729</v>
      </c>
      <c r="F38" s="84" t="s">
        <v>4158</v>
      </c>
      <c r="G38" s="84" t="b">
        <v>0</v>
      </c>
      <c r="H38" s="84" t="b">
        <v>0</v>
      </c>
      <c r="I38" s="84" t="b">
        <v>0</v>
      </c>
      <c r="J38" s="84" t="b">
        <v>0</v>
      </c>
      <c r="K38" s="84" t="b">
        <v>0</v>
      </c>
      <c r="L38" s="84" t="b">
        <v>0</v>
      </c>
    </row>
    <row r="39" spans="1:12" ht="15">
      <c r="A39" s="84" t="s">
        <v>3708</v>
      </c>
      <c r="B39" s="84" t="s">
        <v>3663</v>
      </c>
      <c r="C39" s="84">
        <v>7</v>
      </c>
      <c r="D39" s="123">
        <v>0.0029142497340695155</v>
      </c>
      <c r="E39" s="123">
        <v>2.3533390953113047</v>
      </c>
      <c r="F39" s="84" t="s">
        <v>4158</v>
      </c>
      <c r="G39" s="84" t="b">
        <v>0</v>
      </c>
      <c r="H39" s="84" t="b">
        <v>0</v>
      </c>
      <c r="I39" s="84" t="b">
        <v>0</v>
      </c>
      <c r="J39" s="84" t="b">
        <v>0</v>
      </c>
      <c r="K39" s="84" t="b">
        <v>0</v>
      </c>
      <c r="L39" s="84" t="b">
        <v>0</v>
      </c>
    </row>
    <row r="40" spans="1:12" ht="15">
      <c r="A40" s="84" t="s">
        <v>3663</v>
      </c>
      <c r="B40" s="84" t="s">
        <v>3709</v>
      </c>
      <c r="C40" s="84">
        <v>7</v>
      </c>
      <c r="D40" s="123">
        <v>0.0029142497340695155</v>
      </c>
      <c r="E40" s="123">
        <v>2.383302318688748</v>
      </c>
      <c r="F40" s="84" t="s">
        <v>4158</v>
      </c>
      <c r="G40" s="84" t="b">
        <v>0</v>
      </c>
      <c r="H40" s="84" t="b">
        <v>0</v>
      </c>
      <c r="I40" s="84" t="b">
        <v>0</v>
      </c>
      <c r="J40" s="84" t="b">
        <v>0</v>
      </c>
      <c r="K40" s="84" t="b">
        <v>0</v>
      </c>
      <c r="L40" s="84" t="b">
        <v>0</v>
      </c>
    </row>
    <row r="41" spans="1:12" ht="15">
      <c r="A41" s="84" t="s">
        <v>3683</v>
      </c>
      <c r="B41" s="84" t="s">
        <v>3685</v>
      </c>
      <c r="C41" s="84">
        <v>7</v>
      </c>
      <c r="D41" s="123">
        <v>0.0029142497340695155</v>
      </c>
      <c r="E41" s="123">
        <v>2.466043375502593</v>
      </c>
      <c r="F41" s="84" t="s">
        <v>4158</v>
      </c>
      <c r="G41" s="84" t="b">
        <v>0</v>
      </c>
      <c r="H41" s="84" t="b">
        <v>0</v>
      </c>
      <c r="I41" s="84" t="b">
        <v>0</v>
      </c>
      <c r="J41" s="84" t="b">
        <v>0</v>
      </c>
      <c r="K41" s="84" t="b">
        <v>0</v>
      </c>
      <c r="L41" s="84" t="b">
        <v>0</v>
      </c>
    </row>
    <row r="42" spans="1:12" ht="15">
      <c r="A42" s="84" t="s">
        <v>3685</v>
      </c>
      <c r="B42" s="84" t="s">
        <v>3711</v>
      </c>
      <c r="C42" s="84">
        <v>7</v>
      </c>
      <c r="D42" s="123">
        <v>0.0029142497340695155</v>
      </c>
      <c r="E42" s="123">
        <v>2.575187844927661</v>
      </c>
      <c r="F42" s="84" t="s">
        <v>4158</v>
      </c>
      <c r="G42" s="84" t="b">
        <v>0</v>
      </c>
      <c r="H42" s="84" t="b">
        <v>0</v>
      </c>
      <c r="I42" s="84" t="b">
        <v>0</v>
      </c>
      <c r="J42" s="84" t="b">
        <v>0</v>
      </c>
      <c r="K42" s="84" t="b">
        <v>0</v>
      </c>
      <c r="L42" s="84" t="b">
        <v>0</v>
      </c>
    </row>
    <row r="43" spans="1:12" ht="15">
      <c r="A43" s="84" t="s">
        <v>3711</v>
      </c>
      <c r="B43" s="84" t="s">
        <v>3081</v>
      </c>
      <c r="C43" s="84">
        <v>7</v>
      </c>
      <c r="D43" s="123">
        <v>0.0029142497340695155</v>
      </c>
      <c r="E43" s="123">
        <v>2.575187844927661</v>
      </c>
      <c r="F43" s="84" t="s">
        <v>4158</v>
      </c>
      <c r="G43" s="84" t="b">
        <v>0</v>
      </c>
      <c r="H43" s="84" t="b">
        <v>0</v>
      </c>
      <c r="I43" s="84" t="b">
        <v>0</v>
      </c>
      <c r="J43" s="84" t="b">
        <v>1</v>
      </c>
      <c r="K43" s="84" t="b">
        <v>0</v>
      </c>
      <c r="L43" s="84" t="b">
        <v>0</v>
      </c>
    </row>
    <row r="44" spans="1:12" ht="15">
      <c r="A44" s="84" t="s">
        <v>3081</v>
      </c>
      <c r="B44" s="84" t="s">
        <v>3712</v>
      </c>
      <c r="C44" s="84">
        <v>7</v>
      </c>
      <c r="D44" s="123">
        <v>0.0029142497340695155</v>
      </c>
      <c r="E44" s="123">
        <v>2.575187844927661</v>
      </c>
      <c r="F44" s="84" t="s">
        <v>4158</v>
      </c>
      <c r="G44" s="84" t="b">
        <v>1</v>
      </c>
      <c r="H44" s="84" t="b">
        <v>0</v>
      </c>
      <c r="I44" s="84" t="b">
        <v>0</v>
      </c>
      <c r="J44" s="84" t="b">
        <v>1</v>
      </c>
      <c r="K44" s="84" t="b">
        <v>0</v>
      </c>
      <c r="L44" s="84" t="b">
        <v>0</v>
      </c>
    </row>
    <row r="45" spans="1:12" ht="15">
      <c r="A45" s="84" t="s">
        <v>3712</v>
      </c>
      <c r="B45" s="84" t="s">
        <v>3080</v>
      </c>
      <c r="C45" s="84">
        <v>7</v>
      </c>
      <c r="D45" s="123">
        <v>0.0029142497340695155</v>
      </c>
      <c r="E45" s="123">
        <v>2.4880376692087607</v>
      </c>
      <c r="F45" s="84" t="s">
        <v>4158</v>
      </c>
      <c r="G45" s="84" t="b">
        <v>1</v>
      </c>
      <c r="H45" s="84" t="b">
        <v>0</v>
      </c>
      <c r="I45" s="84" t="b">
        <v>0</v>
      </c>
      <c r="J45" s="84" t="b">
        <v>0</v>
      </c>
      <c r="K45" s="84" t="b">
        <v>0</v>
      </c>
      <c r="L45" s="84" t="b">
        <v>0</v>
      </c>
    </row>
    <row r="46" spans="1:12" ht="15">
      <c r="A46" s="84" t="s">
        <v>3080</v>
      </c>
      <c r="B46" s="84" t="s">
        <v>3689</v>
      </c>
      <c r="C46" s="84">
        <v>7</v>
      </c>
      <c r="D46" s="123">
        <v>0.0029142497340695155</v>
      </c>
      <c r="E46" s="123">
        <v>2.4300457222310743</v>
      </c>
      <c r="F46" s="84" t="s">
        <v>4158</v>
      </c>
      <c r="G46" s="84" t="b">
        <v>0</v>
      </c>
      <c r="H46" s="84" t="b">
        <v>0</v>
      </c>
      <c r="I46" s="84" t="b">
        <v>0</v>
      </c>
      <c r="J46" s="84" t="b">
        <v>0</v>
      </c>
      <c r="K46" s="84" t="b">
        <v>0</v>
      </c>
      <c r="L46" s="84" t="b">
        <v>0</v>
      </c>
    </row>
    <row r="47" spans="1:12" ht="15">
      <c r="A47" s="84" t="s">
        <v>3689</v>
      </c>
      <c r="B47" s="84" t="s">
        <v>3076</v>
      </c>
      <c r="C47" s="84">
        <v>7</v>
      </c>
      <c r="D47" s="123">
        <v>0.0029142497340695155</v>
      </c>
      <c r="E47" s="123">
        <v>2.3922571613416745</v>
      </c>
      <c r="F47" s="84" t="s">
        <v>4158</v>
      </c>
      <c r="G47" s="84" t="b">
        <v>0</v>
      </c>
      <c r="H47" s="84" t="b">
        <v>0</v>
      </c>
      <c r="I47" s="84" t="b">
        <v>0</v>
      </c>
      <c r="J47" s="84" t="b">
        <v>0</v>
      </c>
      <c r="K47" s="84" t="b">
        <v>0</v>
      </c>
      <c r="L47" s="84" t="b">
        <v>0</v>
      </c>
    </row>
    <row r="48" spans="1:12" ht="15">
      <c r="A48" s="84" t="s">
        <v>3076</v>
      </c>
      <c r="B48" s="84" t="s">
        <v>3079</v>
      </c>
      <c r="C48" s="84">
        <v>7</v>
      </c>
      <c r="D48" s="123">
        <v>0.0029142497340695155</v>
      </c>
      <c r="E48" s="123">
        <v>2.253954463175393</v>
      </c>
      <c r="F48" s="84" t="s">
        <v>4158</v>
      </c>
      <c r="G48" s="84" t="b">
        <v>0</v>
      </c>
      <c r="H48" s="84" t="b">
        <v>0</v>
      </c>
      <c r="I48" s="84" t="b">
        <v>0</v>
      </c>
      <c r="J48" s="84" t="b">
        <v>0</v>
      </c>
      <c r="K48" s="84" t="b">
        <v>0</v>
      </c>
      <c r="L48" s="84" t="b">
        <v>0</v>
      </c>
    </row>
    <row r="49" spans="1:12" ht="15">
      <c r="A49" s="84" t="s">
        <v>3079</v>
      </c>
      <c r="B49" s="84" t="s">
        <v>3680</v>
      </c>
      <c r="C49" s="84">
        <v>7</v>
      </c>
      <c r="D49" s="123">
        <v>0.0029142497340695155</v>
      </c>
      <c r="E49" s="123">
        <v>2.378893199783693</v>
      </c>
      <c r="F49" s="84" t="s">
        <v>4158</v>
      </c>
      <c r="G49" s="84" t="b">
        <v>0</v>
      </c>
      <c r="H49" s="84" t="b">
        <v>0</v>
      </c>
      <c r="I49" s="84" t="b">
        <v>0</v>
      </c>
      <c r="J49" s="84" t="b">
        <v>0</v>
      </c>
      <c r="K49" s="84" t="b">
        <v>0</v>
      </c>
      <c r="L49" s="84" t="b">
        <v>0</v>
      </c>
    </row>
    <row r="50" spans="1:12" ht="15">
      <c r="A50" s="84" t="s">
        <v>3680</v>
      </c>
      <c r="B50" s="84" t="s">
        <v>3665</v>
      </c>
      <c r="C50" s="84">
        <v>7</v>
      </c>
      <c r="D50" s="123">
        <v>0.0029142497340695155</v>
      </c>
      <c r="E50" s="123">
        <v>2.228400358703005</v>
      </c>
      <c r="F50" s="84" t="s">
        <v>4158</v>
      </c>
      <c r="G50" s="84" t="b">
        <v>0</v>
      </c>
      <c r="H50" s="84" t="b">
        <v>0</v>
      </c>
      <c r="I50" s="84" t="b">
        <v>0</v>
      </c>
      <c r="J50" s="84" t="b">
        <v>0</v>
      </c>
      <c r="K50" s="84" t="b">
        <v>0</v>
      </c>
      <c r="L50" s="84" t="b">
        <v>0</v>
      </c>
    </row>
    <row r="51" spans="1:12" ht="15">
      <c r="A51" s="84" t="s">
        <v>3665</v>
      </c>
      <c r="B51" s="84" t="s">
        <v>3692</v>
      </c>
      <c r="C51" s="84">
        <v>7</v>
      </c>
      <c r="D51" s="123">
        <v>0.0029142497340695155</v>
      </c>
      <c r="E51" s="123">
        <v>2.3574950550824623</v>
      </c>
      <c r="F51" s="84" t="s">
        <v>4158</v>
      </c>
      <c r="G51" s="84" t="b">
        <v>0</v>
      </c>
      <c r="H51" s="84" t="b">
        <v>0</v>
      </c>
      <c r="I51" s="84" t="b">
        <v>0</v>
      </c>
      <c r="J51" s="84" t="b">
        <v>0</v>
      </c>
      <c r="K51" s="84" t="b">
        <v>0</v>
      </c>
      <c r="L51" s="84" t="b">
        <v>0</v>
      </c>
    </row>
    <row r="52" spans="1:12" ht="15">
      <c r="A52" s="84" t="s">
        <v>3692</v>
      </c>
      <c r="B52" s="84" t="s">
        <v>3676</v>
      </c>
      <c r="C52" s="84">
        <v>7</v>
      </c>
      <c r="D52" s="123">
        <v>0.0029142497340695155</v>
      </c>
      <c r="E52" s="123">
        <v>2.4300457222310743</v>
      </c>
      <c r="F52" s="84" t="s">
        <v>4158</v>
      </c>
      <c r="G52" s="84" t="b">
        <v>0</v>
      </c>
      <c r="H52" s="84" t="b">
        <v>0</v>
      </c>
      <c r="I52" s="84" t="b">
        <v>0</v>
      </c>
      <c r="J52" s="84" t="b">
        <v>0</v>
      </c>
      <c r="K52" s="84" t="b">
        <v>0</v>
      </c>
      <c r="L52" s="84" t="b">
        <v>0</v>
      </c>
    </row>
    <row r="53" spans="1:12" ht="15">
      <c r="A53" s="84" t="s">
        <v>3676</v>
      </c>
      <c r="B53" s="84" t="s">
        <v>3686</v>
      </c>
      <c r="C53" s="84">
        <v>7</v>
      </c>
      <c r="D53" s="123">
        <v>0.0029142497340695155</v>
      </c>
      <c r="E53" s="123">
        <v>2.4300457222310743</v>
      </c>
      <c r="F53" s="84" t="s">
        <v>4158</v>
      </c>
      <c r="G53" s="84" t="b">
        <v>0</v>
      </c>
      <c r="H53" s="84" t="b">
        <v>0</v>
      </c>
      <c r="I53" s="84" t="b">
        <v>0</v>
      </c>
      <c r="J53" s="84" t="b">
        <v>0</v>
      </c>
      <c r="K53" s="84" t="b">
        <v>0</v>
      </c>
      <c r="L53" s="84" t="b">
        <v>0</v>
      </c>
    </row>
    <row r="54" spans="1:12" ht="15">
      <c r="A54" s="84" t="s">
        <v>247</v>
      </c>
      <c r="B54" s="84" t="s">
        <v>3087</v>
      </c>
      <c r="C54" s="84">
        <v>7</v>
      </c>
      <c r="D54" s="123">
        <v>0.0029142497340695155</v>
      </c>
      <c r="E54" s="123">
        <v>2.3331357092230176</v>
      </c>
      <c r="F54" s="84" t="s">
        <v>4158</v>
      </c>
      <c r="G54" s="84" t="b">
        <v>0</v>
      </c>
      <c r="H54" s="84" t="b">
        <v>0</v>
      </c>
      <c r="I54" s="84" t="b">
        <v>0</v>
      </c>
      <c r="J54" s="84" t="b">
        <v>0</v>
      </c>
      <c r="K54" s="84" t="b">
        <v>0</v>
      </c>
      <c r="L54" s="84" t="b">
        <v>0</v>
      </c>
    </row>
    <row r="55" spans="1:12" ht="15">
      <c r="A55" s="84" t="s">
        <v>3105</v>
      </c>
      <c r="B55" s="84" t="s">
        <v>3106</v>
      </c>
      <c r="C55" s="84">
        <v>7</v>
      </c>
      <c r="D55" s="123">
        <v>0.0029142497340695155</v>
      </c>
      <c r="E55" s="123">
        <v>2.684332314352729</v>
      </c>
      <c r="F55" s="84" t="s">
        <v>4158</v>
      </c>
      <c r="G55" s="84" t="b">
        <v>0</v>
      </c>
      <c r="H55" s="84" t="b">
        <v>0</v>
      </c>
      <c r="I55" s="84" t="b">
        <v>0</v>
      </c>
      <c r="J55" s="84" t="b">
        <v>0</v>
      </c>
      <c r="K55" s="84" t="b">
        <v>0</v>
      </c>
      <c r="L55" s="84" t="b">
        <v>0</v>
      </c>
    </row>
    <row r="56" spans="1:12" ht="15">
      <c r="A56" s="84" t="s">
        <v>3714</v>
      </c>
      <c r="B56" s="84" t="s">
        <v>3694</v>
      </c>
      <c r="C56" s="84">
        <v>6</v>
      </c>
      <c r="D56" s="123">
        <v>0.002609320672324451</v>
      </c>
      <c r="E56" s="123">
        <v>2.684332314352729</v>
      </c>
      <c r="F56" s="84" t="s">
        <v>4158</v>
      </c>
      <c r="G56" s="84" t="b">
        <v>0</v>
      </c>
      <c r="H56" s="84" t="b">
        <v>0</v>
      </c>
      <c r="I56" s="84" t="b">
        <v>0</v>
      </c>
      <c r="J56" s="84" t="b">
        <v>0</v>
      </c>
      <c r="K56" s="84" t="b">
        <v>0</v>
      </c>
      <c r="L56" s="84" t="b">
        <v>0</v>
      </c>
    </row>
    <row r="57" spans="1:12" ht="15">
      <c r="A57" s="84" t="s">
        <v>3096</v>
      </c>
      <c r="B57" s="84" t="s">
        <v>3093</v>
      </c>
      <c r="C57" s="84">
        <v>6</v>
      </c>
      <c r="D57" s="123">
        <v>0.002609320672324451</v>
      </c>
      <c r="E57" s="123">
        <v>2.575187844927661</v>
      </c>
      <c r="F57" s="84" t="s">
        <v>4158</v>
      </c>
      <c r="G57" s="84" t="b">
        <v>0</v>
      </c>
      <c r="H57" s="84" t="b">
        <v>0</v>
      </c>
      <c r="I57" s="84" t="b">
        <v>0</v>
      </c>
      <c r="J57" s="84" t="b">
        <v>0</v>
      </c>
      <c r="K57" s="84" t="b">
        <v>0</v>
      </c>
      <c r="L57" s="84" t="b">
        <v>0</v>
      </c>
    </row>
    <row r="58" spans="1:12" ht="15">
      <c r="A58" s="84" t="s">
        <v>3093</v>
      </c>
      <c r="B58" s="84" t="s">
        <v>3097</v>
      </c>
      <c r="C58" s="84">
        <v>6</v>
      </c>
      <c r="D58" s="123">
        <v>0.002609320672324451</v>
      </c>
      <c r="E58" s="123">
        <v>2.575187844927661</v>
      </c>
      <c r="F58" s="84" t="s">
        <v>4158</v>
      </c>
      <c r="G58" s="84" t="b">
        <v>0</v>
      </c>
      <c r="H58" s="84" t="b">
        <v>0</v>
      </c>
      <c r="I58" s="84" t="b">
        <v>0</v>
      </c>
      <c r="J58" s="84" t="b">
        <v>0</v>
      </c>
      <c r="K58" s="84" t="b">
        <v>0</v>
      </c>
      <c r="L58" s="84" t="b">
        <v>0</v>
      </c>
    </row>
    <row r="59" spans="1:12" ht="15">
      <c r="A59" s="84" t="s">
        <v>3097</v>
      </c>
      <c r="B59" s="84" t="s">
        <v>3098</v>
      </c>
      <c r="C59" s="84">
        <v>6</v>
      </c>
      <c r="D59" s="123">
        <v>0.002609320672324451</v>
      </c>
      <c r="E59" s="123">
        <v>2.6263403673750423</v>
      </c>
      <c r="F59" s="84" t="s">
        <v>4158</v>
      </c>
      <c r="G59" s="84" t="b">
        <v>0</v>
      </c>
      <c r="H59" s="84" t="b">
        <v>0</v>
      </c>
      <c r="I59" s="84" t="b">
        <v>0</v>
      </c>
      <c r="J59" s="84" t="b">
        <v>0</v>
      </c>
      <c r="K59" s="84" t="b">
        <v>0</v>
      </c>
      <c r="L59" s="84" t="b">
        <v>0</v>
      </c>
    </row>
    <row r="60" spans="1:12" ht="15">
      <c r="A60" s="84" t="s">
        <v>3098</v>
      </c>
      <c r="B60" s="84" t="s">
        <v>3099</v>
      </c>
      <c r="C60" s="84">
        <v>6</v>
      </c>
      <c r="D60" s="123">
        <v>0.002609320672324451</v>
      </c>
      <c r="E60" s="123">
        <v>2.6263403673750423</v>
      </c>
      <c r="F60" s="84" t="s">
        <v>4158</v>
      </c>
      <c r="G60" s="84" t="b">
        <v>0</v>
      </c>
      <c r="H60" s="84" t="b">
        <v>0</v>
      </c>
      <c r="I60" s="84" t="b">
        <v>0</v>
      </c>
      <c r="J60" s="84" t="b">
        <v>0</v>
      </c>
      <c r="K60" s="84" t="b">
        <v>0</v>
      </c>
      <c r="L60" s="84" t="b">
        <v>0</v>
      </c>
    </row>
    <row r="61" spans="1:12" ht="15">
      <c r="A61" s="84" t="s">
        <v>3099</v>
      </c>
      <c r="B61" s="84" t="s">
        <v>3100</v>
      </c>
      <c r="C61" s="84">
        <v>6</v>
      </c>
      <c r="D61" s="123">
        <v>0.002609320672324451</v>
      </c>
      <c r="E61" s="123">
        <v>2.751279103983342</v>
      </c>
      <c r="F61" s="84" t="s">
        <v>4158</v>
      </c>
      <c r="G61" s="84" t="b">
        <v>0</v>
      </c>
      <c r="H61" s="84" t="b">
        <v>0</v>
      </c>
      <c r="I61" s="84" t="b">
        <v>0</v>
      </c>
      <c r="J61" s="84" t="b">
        <v>0</v>
      </c>
      <c r="K61" s="84" t="b">
        <v>0</v>
      </c>
      <c r="L61" s="84" t="b">
        <v>0</v>
      </c>
    </row>
    <row r="62" spans="1:12" ht="15">
      <c r="A62" s="84" t="s">
        <v>3100</v>
      </c>
      <c r="B62" s="84" t="s">
        <v>3101</v>
      </c>
      <c r="C62" s="84">
        <v>6</v>
      </c>
      <c r="D62" s="123">
        <v>0.002609320672324451</v>
      </c>
      <c r="E62" s="123">
        <v>2.751279103983342</v>
      </c>
      <c r="F62" s="84" t="s">
        <v>4158</v>
      </c>
      <c r="G62" s="84" t="b">
        <v>0</v>
      </c>
      <c r="H62" s="84" t="b">
        <v>0</v>
      </c>
      <c r="I62" s="84" t="b">
        <v>0</v>
      </c>
      <c r="J62" s="84" t="b">
        <v>1</v>
      </c>
      <c r="K62" s="84" t="b">
        <v>0</v>
      </c>
      <c r="L62" s="84" t="b">
        <v>0</v>
      </c>
    </row>
    <row r="63" spans="1:12" ht="15">
      <c r="A63" s="84" t="s">
        <v>3101</v>
      </c>
      <c r="B63" s="84" t="s">
        <v>3718</v>
      </c>
      <c r="C63" s="84">
        <v>6</v>
      </c>
      <c r="D63" s="123">
        <v>0.002609320672324451</v>
      </c>
      <c r="E63" s="123">
        <v>2.751279103983342</v>
      </c>
      <c r="F63" s="84" t="s">
        <v>4158</v>
      </c>
      <c r="G63" s="84" t="b">
        <v>1</v>
      </c>
      <c r="H63" s="84" t="b">
        <v>0</v>
      </c>
      <c r="I63" s="84" t="b">
        <v>0</v>
      </c>
      <c r="J63" s="84" t="b">
        <v>0</v>
      </c>
      <c r="K63" s="84" t="b">
        <v>0</v>
      </c>
      <c r="L63" s="84" t="b">
        <v>0</v>
      </c>
    </row>
    <row r="64" spans="1:12" ht="15">
      <c r="A64" s="84" t="s">
        <v>3718</v>
      </c>
      <c r="B64" s="84" t="s">
        <v>3094</v>
      </c>
      <c r="C64" s="84">
        <v>6</v>
      </c>
      <c r="D64" s="123">
        <v>0.002609320672324451</v>
      </c>
      <c r="E64" s="123">
        <v>2.4880376692087607</v>
      </c>
      <c r="F64" s="84" t="s">
        <v>4158</v>
      </c>
      <c r="G64" s="84" t="b">
        <v>0</v>
      </c>
      <c r="H64" s="84" t="b">
        <v>0</v>
      </c>
      <c r="I64" s="84" t="b">
        <v>0</v>
      </c>
      <c r="J64" s="84" t="b">
        <v>0</v>
      </c>
      <c r="K64" s="84" t="b">
        <v>0</v>
      </c>
      <c r="L64" s="84" t="b">
        <v>0</v>
      </c>
    </row>
    <row r="65" spans="1:12" ht="15">
      <c r="A65" s="84" t="s">
        <v>3094</v>
      </c>
      <c r="B65" s="84" t="s">
        <v>3054</v>
      </c>
      <c r="C65" s="84">
        <v>6</v>
      </c>
      <c r="D65" s="123">
        <v>0.002609320672324451</v>
      </c>
      <c r="E65" s="123">
        <v>1.0460808315523493</v>
      </c>
      <c r="F65" s="84" t="s">
        <v>4158</v>
      </c>
      <c r="G65" s="84" t="b">
        <v>0</v>
      </c>
      <c r="H65" s="84" t="b">
        <v>0</v>
      </c>
      <c r="I65" s="84" t="b">
        <v>0</v>
      </c>
      <c r="J65" s="84" t="b">
        <v>0</v>
      </c>
      <c r="K65" s="84" t="b">
        <v>0</v>
      </c>
      <c r="L65" s="84" t="b">
        <v>0</v>
      </c>
    </row>
    <row r="66" spans="1:12" ht="15">
      <c r="A66" s="84" t="s">
        <v>3054</v>
      </c>
      <c r="B66" s="84" t="s">
        <v>3719</v>
      </c>
      <c r="C66" s="84">
        <v>6</v>
      </c>
      <c r="D66" s="123">
        <v>0.002609320672324451</v>
      </c>
      <c r="E66" s="123">
        <v>1.4466449840505358</v>
      </c>
      <c r="F66" s="84" t="s">
        <v>4158</v>
      </c>
      <c r="G66" s="84" t="b">
        <v>0</v>
      </c>
      <c r="H66" s="84" t="b">
        <v>0</v>
      </c>
      <c r="I66" s="84" t="b">
        <v>0</v>
      </c>
      <c r="J66" s="84" t="b">
        <v>0</v>
      </c>
      <c r="K66" s="84" t="b">
        <v>0</v>
      </c>
      <c r="L66" s="84" t="b">
        <v>0</v>
      </c>
    </row>
    <row r="67" spans="1:12" ht="15">
      <c r="A67" s="84" t="s">
        <v>3719</v>
      </c>
      <c r="B67" s="84" t="s">
        <v>3720</v>
      </c>
      <c r="C67" s="84">
        <v>6</v>
      </c>
      <c r="D67" s="123">
        <v>0.002609320672324451</v>
      </c>
      <c r="E67" s="123">
        <v>2.751279103983342</v>
      </c>
      <c r="F67" s="84" t="s">
        <v>4158</v>
      </c>
      <c r="G67" s="84" t="b">
        <v>0</v>
      </c>
      <c r="H67" s="84" t="b">
        <v>0</v>
      </c>
      <c r="I67" s="84" t="b">
        <v>0</v>
      </c>
      <c r="J67" s="84" t="b">
        <v>0</v>
      </c>
      <c r="K67" s="84" t="b">
        <v>0</v>
      </c>
      <c r="L67" s="84" t="b">
        <v>0</v>
      </c>
    </row>
    <row r="68" spans="1:12" ht="15">
      <c r="A68" s="84" t="s">
        <v>3720</v>
      </c>
      <c r="B68" s="84" t="s">
        <v>3695</v>
      </c>
      <c r="C68" s="84">
        <v>6</v>
      </c>
      <c r="D68" s="123">
        <v>0.002609320672324451</v>
      </c>
      <c r="E68" s="123">
        <v>2.684332314352729</v>
      </c>
      <c r="F68" s="84" t="s">
        <v>4158</v>
      </c>
      <c r="G68" s="84" t="b">
        <v>0</v>
      </c>
      <c r="H68" s="84" t="b">
        <v>0</v>
      </c>
      <c r="I68" s="84" t="b">
        <v>0</v>
      </c>
      <c r="J68" s="84" t="b">
        <v>0</v>
      </c>
      <c r="K68" s="84" t="b">
        <v>0</v>
      </c>
      <c r="L68" s="84" t="b">
        <v>0</v>
      </c>
    </row>
    <row r="69" spans="1:12" ht="15">
      <c r="A69" s="84" t="s">
        <v>3695</v>
      </c>
      <c r="B69" s="84" t="s">
        <v>3677</v>
      </c>
      <c r="C69" s="84">
        <v>6</v>
      </c>
      <c r="D69" s="123">
        <v>0.002609320672324451</v>
      </c>
      <c r="E69" s="123">
        <v>2.5082410552970478</v>
      </c>
      <c r="F69" s="84" t="s">
        <v>4158</v>
      </c>
      <c r="G69" s="84" t="b">
        <v>0</v>
      </c>
      <c r="H69" s="84" t="b">
        <v>0</v>
      </c>
      <c r="I69" s="84" t="b">
        <v>0</v>
      </c>
      <c r="J69" s="84" t="b">
        <v>0</v>
      </c>
      <c r="K69" s="84" t="b">
        <v>0</v>
      </c>
      <c r="L69" s="84" t="b">
        <v>0</v>
      </c>
    </row>
    <row r="70" spans="1:12" ht="15">
      <c r="A70" s="84" t="s">
        <v>3677</v>
      </c>
      <c r="B70" s="84" t="s">
        <v>3721</v>
      </c>
      <c r="C70" s="84">
        <v>6</v>
      </c>
      <c r="D70" s="123">
        <v>0.002609320672324451</v>
      </c>
      <c r="E70" s="123">
        <v>2.529430354366986</v>
      </c>
      <c r="F70" s="84" t="s">
        <v>4158</v>
      </c>
      <c r="G70" s="84" t="b">
        <v>0</v>
      </c>
      <c r="H70" s="84" t="b">
        <v>0</v>
      </c>
      <c r="I70" s="84" t="b">
        <v>0</v>
      </c>
      <c r="J70" s="84" t="b">
        <v>0</v>
      </c>
      <c r="K70" s="84" t="b">
        <v>0</v>
      </c>
      <c r="L70" s="84" t="b">
        <v>0</v>
      </c>
    </row>
    <row r="71" spans="1:12" ht="15">
      <c r="A71" s="84" t="s">
        <v>3726</v>
      </c>
      <c r="B71" s="84" t="s">
        <v>3727</v>
      </c>
      <c r="C71" s="84">
        <v>6</v>
      </c>
      <c r="D71" s="123">
        <v>0.002609320672324451</v>
      </c>
      <c r="E71" s="123">
        <v>2.751279103983342</v>
      </c>
      <c r="F71" s="84" t="s">
        <v>4158</v>
      </c>
      <c r="G71" s="84" t="b">
        <v>0</v>
      </c>
      <c r="H71" s="84" t="b">
        <v>0</v>
      </c>
      <c r="I71" s="84" t="b">
        <v>0</v>
      </c>
      <c r="J71" s="84" t="b">
        <v>0</v>
      </c>
      <c r="K71" s="84" t="b">
        <v>0</v>
      </c>
      <c r="L71" s="84" t="b">
        <v>0</v>
      </c>
    </row>
    <row r="72" spans="1:12" ht="15">
      <c r="A72" s="84" t="s">
        <v>3727</v>
      </c>
      <c r="B72" s="84" t="s">
        <v>3700</v>
      </c>
      <c r="C72" s="84">
        <v>6</v>
      </c>
      <c r="D72" s="123">
        <v>0.002609320672324451</v>
      </c>
      <c r="E72" s="123">
        <v>2.684332314352729</v>
      </c>
      <c r="F72" s="84" t="s">
        <v>4158</v>
      </c>
      <c r="G72" s="84" t="b">
        <v>0</v>
      </c>
      <c r="H72" s="84" t="b">
        <v>0</v>
      </c>
      <c r="I72" s="84" t="b">
        <v>0</v>
      </c>
      <c r="J72" s="84" t="b">
        <v>0</v>
      </c>
      <c r="K72" s="84" t="b">
        <v>0</v>
      </c>
      <c r="L72" s="84" t="b">
        <v>0</v>
      </c>
    </row>
    <row r="73" spans="1:12" ht="15">
      <c r="A73" s="84" t="s">
        <v>314</v>
      </c>
      <c r="B73" s="84" t="s">
        <v>3704</v>
      </c>
      <c r="C73" s="84">
        <v>6</v>
      </c>
      <c r="D73" s="123">
        <v>0.002609320672324451</v>
      </c>
      <c r="E73" s="123">
        <v>2.2072110596330665</v>
      </c>
      <c r="F73" s="84" t="s">
        <v>4158</v>
      </c>
      <c r="G73" s="84" t="b">
        <v>0</v>
      </c>
      <c r="H73" s="84" t="b">
        <v>0</v>
      </c>
      <c r="I73" s="84" t="b">
        <v>0</v>
      </c>
      <c r="J73" s="84" t="b">
        <v>0</v>
      </c>
      <c r="K73" s="84" t="b">
        <v>0</v>
      </c>
      <c r="L73" s="84" t="b">
        <v>0</v>
      </c>
    </row>
    <row r="74" spans="1:12" ht="15">
      <c r="A74" s="84" t="s">
        <v>3709</v>
      </c>
      <c r="B74" s="84" t="s">
        <v>3729</v>
      </c>
      <c r="C74" s="84">
        <v>6</v>
      </c>
      <c r="D74" s="123">
        <v>0.002609320672324451</v>
      </c>
      <c r="E74" s="123">
        <v>2.684332314352729</v>
      </c>
      <c r="F74" s="84" t="s">
        <v>4158</v>
      </c>
      <c r="G74" s="84" t="b">
        <v>0</v>
      </c>
      <c r="H74" s="84" t="b">
        <v>0</v>
      </c>
      <c r="I74" s="84" t="b">
        <v>0</v>
      </c>
      <c r="J74" s="84" t="b">
        <v>0</v>
      </c>
      <c r="K74" s="84" t="b">
        <v>0</v>
      </c>
      <c r="L74" s="84" t="b">
        <v>0</v>
      </c>
    </row>
    <row r="75" spans="1:12" ht="15">
      <c r="A75" s="84" t="s">
        <v>314</v>
      </c>
      <c r="B75" s="84" t="s">
        <v>3683</v>
      </c>
      <c r="C75" s="84">
        <v>6</v>
      </c>
      <c r="D75" s="123">
        <v>0.002609320672324451</v>
      </c>
      <c r="E75" s="123">
        <v>2.0822723230247666</v>
      </c>
      <c r="F75" s="84" t="s">
        <v>4158</v>
      </c>
      <c r="G75" s="84" t="b">
        <v>0</v>
      </c>
      <c r="H75" s="84" t="b">
        <v>0</v>
      </c>
      <c r="I75" s="84" t="b">
        <v>0</v>
      </c>
      <c r="J75" s="84" t="b">
        <v>0</v>
      </c>
      <c r="K75" s="84" t="b">
        <v>0</v>
      </c>
      <c r="L75" s="84" t="b">
        <v>0</v>
      </c>
    </row>
    <row r="76" spans="1:12" ht="15">
      <c r="A76" s="84" t="s">
        <v>3686</v>
      </c>
      <c r="B76" s="84" t="s">
        <v>3710</v>
      </c>
      <c r="C76" s="84">
        <v>6</v>
      </c>
      <c r="D76" s="123">
        <v>0.002609320672324451</v>
      </c>
      <c r="E76" s="123">
        <v>2.575187844927661</v>
      </c>
      <c r="F76" s="84" t="s">
        <v>4158</v>
      </c>
      <c r="G76" s="84" t="b">
        <v>0</v>
      </c>
      <c r="H76" s="84" t="b">
        <v>0</v>
      </c>
      <c r="I76" s="84" t="b">
        <v>0</v>
      </c>
      <c r="J76" s="84" t="b">
        <v>0</v>
      </c>
      <c r="K76" s="84" t="b">
        <v>0</v>
      </c>
      <c r="L76" s="84" t="b">
        <v>0</v>
      </c>
    </row>
    <row r="77" spans="1:12" ht="15">
      <c r="A77" s="84" t="s">
        <v>3078</v>
      </c>
      <c r="B77" s="84" t="s">
        <v>3730</v>
      </c>
      <c r="C77" s="84">
        <v>6</v>
      </c>
      <c r="D77" s="123">
        <v>0.0027410698338013644</v>
      </c>
      <c r="E77" s="123">
        <v>2.4880376692087607</v>
      </c>
      <c r="F77" s="84" t="s">
        <v>4158</v>
      </c>
      <c r="G77" s="84" t="b">
        <v>0</v>
      </c>
      <c r="H77" s="84" t="b">
        <v>0</v>
      </c>
      <c r="I77" s="84" t="b">
        <v>0</v>
      </c>
      <c r="J77" s="84" t="b">
        <v>0</v>
      </c>
      <c r="K77" s="84" t="b">
        <v>0</v>
      </c>
      <c r="L77" s="84" t="b">
        <v>0</v>
      </c>
    </row>
    <row r="78" spans="1:12" ht="15">
      <c r="A78" s="84" t="s">
        <v>3063</v>
      </c>
      <c r="B78" s="84" t="s">
        <v>3054</v>
      </c>
      <c r="C78" s="84">
        <v>5</v>
      </c>
      <c r="D78" s="123">
        <v>0.002284224861501137</v>
      </c>
      <c r="E78" s="123">
        <v>1.230141020279306</v>
      </c>
      <c r="F78" s="84" t="s">
        <v>4158</v>
      </c>
      <c r="G78" s="84" t="b">
        <v>0</v>
      </c>
      <c r="H78" s="84" t="b">
        <v>0</v>
      </c>
      <c r="I78" s="84" t="b">
        <v>0</v>
      </c>
      <c r="J78" s="84" t="b">
        <v>0</v>
      </c>
      <c r="K78" s="84" t="b">
        <v>0</v>
      </c>
      <c r="L78" s="84" t="b">
        <v>0</v>
      </c>
    </row>
    <row r="79" spans="1:12" ht="15">
      <c r="A79" s="84" t="s">
        <v>3054</v>
      </c>
      <c r="B79" s="84" t="s">
        <v>3064</v>
      </c>
      <c r="C79" s="84">
        <v>5</v>
      </c>
      <c r="D79" s="123">
        <v>0.002284224861501137</v>
      </c>
      <c r="E79" s="123">
        <v>1.4466449840505358</v>
      </c>
      <c r="F79" s="84" t="s">
        <v>4158</v>
      </c>
      <c r="G79" s="84" t="b">
        <v>0</v>
      </c>
      <c r="H79" s="84" t="b">
        <v>0</v>
      </c>
      <c r="I79" s="84" t="b">
        <v>0</v>
      </c>
      <c r="J79" s="84" t="b">
        <v>0</v>
      </c>
      <c r="K79" s="84" t="b">
        <v>0</v>
      </c>
      <c r="L79" s="84" t="b">
        <v>0</v>
      </c>
    </row>
    <row r="80" spans="1:12" ht="15">
      <c r="A80" s="84" t="s">
        <v>3064</v>
      </c>
      <c r="B80" s="84" t="s">
        <v>3065</v>
      </c>
      <c r="C80" s="84">
        <v>5</v>
      </c>
      <c r="D80" s="123">
        <v>0.002284224861501137</v>
      </c>
      <c r="E80" s="123">
        <v>2.8304603500309673</v>
      </c>
      <c r="F80" s="84" t="s">
        <v>4158</v>
      </c>
      <c r="G80" s="84" t="b">
        <v>0</v>
      </c>
      <c r="H80" s="84" t="b">
        <v>0</v>
      </c>
      <c r="I80" s="84" t="b">
        <v>0</v>
      </c>
      <c r="J80" s="84" t="b">
        <v>0</v>
      </c>
      <c r="K80" s="84" t="b">
        <v>0</v>
      </c>
      <c r="L80" s="84" t="b">
        <v>0</v>
      </c>
    </row>
    <row r="81" spans="1:12" ht="15">
      <c r="A81" s="84" t="s">
        <v>3065</v>
      </c>
      <c r="B81" s="84" t="s">
        <v>3066</v>
      </c>
      <c r="C81" s="84">
        <v>5</v>
      </c>
      <c r="D81" s="123">
        <v>0.002284224861501137</v>
      </c>
      <c r="E81" s="123">
        <v>2.751279103983342</v>
      </c>
      <c r="F81" s="84" t="s">
        <v>4158</v>
      </c>
      <c r="G81" s="84" t="b">
        <v>0</v>
      </c>
      <c r="H81" s="84" t="b">
        <v>0</v>
      </c>
      <c r="I81" s="84" t="b">
        <v>0</v>
      </c>
      <c r="J81" s="84" t="b">
        <v>0</v>
      </c>
      <c r="K81" s="84" t="b">
        <v>0</v>
      </c>
      <c r="L81" s="84" t="b">
        <v>0</v>
      </c>
    </row>
    <row r="82" spans="1:12" ht="15">
      <c r="A82" s="84" t="s">
        <v>3066</v>
      </c>
      <c r="B82" s="84" t="s">
        <v>3067</v>
      </c>
      <c r="C82" s="84">
        <v>5</v>
      </c>
      <c r="D82" s="123">
        <v>0.002284224861501137</v>
      </c>
      <c r="E82" s="123">
        <v>2.751279103983342</v>
      </c>
      <c r="F82" s="84" t="s">
        <v>4158</v>
      </c>
      <c r="G82" s="84" t="b">
        <v>0</v>
      </c>
      <c r="H82" s="84" t="b">
        <v>0</v>
      </c>
      <c r="I82" s="84" t="b">
        <v>0</v>
      </c>
      <c r="J82" s="84" t="b">
        <v>0</v>
      </c>
      <c r="K82" s="84" t="b">
        <v>0</v>
      </c>
      <c r="L82" s="84" t="b">
        <v>0</v>
      </c>
    </row>
    <row r="83" spans="1:12" ht="15">
      <c r="A83" s="84" t="s">
        <v>3067</v>
      </c>
      <c r="B83" s="84" t="s">
        <v>3714</v>
      </c>
      <c r="C83" s="84">
        <v>5</v>
      </c>
      <c r="D83" s="123">
        <v>0.002284224861501137</v>
      </c>
      <c r="E83" s="123">
        <v>2.751279103983342</v>
      </c>
      <c r="F83" s="84" t="s">
        <v>4158</v>
      </c>
      <c r="G83" s="84" t="b">
        <v>0</v>
      </c>
      <c r="H83" s="84" t="b">
        <v>0</v>
      </c>
      <c r="I83" s="84" t="b">
        <v>0</v>
      </c>
      <c r="J83" s="84" t="b">
        <v>0</v>
      </c>
      <c r="K83" s="84" t="b">
        <v>0</v>
      </c>
      <c r="L83" s="84" t="b">
        <v>0</v>
      </c>
    </row>
    <row r="84" spans="1:12" ht="15">
      <c r="A84" s="84" t="s">
        <v>3694</v>
      </c>
      <c r="B84" s="84" t="s">
        <v>3732</v>
      </c>
      <c r="C84" s="84">
        <v>5</v>
      </c>
      <c r="D84" s="123">
        <v>0.002284224861501137</v>
      </c>
      <c r="E84" s="123">
        <v>2.684332314352729</v>
      </c>
      <c r="F84" s="84" t="s">
        <v>4158</v>
      </c>
      <c r="G84" s="84" t="b">
        <v>0</v>
      </c>
      <c r="H84" s="84" t="b">
        <v>0</v>
      </c>
      <c r="I84" s="84" t="b">
        <v>0</v>
      </c>
      <c r="J84" s="84" t="b">
        <v>0</v>
      </c>
      <c r="K84" s="84" t="b">
        <v>0</v>
      </c>
      <c r="L84" s="84" t="b">
        <v>0</v>
      </c>
    </row>
    <row r="85" spans="1:12" ht="15">
      <c r="A85" s="84" t="s">
        <v>3732</v>
      </c>
      <c r="B85" s="84" t="s">
        <v>3733</v>
      </c>
      <c r="C85" s="84">
        <v>5</v>
      </c>
      <c r="D85" s="123">
        <v>0.002284224861501137</v>
      </c>
      <c r="E85" s="123">
        <v>2.8304603500309673</v>
      </c>
      <c r="F85" s="84" t="s">
        <v>4158</v>
      </c>
      <c r="G85" s="84" t="b">
        <v>0</v>
      </c>
      <c r="H85" s="84" t="b">
        <v>0</v>
      </c>
      <c r="I85" s="84" t="b">
        <v>0</v>
      </c>
      <c r="J85" s="84" t="b">
        <v>0</v>
      </c>
      <c r="K85" s="84" t="b">
        <v>0</v>
      </c>
      <c r="L85" s="84" t="b">
        <v>0</v>
      </c>
    </row>
    <row r="86" spans="1:12" ht="15">
      <c r="A86" s="84" t="s">
        <v>3733</v>
      </c>
      <c r="B86" s="84" t="s">
        <v>3734</v>
      </c>
      <c r="C86" s="84">
        <v>5</v>
      </c>
      <c r="D86" s="123">
        <v>0.002284224861501137</v>
      </c>
      <c r="E86" s="123">
        <v>2.8304603500309673</v>
      </c>
      <c r="F86" s="84" t="s">
        <v>4158</v>
      </c>
      <c r="G86" s="84" t="b">
        <v>0</v>
      </c>
      <c r="H86" s="84" t="b">
        <v>0</v>
      </c>
      <c r="I86" s="84" t="b">
        <v>0</v>
      </c>
      <c r="J86" s="84" t="b">
        <v>0</v>
      </c>
      <c r="K86" s="84" t="b">
        <v>0</v>
      </c>
      <c r="L86" s="84" t="b">
        <v>0</v>
      </c>
    </row>
    <row r="87" spans="1:12" ht="15">
      <c r="A87" s="84" t="s">
        <v>3734</v>
      </c>
      <c r="B87" s="84" t="s">
        <v>3735</v>
      </c>
      <c r="C87" s="84">
        <v>5</v>
      </c>
      <c r="D87" s="123">
        <v>0.002284224861501137</v>
      </c>
      <c r="E87" s="123">
        <v>2.8304603500309673</v>
      </c>
      <c r="F87" s="84" t="s">
        <v>4158</v>
      </c>
      <c r="G87" s="84" t="b">
        <v>0</v>
      </c>
      <c r="H87" s="84" t="b">
        <v>0</v>
      </c>
      <c r="I87" s="84" t="b">
        <v>0</v>
      </c>
      <c r="J87" s="84" t="b">
        <v>0</v>
      </c>
      <c r="K87" s="84" t="b">
        <v>0</v>
      </c>
      <c r="L87" s="84" t="b">
        <v>0</v>
      </c>
    </row>
    <row r="88" spans="1:12" ht="15">
      <c r="A88" s="84" t="s">
        <v>3735</v>
      </c>
      <c r="B88" s="84" t="s">
        <v>3736</v>
      </c>
      <c r="C88" s="84">
        <v>5</v>
      </c>
      <c r="D88" s="123">
        <v>0.002284224861501137</v>
      </c>
      <c r="E88" s="123">
        <v>2.8304603500309673</v>
      </c>
      <c r="F88" s="84" t="s">
        <v>4158</v>
      </c>
      <c r="G88" s="84" t="b">
        <v>0</v>
      </c>
      <c r="H88" s="84" t="b">
        <v>0</v>
      </c>
      <c r="I88" s="84" t="b">
        <v>0</v>
      </c>
      <c r="J88" s="84" t="b">
        <v>0</v>
      </c>
      <c r="K88" s="84" t="b">
        <v>0</v>
      </c>
      <c r="L88" s="84" t="b">
        <v>0</v>
      </c>
    </row>
    <row r="89" spans="1:12" ht="15">
      <c r="A89" s="84" t="s">
        <v>3736</v>
      </c>
      <c r="B89" s="84" t="s">
        <v>3737</v>
      </c>
      <c r="C89" s="84">
        <v>5</v>
      </c>
      <c r="D89" s="123">
        <v>0.002284224861501137</v>
      </c>
      <c r="E89" s="123">
        <v>2.8304603500309673</v>
      </c>
      <c r="F89" s="84" t="s">
        <v>4158</v>
      </c>
      <c r="G89" s="84" t="b">
        <v>0</v>
      </c>
      <c r="H89" s="84" t="b">
        <v>0</v>
      </c>
      <c r="I89" s="84" t="b">
        <v>0</v>
      </c>
      <c r="J89" s="84" t="b">
        <v>0</v>
      </c>
      <c r="K89" s="84" t="b">
        <v>0</v>
      </c>
      <c r="L89" s="84" t="b">
        <v>0</v>
      </c>
    </row>
    <row r="90" spans="1:12" ht="15">
      <c r="A90" s="84" t="s">
        <v>3737</v>
      </c>
      <c r="B90" s="84" t="s">
        <v>3715</v>
      </c>
      <c r="C90" s="84">
        <v>5</v>
      </c>
      <c r="D90" s="123">
        <v>0.002284224861501137</v>
      </c>
      <c r="E90" s="123">
        <v>2.751279103983342</v>
      </c>
      <c r="F90" s="84" t="s">
        <v>4158</v>
      </c>
      <c r="G90" s="84" t="b">
        <v>0</v>
      </c>
      <c r="H90" s="84" t="b">
        <v>0</v>
      </c>
      <c r="I90" s="84" t="b">
        <v>0</v>
      </c>
      <c r="J90" s="84" t="b">
        <v>0</v>
      </c>
      <c r="K90" s="84" t="b">
        <v>0</v>
      </c>
      <c r="L90" s="84" t="b">
        <v>0</v>
      </c>
    </row>
    <row r="91" spans="1:12" ht="15">
      <c r="A91" s="84" t="s">
        <v>3715</v>
      </c>
      <c r="B91" s="84" t="s">
        <v>3060</v>
      </c>
      <c r="C91" s="84">
        <v>5</v>
      </c>
      <c r="D91" s="123">
        <v>0.002284224861501137</v>
      </c>
      <c r="E91" s="123">
        <v>2.304121072641123</v>
      </c>
      <c r="F91" s="84" t="s">
        <v>4158</v>
      </c>
      <c r="G91" s="84" t="b">
        <v>0</v>
      </c>
      <c r="H91" s="84" t="b">
        <v>0</v>
      </c>
      <c r="I91" s="84" t="b">
        <v>0</v>
      </c>
      <c r="J91" s="84" t="b">
        <v>0</v>
      </c>
      <c r="K91" s="84" t="b">
        <v>0</v>
      </c>
      <c r="L91" s="84" t="b">
        <v>0</v>
      </c>
    </row>
    <row r="92" spans="1:12" ht="15">
      <c r="A92" s="84" t="s">
        <v>3060</v>
      </c>
      <c r="B92" s="84" t="s">
        <v>3060</v>
      </c>
      <c r="C92" s="84">
        <v>5</v>
      </c>
      <c r="D92" s="123">
        <v>0.002284224861501137</v>
      </c>
      <c r="E92" s="123">
        <v>1.96832897071793</v>
      </c>
      <c r="F92" s="84" t="s">
        <v>4158</v>
      </c>
      <c r="G92" s="84" t="b">
        <v>0</v>
      </c>
      <c r="H92" s="84" t="b">
        <v>0</v>
      </c>
      <c r="I92" s="84" t="b">
        <v>0</v>
      </c>
      <c r="J92" s="84" t="b">
        <v>0</v>
      </c>
      <c r="K92" s="84" t="b">
        <v>0</v>
      </c>
      <c r="L92" s="84" t="b">
        <v>0</v>
      </c>
    </row>
    <row r="93" spans="1:12" ht="15">
      <c r="A93" s="84" t="s">
        <v>3060</v>
      </c>
      <c r="B93" s="84" t="s">
        <v>3062</v>
      </c>
      <c r="C93" s="84">
        <v>5</v>
      </c>
      <c r="D93" s="123">
        <v>0.002284224861501137</v>
      </c>
      <c r="E93" s="123">
        <v>2.3363057560125244</v>
      </c>
      <c r="F93" s="84" t="s">
        <v>4158</v>
      </c>
      <c r="G93" s="84" t="b">
        <v>0</v>
      </c>
      <c r="H93" s="84" t="b">
        <v>0</v>
      </c>
      <c r="I93" s="84" t="b">
        <v>0</v>
      </c>
      <c r="J93" s="84" t="b">
        <v>0</v>
      </c>
      <c r="K93" s="84" t="b">
        <v>0</v>
      </c>
      <c r="L93" s="84" t="b">
        <v>0</v>
      </c>
    </row>
    <row r="94" spans="1:12" ht="15">
      <c r="A94" s="84" t="s">
        <v>3062</v>
      </c>
      <c r="B94" s="84" t="s">
        <v>3738</v>
      </c>
      <c r="C94" s="84">
        <v>5</v>
      </c>
      <c r="D94" s="123">
        <v>0.002284224861501137</v>
      </c>
      <c r="E94" s="123">
        <v>2.8304603500309673</v>
      </c>
      <c r="F94" s="84" t="s">
        <v>4158</v>
      </c>
      <c r="G94" s="84" t="b">
        <v>0</v>
      </c>
      <c r="H94" s="84" t="b">
        <v>0</v>
      </c>
      <c r="I94" s="84" t="b">
        <v>0</v>
      </c>
      <c r="J94" s="84" t="b">
        <v>0</v>
      </c>
      <c r="K94" s="84" t="b">
        <v>0</v>
      </c>
      <c r="L94" s="84" t="b">
        <v>0</v>
      </c>
    </row>
    <row r="95" spans="1:12" ht="15">
      <c r="A95" s="84" t="s">
        <v>3738</v>
      </c>
      <c r="B95" s="84" t="s">
        <v>3739</v>
      </c>
      <c r="C95" s="84">
        <v>5</v>
      </c>
      <c r="D95" s="123">
        <v>0.002284224861501137</v>
      </c>
      <c r="E95" s="123">
        <v>2.8304603500309673</v>
      </c>
      <c r="F95" s="84" t="s">
        <v>4158</v>
      </c>
      <c r="G95" s="84" t="b">
        <v>0</v>
      </c>
      <c r="H95" s="84" t="b">
        <v>0</v>
      </c>
      <c r="I95" s="84" t="b">
        <v>0</v>
      </c>
      <c r="J95" s="84" t="b">
        <v>0</v>
      </c>
      <c r="K95" s="84" t="b">
        <v>0</v>
      </c>
      <c r="L95" s="84" t="b">
        <v>0</v>
      </c>
    </row>
    <row r="96" spans="1:12" ht="15">
      <c r="A96" s="84" t="s">
        <v>3739</v>
      </c>
      <c r="B96" s="84" t="s">
        <v>3740</v>
      </c>
      <c r="C96" s="84">
        <v>5</v>
      </c>
      <c r="D96" s="123">
        <v>0.002284224861501137</v>
      </c>
      <c r="E96" s="123">
        <v>2.8304603500309673</v>
      </c>
      <c r="F96" s="84" t="s">
        <v>4158</v>
      </c>
      <c r="G96" s="84" t="b">
        <v>0</v>
      </c>
      <c r="H96" s="84" t="b">
        <v>0</v>
      </c>
      <c r="I96" s="84" t="b">
        <v>0</v>
      </c>
      <c r="J96" s="84" t="b">
        <v>0</v>
      </c>
      <c r="K96" s="84" t="b">
        <v>0</v>
      </c>
      <c r="L96" s="84" t="b">
        <v>0</v>
      </c>
    </row>
    <row r="97" spans="1:12" ht="15">
      <c r="A97" s="84" t="s">
        <v>3740</v>
      </c>
      <c r="B97" s="84" t="s">
        <v>3741</v>
      </c>
      <c r="C97" s="84">
        <v>5</v>
      </c>
      <c r="D97" s="123">
        <v>0.002284224861501137</v>
      </c>
      <c r="E97" s="123">
        <v>2.8304603500309673</v>
      </c>
      <c r="F97" s="84" t="s">
        <v>4158</v>
      </c>
      <c r="G97" s="84" t="b">
        <v>0</v>
      </c>
      <c r="H97" s="84" t="b">
        <v>0</v>
      </c>
      <c r="I97" s="84" t="b">
        <v>0</v>
      </c>
      <c r="J97" s="84" t="b">
        <v>0</v>
      </c>
      <c r="K97" s="84" t="b">
        <v>0</v>
      </c>
      <c r="L97" s="84" t="b">
        <v>0</v>
      </c>
    </row>
    <row r="98" spans="1:12" ht="15">
      <c r="A98" s="84" t="s">
        <v>3741</v>
      </c>
      <c r="B98" s="84" t="s">
        <v>3061</v>
      </c>
      <c r="C98" s="84">
        <v>5</v>
      </c>
      <c r="D98" s="123">
        <v>0.002284224861501137</v>
      </c>
      <c r="E98" s="123">
        <v>2.529430354366986</v>
      </c>
      <c r="F98" s="84" t="s">
        <v>4158</v>
      </c>
      <c r="G98" s="84" t="b">
        <v>0</v>
      </c>
      <c r="H98" s="84" t="b">
        <v>0</v>
      </c>
      <c r="I98" s="84" t="b">
        <v>0</v>
      </c>
      <c r="J98" s="84" t="b">
        <v>0</v>
      </c>
      <c r="K98" s="84" t="b">
        <v>0</v>
      </c>
      <c r="L98" s="84" t="b">
        <v>0</v>
      </c>
    </row>
    <row r="99" spans="1:12" ht="15">
      <c r="A99" s="84" t="s">
        <v>3061</v>
      </c>
      <c r="B99" s="84" t="s">
        <v>3061</v>
      </c>
      <c r="C99" s="84">
        <v>5</v>
      </c>
      <c r="D99" s="123">
        <v>0.002284224861501137</v>
      </c>
      <c r="E99" s="123">
        <v>2.228400358703005</v>
      </c>
      <c r="F99" s="84" t="s">
        <v>4158</v>
      </c>
      <c r="G99" s="84" t="b">
        <v>0</v>
      </c>
      <c r="H99" s="84" t="b">
        <v>0</v>
      </c>
      <c r="I99" s="84" t="b">
        <v>0</v>
      </c>
      <c r="J99" s="84" t="b">
        <v>0</v>
      </c>
      <c r="K99" s="84" t="b">
        <v>0</v>
      </c>
      <c r="L99" s="84" t="b">
        <v>0</v>
      </c>
    </row>
    <row r="100" spans="1:12" ht="15">
      <c r="A100" s="84" t="s">
        <v>3061</v>
      </c>
      <c r="B100" s="84" t="s">
        <v>3742</v>
      </c>
      <c r="C100" s="84">
        <v>5</v>
      </c>
      <c r="D100" s="123">
        <v>0.002284224861501137</v>
      </c>
      <c r="E100" s="123">
        <v>2.529430354366986</v>
      </c>
      <c r="F100" s="84" t="s">
        <v>4158</v>
      </c>
      <c r="G100" s="84" t="b">
        <v>0</v>
      </c>
      <c r="H100" s="84" t="b">
        <v>0</v>
      </c>
      <c r="I100" s="84" t="b">
        <v>0</v>
      </c>
      <c r="J100" s="84" t="b">
        <v>0</v>
      </c>
      <c r="K100" s="84" t="b">
        <v>0</v>
      </c>
      <c r="L100" s="84" t="b">
        <v>0</v>
      </c>
    </row>
    <row r="101" spans="1:12" ht="15">
      <c r="A101" s="84" t="s">
        <v>3742</v>
      </c>
      <c r="B101" s="84" t="s">
        <v>3743</v>
      </c>
      <c r="C101" s="84">
        <v>5</v>
      </c>
      <c r="D101" s="123">
        <v>0.002284224861501137</v>
      </c>
      <c r="E101" s="123">
        <v>2.8304603500309673</v>
      </c>
      <c r="F101" s="84" t="s">
        <v>4158</v>
      </c>
      <c r="G101" s="84" t="b">
        <v>0</v>
      </c>
      <c r="H101" s="84" t="b">
        <v>0</v>
      </c>
      <c r="I101" s="84" t="b">
        <v>0</v>
      </c>
      <c r="J101" s="84" t="b">
        <v>0</v>
      </c>
      <c r="K101" s="84" t="b">
        <v>0</v>
      </c>
      <c r="L101" s="84" t="b">
        <v>0</v>
      </c>
    </row>
    <row r="102" spans="1:12" ht="15">
      <c r="A102" s="84" t="s">
        <v>3743</v>
      </c>
      <c r="B102" s="84" t="s">
        <v>3744</v>
      </c>
      <c r="C102" s="84">
        <v>5</v>
      </c>
      <c r="D102" s="123">
        <v>0.002284224861501137</v>
      </c>
      <c r="E102" s="123">
        <v>2.8304603500309673</v>
      </c>
      <c r="F102" s="84" t="s">
        <v>4158</v>
      </c>
      <c r="G102" s="84" t="b">
        <v>0</v>
      </c>
      <c r="H102" s="84" t="b">
        <v>0</v>
      </c>
      <c r="I102" s="84" t="b">
        <v>0</v>
      </c>
      <c r="J102" s="84" t="b">
        <v>0</v>
      </c>
      <c r="K102" s="84" t="b">
        <v>0</v>
      </c>
      <c r="L102" s="84" t="b">
        <v>0</v>
      </c>
    </row>
    <row r="103" spans="1:12" ht="15">
      <c r="A103" s="84" t="s">
        <v>3716</v>
      </c>
      <c r="B103" s="84" t="s">
        <v>3749</v>
      </c>
      <c r="C103" s="84">
        <v>5</v>
      </c>
      <c r="D103" s="123">
        <v>0.002284224861501137</v>
      </c>
      <c r="E103" s="123">
        <v>2.751279103983342</v>
      </c>
      <c r="F103" s="84" t="s">
        <v>4158</v>
      </c>
      <c r="G103" s="84" t="b">
        <v>1</v>
      </c>
      <c r="H103" s="84" t="b">
        <v>0</v>
      </c>
      <c r="I103" s="84" t="b">
        <v>0</v>
      </c>
      <c r="J103" s="84" t="b">
        <v>0</v>
      </c>
      <c r="K103" s="84" t="b">
        <v>0</v>
      </c>
      <c r="L103" s="84" t="b">
        <v>0</v>
      </c>
    </row>
    <row r="104" spans="1:12" ht="15">
      <c r="A104" s="84" t="s">
        <v>3749</v>
      </c>
      <c r="B104" s="84" t="s">
        <v>3057</v>
      </c>
      <c r="C104" s="84">
        <v>5</v>
      </c>
      <c r="D104" s="123">
        <v>0.002284224861501137</v>
      </c>
      <c r="E104" s="123">
        <v>2.0380686605327134</v>
      </c>
      <c r="F104" s="84" t="s">
        <v>4158</v>
      </c>
      <c r="G104" s="84" t="b">
        <v>0</v>
      </c>
      <c r="H104" s="84" t="b">
        <v>0</v>
      </c>
      <c r="I104" s="84" t="b">
        <v>0</v>
      </c>
      <c r="J104" s="84" t="b">
        <v>0</v>
      </c>
      <c r="K104" s="84" t="b">
        <v>0</v>
      </c>
      <c r="L104" s="84" t="b">
        <v>0</v>
      </c>
    </row>
    <row r="105" spans="1:12" ht="15">
      <c r="A105" s="84" t="s">
        <v>3057</v>
      </c>
      <c r="B105" s="84" t="s">
        <v>3750</v>
      </c>
      <c r="C105" s="84">
        <v>5</v>
      </c>
      <c r="D105" s="123">
        <v>0.002284224861501137</v>
      </c>
      <c r="E105" s="123">
        <v>2.0109164144890985</v>
      </c>
      <c r="F105" s="84" t="s">
        <v>4158</v>
      </c>
      <c r="G105" s="84" t="b">
        <v>0</v>
      </c>
      <c r="H105" s="84" t="b">
        <v>0</v>
      </c>
      <c r="I105" s="84" t="b">
        <v>0</v>
      </c>
      <c r="J105" s="84" t="b">
        <v>0</v>
      </c>
      <c r="K105" s="84" t="b">
        <v>0</v>
      </c>
      <c r="L105" s="84" t="b">
        <v>0</v>
      </c>
    </row>
    <row r="106" spans="1:12" ht="15">
      <c r="A106" s="84" t="s">
        <v>3750</v>
      </c>
      <c r="B106" s="84" t="s">
        <v>3010</v>
      </c>
      <c r="C106" s="84">
        <v>5</v>
      </c>
      <c r="D106" s="123">
        <v>0.002284224861501137</v>
      </c>
      <c r="E106" s="123">
        <v>2.415487002060149</v>
      </c>
      <c r="F106" s="84" t="s">
        <v>4158</v>
      </c>
      <c r="G106" s="84" t="b">
        <v>0</v>
      </c>
      <c r="H106" s="84" t="b">
        <v>0</v>
      </c>
      <c r="I106" s="84" t="b">
        <v>0</v>
      </c>
      <c r="J106" s="84" t="b">
        <v>0</v>
      </c>
      <c r="K106" s="84" t="b">
        <v>1</v>
      </c>
      <c r="L106" s="84" t="b">
        <v>0</v>
      </c>
    </row>
    <row r="107" spans="1:12" ht="15">
      <c r="A107" s="84" t="s">
        <v>3010</v>
      </c>
      <c r="B107" s="84" t="s">
        <v>3751</v>
      </c>
      <c r="C107" s="84">
        <v>5</v>
      </c>
      <c r="D107" s="123">
        <v>0.002284224861501137</v>
      </c>
      <c r="E107" s="123">
        <v>2.529430354366986</v>
      </c>
      <c r="F107" s="84" t="s">
        <v>4158</v>
      </c>
      <c r="G107" s="84" t="b">
        <v>0</v>
      </c>
      <c r="H107" s="84" t="b">
        <v>1</v>
      </c>
      <c r="I107" s="84" t="b">
        <v>0</v>
      </c>
      <c r="J107" s="84" t="b">
        <v>0</v>
      </c>
      <c r="K107" s="84" t="b">
        <v>0</v>
      </c>
      <c r="L107" s="84" t="b">
        <v>0</v>
      </c>
    </row>
    <row r="108" spans="1:12" ht="15">
      <c r="A108" s="84" t="s">
        <v>3751</v>
      </c>
      <c r="B108" s="84" t="s">
        <v>3672</v>
      </c>
      <c r="C108" s="84">
        <v>5</v>
      </c>
      <c r="D108" s="123">
        <v>0.002284224861501137</v>
      </c>
      <c r="E108" s="123">
        <v>2.488037669208761</v>
      </c>
      <c r="F108" s="84" t="s">
        <v>4158</v>
      </c>
      <c r="G108" s="84" t="b">
        <v>0</v>
      </c>
      <c r="H108" s="84" t="b">
        <v>0</v>
      </c>
      <c r="I108" s="84" t="b">
        <v>0</v>
      </c>
      <c r="J108" s="84" t="b">
        <v>0</v>
      </c>
      <c r="K108" s="84" t="b">
        <v>0</v>
      </c>
      <c r="L108" s="84" t="b">
        <v>0</v>
      </c>
    </row>
    <row r="109" spans="1:12" ht="15">
      <c r="A109" s="84" t="s">
        <v>3672</v>
      </c>
      <c r="B109" s="84" t="s">
        <v>3752</v>
      </c>
      <c r="C109" s="84">
        <v>5</v>
      </c>
      <c r="D109" s="123">
        <v>0.002284224861501137</v>
      </c>
      <c r="E109" s="123">
        <v>2.6263403673750423</v>
      </c>
      <c r="F109" s="84" t="s">
        <v>4158</v>
      </c>
      <c r="G109" s="84" t="b">
        <v>0</v>
      </c>
      <c r="H109" s="84" t="b">
        <v>0</v>
      </c>
      <c r="I109" s="84" t="b">
        <v>0</v>
      </c>
      <c r="J109" s="84" t="b">
        <v>0</v>
      </c>
      <c r="K109" s="84" t="b">
        <v>0</v>
      </c>
      <c r="L109" s="84" t="b">
        <v>0</v>
      </c>
    </row>
    <row r="110" spans="1:12" ht="15">
      <c r="A110" s="84" t="s">
        <v>3752</v>
      </c>
      <c r="B110" s="84" t="s">
        <v>3724</v>
      </c>
      <c r="C110" s="84">
        <v>5</v>
      </c>
      <c r="D110" s="123">
        <v>0.002284224861501137</v>
      </c>
      <c r="E110" s="123">
        <v>2.751279103983342</v>
      </c>
      <c r="F110" s="84" t="s">
        <v>4158</v>
      </c>
      <c r="G110" s="84" t="b">
        <v>0</v>
      </c>
      <c r="H110" s="84" t="b">
        <v>0</v>
      </c>
      <c r="I110" s="84" t="b">
        <v>0</v>
      </c>
      <c r="J110" s="84" t="b">
        <v>0</v>
      </c>
      <c r="K110" s="84" t="b">
        <v>0</v>
      </c>
      <c r="L110" s="84" t="b">
        <v>0</v>
      </c>
    </row>
    <row r="111" spans="1:12" ht="15">
      <c r="A111" s="84" t="s">
        <v>3724</v>
      </c>
      <c r="B111" s="84" t="s">
        <v>3054</v>
      </c>
      <c r="C111" s="84">
        <v>5</v>
      </c>
      <c r="D111" s="123">
        <v>0.002284224861501137</v>
      </c>
      <c r="E111" s="123">
        <v>1.230141020279306</v>
      </c>
      <c r="F111" s="84" t="s">
        <v>4158</v>
      </c>
      <c r="G111" s="84" t="b">
        <v>0</v>
      </c>
      <c r="H111" s="84" t="b">
        <v>0</v>
      </c>
      <c r="I111" s="84" t="b">
        <v>0</v>
      </c>
      <c r="J111" s="84" t="b">
        <v>0</v>
      </c>
      <c r="K111" s="84" t="b">
        <v>0</v>
      </c>
      <c r="L111" s="84" t="b">
        <v>0</v>
      </c>
    </row>
    <row r="112" spans="1:12" ht="15">
      <c r="A112" s="84" t="s">
        <v>3054</v>
      </c>
      <c r="B112" s="84" t="s">
        <v>3753</v>
      </c>
      <c r="C112" s="84">
        <v>5</v>
      </c>
      <c r="D112" s="123">
        <v>0.002284224861501137</v>
      </c>
      <c r="E112" s="123">
        <v>1.4466449840505358</v>
      </c>
      <c r="F112" s="84" t="s">
        <v>4158</v>
      </c>
      <c r="G112" s="84" t="b">
        <v>0</v>
      </c>
      <c r="H112" s="84" t="b">
        <v>0</v>
      </c>
      <c r="I112" s="84" t="b">
        <v>0</v>
      </c>
      <c r="J112" s="84" t="b">
        <v>0</v>
      </c>
      <c r="K112" s="84" t="b">
        <v>0</v>
      </c>
      <c r="L112" s="84" t="b">
        <v>0</v>
      </c>
    </row>
    <row r="113" spans="1:12" ht="15">
      <c r="A113" s="84" t="s">
        <v>3753</v>
      </c>
      <c r="B113" s="84" t="s">
        <v>3667</v>
      </c>
      <c r="C113" s="84">
        <v>5</v>
      </c>
      <c r="D113" s="123">
        <v>0.002284224861501137</v>
      </c>
      <c r="E113" s="123">
        <v>2.415487002060149</v>
      </c>
      <c r="F113" s="84" t="s">
        <v>4158</v>
      </c>
      <c r="G113" s="84" t="b">
        <v>0</v>
      </c>
      <c r="H113" s="84" t="b">
        <v>0</v>
      </c>
      <c r="I113" s="84" t="b">
        <v>0</v>
      </c>
      <c r="J113" s="84" t="b">
        <v>0</v>
      </c>
      <c r="K113" s="84" t="b">
        <v>0</v>
      </c>
      <c r="L113" s="84" t="b">
        <v>0</v>
      </c>
    </row>
    <row r="114" spans="1:12" ht="15">
      <c r="A114" s="84" t="s">
        <v>3725</v>
      </c>
      <c r="B114" s="84" t="s">
        <v>3754</v>
      </c>
      <c r="C114" s="84">
        <v>5</v>
      </c>
      <c r="D114" s="123">
        <v>0.002284224861501137</v>
      </c>
      <c r="E114" s="123">
        <v>2.751279103983342</v>
      </c>
      <c r="F114" s="84" t="s">
        <v>4158</v>
      </c>
      <c r="G114" s="84" t="b">
        <v>0</v>
      </c>
      <c r="H114" s="84" t="b">
        <v>0</v>
      </c>
      <c r="I114" s="84" t="b">
        <v>0</v>
      </c>
      <c r="J114" s="84" t="b">
        <v>0</v>
      </c>
      <c r="K114" s="84" t="b">
        <v>0</v>
      </c>
      <c r="L114" s="84" t="b">
        <v>0</v>
      </c>
    </row>
    <row r="115" spans="1:12" ht="15">
      <c r="A115" s="84" t="s">
        <v>3666</v>
      </c>
      <c r="B115" s="84" t="s">
        <v>3054</v>
      </c>
      <c r="C115" s="84">
        <v>5</v>
      </c>
      <c r="D115" s="123">
        <v>0.002284224861501137</v>
      </c>
      <c r="E115" s="123">
        <v>0.8943489183561129</v>
      </c>
      <c r="F115" s="84" t="s">
        <v>4158</v>
      </c>
      <c r="G115" s="84" t="b">
        <v>0</v>
      </c>
      <c r="H115" s="84" t="b">
        <v>0</v>
      </c>
      <c r="I115" s="84" t="b">
        <v>0</v>
      </c>
      <c r="J115" s="84" t="b">
        <v>0</v>
      </c>
      <c r="K115" s="84" t="b">
        <v>0</v>
      </c>
      <c r="L115" s="84" t="b">
        <v>0</v>
      </c>
    </row>
    <row r="116" spans="1:12" ht="15">
      <c r="A116" s="84" t="s">
        <v>3058</v>
      </c>
      <c r="B116" s="84" t="s">
        <v>3057</v>
      </c>
      <c r="C116" s="84">
        <v>5</v>
      </c>
      <c r="D116" s="123">
        <v>0.002284224861501137</v>
      </c>
      <c r="E116" s="123">
        <v>1.3390986561966944</v>
      </c>
      <c r="F116" s="84" t="s">
        <v>4158</v>
      </c>
      <c r="G116" s="84" t="b">
        <v>0</v>
      </c>
      <c r="H116" s="84" t="b">
        <v>0</v>
      </c>
      <c r="I116" s="84" t="b">
        <v>0</v>
      </c>
      <c r="J116" s="84" t="b">
        <v>0</v>
      </c>
      <c r="K116" s="84" t="b">
        <v>0</v>
      </c>
      <c r="L116" s="84" t="b">
        <v>0</v>
      </c>
    </row>
    <row r="117" spans="1:12" ht="15">
      <c r="A117" s="84" t="s">
        <v>3762</v>
      </c>
      <c r="B117" s="84" t="s">
        <v>3763</v>
      </c>
      <c r="C117" s="84">
        <v>5</v>
      </c>
      <c r="D117" s="123">
        <v>0.002835999693270463</v>
      </c>
      <c r="E117" s="123">
        <v>2.8304603500309673</v>
      </c>
      <c r="F117" s="84" t="s">
        <v>4158</v>
      </c>
      <c r="G117" s="84" t="b">
        <v>0</v>
      </c>
      <c r="H117" s="84" t="b">
        <v>0</v>
      </c>
      <c r="I117" s="84" t="b">
        <v>0</v>
      </c>
      <c r="J117" s="84" t="b">
        <v>0</v>
      </c>
      <c r="K117" s="84" t="b">
        <v>0</v>
      </c>
      <c r="L117" s="84" t="b">
        <v>0</v>
      </c>
    </row>
    <row r="118" spans="1:12" ht="15">
      <c r="A118" s="84" t="s">
        <v>3113</v>
      </c>
      <c r="B118" s="84" t="s">
        <v>3114</v>
      </c>
      <c r="C118" s="84">
        <v>5</v>
      </c>
      <c r="D118" s="123">
        <v>0.002284224861501137</v>
      </c>
      <c r="E118" s="123">
        <v>2.8304603500309673</v>
      </c>
      <c r="F118" s="84" t="s">
        <v>4158</v>
      </c>
      <c r="G118" s="84" t="b">
        <v>0</v>
      </c>
      <c r="H118" s="84" t="b">
        <v>0</v>
      </c>
      <c r="I118" s="84" t="b">
        <v>0</v>
      </c>
      <c r="J118" s="84" t="b">
        <v>0</v>
      </c>
      <c r="K118" s="84" t="b">
        <v>0</v>
      </c>
      <c r="L118" s="84" t="b">
        <v>0</v>
      </c>
    </row>
    <row r="119" spans="1:12" ht="15">
      <c r="A119" s="84" t="s">
        <v>3114</v>
      </c>
      <c r="B119" s="84" t="s">
        <v>3115</v>
      </c>
      <c r="C119" s="84">
        <v>5</v>
      </c>
      <c r="D119" s="123">
        <v>0.002284224861501137</v>
      </c>
      <c r="E119" s="123">
        <v>2.8304603500309673</v>
      </c>
      <c r="F119" s="84" t="s">
        <v>4158</v>
      </c>
      <c r="G119" s="84" t="b">
        <v>0</v>
      </c>
      <c r="H119" s="84" t="b">
        <v>0</v>
      </c>
      <c r="I119" s="84" t="b">
        <v>0</v>
      </c>
      <c r="J119" s="84" t="b">
        <v>0</v>
      </c>
      <c r="K119" s="84" t="b">
        <v>0</v>
      </c>
      <c r="L119" s="84" t="b">
        <v>0</v>
      </c>
    </row>
    <row r="120" spans="1:12" ht="15">
      <c r="A120" s="84" t="s">
        <v>3115</v>
      </c>
      <c r="B120" s="84" t="s">
        <v>3116</v>
      </c>
      <c r="C120" s="84">
        <v>5</v>
      </c>
      <c r="D120" s="123">
        <v>0.002284224861501137</v>
      </c>
      <c r="E120" s="123">
        <v>2.8304603500309673</v>
      </c>
      <c r="F120" s="84" t="s">
        <v>4158</v>
      </c>
      <c r="G120" s="84" t="b">
        <v>0</v>
      </c>
      <c r="H120" s="84" t="b">
        <v>0</v>
      </c>
      <c r="I120" s="84" t="b">
        <v>0</v>
      </c>
      <c r="J120" s="84" t="b">
        <v>0</v>
      </c>
      <c r="K120" s="84" t="b">
        <v>0</v>
      </c>
      <c r="L120" s="84" t="b">
        <v>0</v>
      </c>
    </row>
    <row r="121" spans="1:12" ht="15">
      <c r="A121" s="84" t="s">
        <v>3116</v>
      </c>
      <c r="B121" s="84" t="s">
        <v>3117</v>
      </c>
      <c r="C121" s="84">
        <v>5</v>
      </c>
      <c r="D121" s="123">
        <v>0.002284224861501137</v>
      </c>
      <c r="E121" s="123">
        <v>2.8304603500309673</v>
      </c>
      <c r="F121" s="84" t="s">
        <v>4158</v>
      </c>
      <c r="G121" s="84" t="b">
        <v>0</v>
      </c>
      <c r="H121" s="84" t="b">
        <v>0</v>
      </c>
      <c r="I121" s="84" t="b">
        <v>0</v>
      </c>
      <c r="J121" s="84" t="b">
        <v>0</v>
      </c>
      <c r="K121" s="84" t="b">
        <v>0</v>
      </c>
      <c r="L121" s="84" t="b">
        <v>0</v>
      </c>
    </row>
    <row r="122" spans="1:12" ht="15">
      <c r="A122" s="84" t="s">
        <v>3117</v>
      </c>
      <c r="B122" s="84" t="s">
        <v>3118</v>
      </c>
      <c r="C122" s="84">
        <v>5</v>
      </c>
      <c r="D122" s="123">
        <v>0.002284224861501137</v>
      </c>
      <c r="E122" s="123">
        <v>2.8304603500309673</v>
      </c>
      <c r="F122" s="84" t="s">
        <v>4158</v>
      </c>
      <c r="G122" s="84" t="b">
        <v>0</v>
      </c>
      <c r="H122" s="84" t="b">
        <v>0</v>
      </c>
      <c r="I122" s="84" t="b">
        <v>0</v>
      </c>
      <c r="J122" s="84" t="b">
        <v>0</v>
      </c>
      <c r="K122" s="84" t="b">
        <v>0</v>
      </c>
      <c r="L122" s="84" t="b">
        <v>0</v>
      </c>
    </row>
    <row r="123" spans="1:12" ht="15">
      <c r="A123" s="84" t="s">
        <v>3118</v>
      </c>
      <c r="B123" s="84" t="s">
        <v>3119</v>
      </c>
      <c r="C123" s="84">
        <v>5</v>
      </c>
      <c r="D123" s="123">
        <v>0.002284224861501137</v>
      </c>
      <c r="E123" s="123">
        <v>2.8304603500309673</v>
      </c>
      <c r="F123" s="84" t="s">
        <v>4158</v>
      </c>
      <c r="G123" s="84" t="b">
        <v>0</v>
      </c>
      <c r="H123" s="84" t="b">
        <v>0</v>
      </c>
      <c r="I123" s="84" t="b">
        <v>0</v>
      </c>
      <c r="J123" s="84" t="b">
        <v>0</v>
      </c>
      <c r="K123" s="84" t="b">
        <v>0</v>
      </c>
      <c r="L123" s="84" t="b">
        <v>0</v>
      </c>
    </row>
    <row r="124" spans="1:12" ht="15">
      <c r="A124" s="84" t="s">
        <v>3119</v>
      </c>
      <c r="B124" s="84" t="s">
        <v>3120</v>
      </c>
      <c r="C124" s="84">
        <v>5</v>
      </c>
      <c r="D124" s="123">
        <v>0.002284224861501137</v>
      </c>
      <c r="E124" s="123">
        <v>2.8304603500309673</v>
      </c>
      <c r="F124" s="84" t="s">
        <v>4158</v>
      </c>
      <c r="G124" s="84" t="b">
        <v>0</v>
      </c>
      <c r="H124" s="84" t="b">
        <v>0</v>
      </c>
      <c r="I124" s="84" t="b">
        <v>0</v>
      </c>
      <c r="J124" s="84" t="b">
        <v>0</v>
      </c>
      <c r="K124" s="84" t="b">
        <v>0</v>
      </c>
      <c r="L124" s="84" t="b">
        <v>0</v>
      </c>
    </row>
    <row r="125" spans="1:12" ht="15">
      <c r="A125" s="84" t="s">
        <v>3120</v>
      </c>
      <c r="B125" s="84" t="s">
        <v>3121</v>
      </c>
      <c r="C125" s="84">
        <v>5</v>
      </c>
      <c r="D125" s="123">
        <v>0.002284224861501137</v>
      </c>
      <c r="E125" s="123">
        <v>2.8304603500309673</v>
      </c>
      <c r="F125" s="84" t="s">
        <v>4158</v>
      </c>
      <c r="G125" s="84" t="b">
        <v>0</v>
      </c>
      <c r="H125" s="84" t="b">
        <v>0</v>
      </c>
      <c r="I125" s="84" t="b">
        <v>0</v>
      </c>
      <c r="J125" s="84" t="b">
        <v>0</v>
      </c>
      <c r="K125" s="84" t="b">
        <v>0</v>
      </c>
      <c r="L125" s="84" t="b">
        <v>0</v>
      </c>
    </row>
    <row r="126" spans="1:12" ht="15">
      <c r="A126" s="84" t="s">
        <v>3121</v>
      </c>
      <c r="B126" s="84" t="s">
        <v>3122</v>
      </c>
      <c r="C126" s="84">
        <v>5</v>
      </c>
      <c r="D126" s="123">
        <v>0.002284224861501137</v>
      </c>
      <c r="E126" s="123">
        <v>2.8304603500309673</v>
      </c>
      <c r="F126" s="84" t="s">
        <v>4158</v>
      </c>
      <c r="G126" s="84" t="b">
        <v>0</v>
      </c>
      <c r="H126" s="84" t="b">
        <v>0</v>
      </c>
      <c r="I126" s="84" t="b">
        <v>0</v>
      </c>
      <c r="J126" s="84" t="b">
        <v>0</v>
      </c>
      <c r="K126" s="84" t="b">
        <v>0</v>
      </c>
      <c r="L126" s="84" t="b">
        <v>0</v>
      </c>
    </row>
    <row r="127" spans="1:12" ht="15">
      <c r="A127" s="84" t="s">
        <v>3122</v>
      </c>
      <c r="B127" s="84" t="s">
        <v>3764</v>
      </c>
      <c r="C127" s="84">
        <v>5</v>
      </c>
      <c r="D127" s="123">
        <v>0.002284224861501137</v>
      </c>
      <c r="E127" s="123">
        <v>2.8304603500309673</v>
      </c>
      <c r="F127" s="84" t="s">
        <v>4158</v>
      </c>
      <c r="G127" s="84" t="b">
        <v>0</v>
      </c>
      <c r="H127" s="84" t="b">
        <v>0</v>
      </c>
      <c r="I127" s="84" t="b">
        <v>0</v>
      </c>
      <c r="J127" s="84" t="b">
        <v>0</v>
      </c>
      <c r="K127" s="84" t="b">
        <v>0</v>
      </c>
      <c r="L127" s="84" t="b">
        <v>0</v>
      </c>
    </row>
    <row r="128" spans="1:12" ht="15">
      <c r="A128" s="84" t="s">
        <v>3682</v>
      </c>
      <c r="B128" s="84" t="s">
        <v>3765</v>
      </c>
      <c r="C128" s="84">
        <v>5</v>
      </c>
      <c r="D128" s="123">
        <v>0.002284224861501137</v>
      </c>
      <c r="E128" s="123">
        <v>2.5751878449276613</v>
      </c>
      <c r="F128" s="84" t="s">
        <v>4158</v>
      </c>
      <c r="G128" s="84" t="b">
        <v>1</v>
      </c>
      <c r="H128" s="84" t="b">
        <v>0</v>
      </c>
      <c r="I128" s="84" t="b">
        <v>0</v>
      </c>
      <c r="J128" s="84" t="b">
        <v>0</v>
      </c>
      <c r="K128" s="84" t="b">
        <v>0</v>
      </c>
      <c r="L128" s="84" t="b">
        <v>0</v>
      </c>
    </row>
    <row r="129" spans="1:12" ht="15">
      <c r="A129" s="84" t="s">
        <v>3765</v>
      </c>
      <c r="B129" s="84" t="s">
        <v>3766</v>
      </c>
      <c r="C129" s="84">
        <v>5</v>
      </c>
      <c r="D129" s="123">
        <v>0.002284224861501137</v>
      </c>
      <c r="E129" s="123">
        <v>2.8304603500309673</v>
      </c>
      <c r="F129" s="84" t="s">
        <v>4158</v>
      </c>
      <c r="G129" s="84" t="b">
        <v>0</v>
      </c>
      <c r="H129" s="84" t="b">
        <v>0</v>
      </c>
      <c r="I129" s="84" t="b">
        <v>0</v>
      </c>
      <c r="J129" s="84" t="b">
        <v>0</v>
      </c>
      <c r="K129" s="84" t="b">
        <v>0</v>
      </c>
      <c r="L129" s="84" t="b">
        <v>0</v>
      </c>
    </row>
    <row r="130" spans="1:12" ht="15">
      <c r="A130" s="84" t="s">
        <v>3766</v>
      </c>
      <c r="B130" s="84" t="s">
        <v>3767</v>
      </c>
      <c r="C130" s="84">
        <v>5</v>
      </c>
      <c r="D130" s="123">
        <v>0.002284224861501137</v>
      </c>
      <c r="E130" s="123">
        <v>2.8304603500309673</v>
      </c>
      <c r="F130" s="84" t="s">
        <v>4158</v>
      </c>
      <c r="G130" s="84" t="b">
        <v>0</v>
      </c>
      <c r="H130" s="84" t="b">
        <v>0</v>
      </c>
      <c r="I130" s="84" t="b">
        <v>0</v>
      </c>
      <c r="J130" s="84" t="b">
        <v>0</v>
      </c>
      <c r="K130" s="84" t="b">
        <v>0</v>
      </c>
      <c r="L130" s="84" t="b">
        <v>0</v>
      </c>
    </row>
    <row r="131" spans="1:12" ht="15">
      <c r="A131" s="84" t="s">
        <v>3767</v>
      </c>
      <c r="B131" s="84" t="s">
        <v>3768</v>
      </c>
      <c r="C131" s="84">
        <v>5</v>
      </c>
      <c r="D131" s="123">
        <v>0.002284224861501137</v>
      </c>
      <c r="E131" s="123">
        <v>2.8304603500309673</v>
      </c>
      <c r="F131" s="84" t="s">
        <v>4158</v>
      </c>
      <c r="G131" s="84" t="b">
        <v>0</v>
      </c>
      <c r="H131" s="84" t="b">
        <v>0</v>
      </c>
      <c r="I131" s="84" t="b">
        <v>0</v>
      </c>
      <c r="J131" s="84" t="b">
        <v>0</v>
      </c>
      <c r="K131" s="84" t="b">
        <v>0</v>
      </c>
      <c r="L131" s="84" t="b">
        <v>0</v>
      </c>
    </row>
    <row r="132" spans="1:12" ht="15">
      <c r="A132" s="84" t="s">
        <v>3768</v>
      </c>
      <c r="B132" s="84" t="s">
        <v>3769</v>
      </c>
      <c r="C132" s="84">
        <v>5</v>
      </c>
      <c r="D132" s="123">
        <v>0.002284224861501137</v>
      </c>
      <c r="E132" s="123">
        <v>2.8304603500309673</v>
      </c>
      <c r="F132" s="84" t="s">
        <v>4158</v>
      </c>
      <c r="G132" s="84" t="b">
        <v>0</v>
      </c>
      <c r="H132" s="84" t="b">
        <v>0</v>
      </c>
      <c r="I132" s="84" t="b">
        <v>0</v>
      </c>
      <c r="J132" s="84" t="b">
        <v>0</v>
      </c>
      <c r="K132" s="84" t="b">
        <v>0</v>
      </c>
      <c r="L132" s="84" t="b">
        <v>0</v>
      </c>
    </row>
    <row r="133" spans="1:12" ht="15">
      <c r="A133" s="84" t="s">
        <v>3769</v>
      </c>
      <c r="B133" s="84" t="s">
        <v>3702</v>
      </c>
      <c r="C133" s="84">
        <v>5</v>
      </c>
      <c r="D133" s="123">
        <v>0.002284224861501137</v>
      </c>
      <c r="E133" s="123">
        <v>2.684332314352729</v>
      </c>
      <c r="F133" s="84" t="s">
        <v>4158</v>
      </c>
      <c r="G133" s="84" t="b">
        <v>0</v>
      </c>
      <c r="H133" s="84" t="b">
        <v>0</v>
      </c>
      <c r="I133" s="84" t="b">
        <v>0</v>
      </c>
      <c r="J133" s="84" t="b">
        <v>0</v>
      </c>
      <c r="K133" s="84" t="b">
        <v>0</v>
      </c>
      <c r="L133" s="84" t="b">
        <v>0</v>
      </c>
    </row>
    <row r="134" spans="1:12" ht="15">
      <c r="A134" s="84" t="s">
        <v>3702</v>
      </c>
      <c r="B134" s="84" t="s">
        <v>3728</v>
      </c>
      <c r="C134" s="84">
        <v>5</v>
      </c>
      <c r="D134" s="123">
        <v>0.002284224861501137</v>
      </c>
      <c r="E134" s="123">
        <v>2.6051510683051045</v>
      </c>
      <c r="F134" s="84" t="s">
        <v>4158</v>
      </c>
      <c r="G134" s="84" t="b">
        <v>0</v>
      </c>
      <c r="H134" s="84" t="b">
        <v>0</v>
      </c>
      <c r="I134" s="84" t="b">
        <v>0</v>
      </c>
      <c r="J134" s="84" t="b">
        <v>0</v>
      </c>
      <c r="K134" s="84" t="b">
        <v>0</v>
      </c>
      <c r="L134" s="84" t="b">
        <v>0</v>
      </c>
    </row>
    <row r="135" spans="1:12" ht="15">
      <c r="A135" s="84" t="s">
        <v>3728</v>
      </c>
      <c r="B135" s="84" t="s">
        <v>3701</v>
      </c>
      <c r="C135" s="84">
        <v>5</v>
      </c>
      <c r="D135" s="123">
        <v>0.002284224861501137</v>
      </c>
      <c r="E135" s="123">
        <v>2.6051510683051045</v>
      </c>
      <c r="F135" s="84" t="s">
        <v>4158</v>
      </c>
      <c r="G135" s="84" t="b">
        <v>0</v>
      </c>
      <c r="H135" s="84" t="b">
        <v>0</v>
      </c>
      <c r="I135" s="84" t="b">
        <v>0</v>
      </c>
      <c r="J135" s="84" t="b">
        <v>0</v>
      </c>
      <c r="K135" s="84" t="b">
        <v>0</v>
      </c>
      <c r="L135" s="84" t="b">
        <v>0</v>
      </c>
    </row>
    <row r="136" spans="1:12" ht="15">
      <c r="A136" s="84" t="s">
        <v>3701</v>
      </c>
      <c r="B136" s="84" t="s">
        <v>3770</v>
      </c>
      <c r="C136" s="84">
        <v>5</v>
      </c>
      <c r="D136" s="123">
        <v>0.002284224861501137</v>
      </c>
      <c r="E136" s="123">
        <v>2.684332314352729</v>
      </c>
      <c r="F136" s="84" t="s">
        <v>4158</v>
      </c>
      <c r="G136" s="84" t="b">
        <v>0</v>
      </c>
      <c r="H136" s="84" t="b">
        <v>0</v>
      </c>
      <c r="I136" s="84" t="b">
        <v>0</v>
      </c>
      <c r="J136" s="84" t="b">
        <v>0</v>
      </c>
      <c r="K136" s="84" t="b">
        <v>0</v>
      </c>
      <c r="L136" s="84" t="b">
        <v>0</v>
      </c>
    </row>
    <row r="137" spans="1:12" ht="15">
      <c r="A137" s="84" t="s">
        <v>3770</v>
      </c>
      <c r="B137" s="84" t="s">
        <v>3771</v>
      </c>
      <c r="C137" s="84">
        <v>5</v>
      </c>
      <c r="D137" s="123">
        <v>0.002284224861501137</v>
      </c>
      <c r="E137" s="123">
        <v>2.8304603500309673</v>
      </c>
      <c r="F137" s="84" t="s">
        <v>4158</v>
      </c>
      <c r="G137" s="84" t="b">
        <v>0</v>
      </c>
      <c r="H137" s="84" t="b">
        <v>0</v>
      </c>
      <c r="I137" s="84" t="b">
        <v>0</v>
      </c>
      <c r="J137" s="84" t="b">
        <v>0</v>
      </c>
      <c r="K137" s="84" t="b">
        <v>0</v>
      </c>
      <c r="L137" s="84" t="b">
        <v>0</v>
      </c>
    </row>
    <row r="138" spans="1:12" ht="15">
      <c r="A138" s="84" t="s">
        <v>3771</v>
      </c>
      <c r="B138" s="84" t="s">
        <v>3077</v>
      </c>
      <c r="C138" s="84">
        <v>5</v>
      </c>
      <c r="D138" s="123">
        <v>0.002284224861501137</v>
      </c>
      <c r="E138" s="123">
        <v>2.488037669208761</v>
      </c>
      <c r="F138" s="84" t="s">
        <v>4158</v>
      </c>
      <c r="G138" s="84" t="b">
        <v>0</v>
      </c>
      <c r="H138" s="84" t="b">
        <v>0</v>
      </c>
      <c r="I138" s="84" t="b">
        <v>0</v>
      </c>
      <c r="J138" s="84" t="b">
        <v>0</v>
      </c>
      <c r="K138" s="84" t="b">
        <v>0</v>
      </c>
      <c r="L138" s="84" t="b">
        <v>0</v>
      </c>
    </row>
    <row r="139" spans="1:12" ht="15">
      <c r="A139" s="84" t="s">
        <v>3730</v>
      </c>
      <c r="B139" s="84" t="s">
        <v>3772</v>
      </c>
      <c r="C139" s="84">
        <v>5</v>
      </c>
      <c r="D139" s="123">
        <v>0.002284224861501137</v>
      </c>
      <c r="E139" s="123">
        <v>2.751279103983342</v>
      </c>
      <c r="F139" s="84" t="s">
        <v>4158</v>
      </c>
      <c r="G139" s="84" t="b">
        <v>0</v>
      </c>
      <c r="H139" s="84" t="b">
        <v>0</v>
      </c>
      <c r="I139" s="84" t="b">
        <v>0</v>
      </c>
      <c r="J139" s="84" t="b">
        <v>0</v>
      </c>
      <c r="K139" s="84" t="b">
        <v>0</v>
      </c>
      <c r="L139" s="84" t="b">
        <v>0</v>
      </c>
    </row>
    <row r="140" spans="1:12" ht="15">
      <c r="A140" s="84" t="s">
        <v>3772</v>
      </c>
      <c r="B140" s="84" t="s">
        <v>3773</v>
      </c>
      <c r="C140" s="84">
        <v>5</v>
      </c>
      <c r="D140" s="123">
        <v>0.002284224861501137</v>
      </c>
      <c r="E140" s="123">
        <v>2.8304603500309673</v>
      </c>
      <c r="F140" s="84" t="s">
        <v>4158</v>
      </c>
      <c r="G140" s="84" t="b">
        <v>0</v>
      </c>
      <c r="H140" s="84" t="b">
        <v>0</v>
      </c>
      <c r="I140" s="84" t="b">
        <v>0</v>
      </c>
      <c r="J140" s="84" t="b">
        <v>0</v>
      </c>
      <c r="K140" s="84" t="b">
        <v>0</v>
      </c>
      <c r="L140" s="84" t="b">
        <v>0</v>
      </c>
    </row>
    <row r="141" spans="1:12" ht="15">
      <c r="A141" s="84" t="s">
        <v>3773</v>
      </c>
      <c r="B141" s="84" t="s">
        <v>3077</v>
      </c>
      <c r="C141" s="84">
        <v>5</v>
      </c>
      <c r="D141" s="123">
        <v>0.002284224861501137</v>
      </c>
      <c r="E141" s="123">
        <v>2.488037669208761</v>
      </c>
      <c r="F141" s="84" t="s">
        <v>4158</v>
      </c>
      <c r="G141" s="84" t="b">
        <v>0</v>
      </c>
      <c r="H141" s="84" t="b">
        <v>0</v>
      </c>
      <c r="I141" s="84" t="b">
        <v>0</v>
      </c>
      <c r="J141" s="84" t="b">
        <v>0</v>
      </c>
      <c r="K141" s="84" t="b">
        <v>0</v>
      </c>
      <c r="L141" s="84" t="b">
        <v>0</v>
      </c>
    </row>
    <row r="142" spans="1:12" ht="15">
      <c r="A142" s="84" t="s">
        <v>3106</v>
      </c>
      <c r="B142" s="84" t="s">
        <v>3108</v>
      </c>
      <c r="C142" s="84">
        <v>5</v>
      </c>
      <c r="D142" s="123">
        <v>0.002284224861501137</v>
      </c>
      <c r="E142" s="123">
        <v>2.684332314352729</v>
      </c>
      <c r="F142" s="84" t="s">
        <v>4158</v>
      </c>
      <c r="G142" s="84" t="b">
        <v>0</v>
      </c>
      <c r="H142" s="84" t="b">
        <v>0</v>
      </c>
      <c r="I142" s="84" t="b">
        <v>0</v>
      </c>
      <c r="J142" s="84" t="b">
        <v>0</v>
      </c>
      <c r="K142" s="84" t="b">
        <v>0</v>
      </c>
      <c r="L142" s="84" t="b">
        <v>0</v>
      </c>
    </row>
    <row r="143" spans="1:12" ht="15">
      <c r="A143" s="84" t="s">
        <v>3108</v>
      </c>
      <c r="B143" s="84" t="s">
        <v>3109</v>
      </c>
      <c r="C143" s="84">
        <v>5</v>
      </c>
      <c r="D143" s="123">
        <v>0.002284224861501137</v>
      </c>
      <c r="E143" s="123">
        <v>2.8304603500309673</v>
      </c>
      <c r="F143" s="84" t="s">
        <v>4158</v>
      </c>
      <c r="G143" s="84" t="b">
        <v>0</v>
      </c>
      <c r="H143" s="84" t="b">
        <v>0</v>
      </c>
      <c r="I143" s="84" t="b">
        <v>0</v>
      </c>
      <c r="J143" s="84" t="b">
        <v>0</v>
      </c>
      <c r="K143" s="84" t="b">
        <v>0</v>
      </c>
      <c r="L143" s="84" t="b">
        <v>0</v>
      </c>
    </row>
    <row r="144" spans="1:12" ht="15">
      <c r="A144" s="84" t="s">
        <v>3109</v>
      </c>
      <c r="B144" s="84" t="s">
        <v>3774</v>
      </c>
      <c r="C144" s="84">
        <v>5</v>
      </c>
      <c r="D144" s="123">
        <v>0.002284224861501137</v>
      </c>
      <c r="E144" s="123">
        <v>2.8304603500309673</v>
      </c>
      <c r="F144" s="84" t="s">
        <v>4158</v>
      </c>
      <c r="G144" s="84" t="b">
        <v>0</v>
      </c>
      <c r="H144" s="84" t="b">
        <v>0</v>
      </c>
      <c r="I144" s="84" t="b">
        <v>0</v>
      </c>
      <c r="J144" s="84" t="b">
        <v>0</v>
      </c>
      <c r="K144" s="84" t="b">
        <v>0</v>
      </c>
      <c r="L144" s="84" t="b">
        <v>0</v>
      </c>
    </row>
    <row r="145" spans="1:12" ht="15">
      <c r="A145" s="84" t="s">
        <v>3774</v>
      </c>
      <c r="B145" s="84" t="s">
        <v>3775</v>
      </c>
      <c r="C145" s="84">
        <v>5</v>
      </c>
      <c r="D145" s="123">
        <v>0.002284224861501137</v>
      </c>
      <c r="E145" s="123">
        <v>2.8304603500309673</v>
      </c>
      <c r="F145" s="84" t="s">
        <v>4158</v>
      </c>
      <c r="G145" s="84" t="b">
        <v>0</v>
      </c>
      <c r="H145" s="84" t="b">
        <v>0</v>
      </c>
      <c r="I145" s="84" t="b">
        <v>0</v>
      </c>
      <c r="J145" s="84" t="b">
        <v>0</v>
      </c>
      <c r="K145" s="84" t="b">
        <v>0</v>
      </c>
      <c r="L145" s="84" t="b">
        <v>0</v>
      </c>
    </row>
    <row r="146" spans="1:12" ht="15">
      <c r="A146" s="84" t="s">
        <v>3775</v>
      </c>
      <c r="B146" s="84" t="s">
        <v>373</v>
      </c>
      <c r="C146" s="84">
        <v>5</v>
      </c>
      <c r="D146" s="123">
        <v>0.002284224861501137</v>
      </c>
      <c r="E146" s="123">
        <v>2.529430354366986</v>
      </c>
      <c r="F146" s="84" t="s">
        <v>4158</v>
      </c>
      <c r="G146" s="84" t="b">
        <v>0</v>
      </c>
      <c r="H146" s="84" t="b">
        <v>0</v>
      </c>
      <c r="I146" s="84" t="b">
        <v>0</v>
      </c>
      <c r="J146" s="84" t="b">
        <v>0</v>
      </c>
      <c r="K146" s="84" t="b">
        <v>0</v>
      </c>
      <c r="L146" s="84" t="b">
        <v>0</v>
      </c>
    </row>
    <row r="147" spans="1:12" ht="15">
      <c r="A147" s="84" t="s">
        <v>373</v>
      </c>
      <c r="B147" s="84" t="s">
        <v>3054</v>
      </c>
      <c r="C147" s="84">
        <v>5</v>
      </c>
      <c r="D147" s="123">
        <v>0.002284224861501137</v>
      </c>
      <c r="E147" s="123">
        <v>1.230141020279306</v>
      </c>
      <c r="F147" s="84" t="s">
        <v>4158</v>
      </c>
      <c r="G147" s="84" t="b">
        <v>0</v>
      </c>
      <c r="H147" s="84" t="b">
        <v>0</v>
      </c>
      <c r="I147" s="84" t="b">
        <v>0</v>
      </c>
      <c r="J147" s="84" t="b">
        <v>0</v>
      </c>
      <c r="K147" s="84" t="b">
        <v>0</v>
      </c>
      <c r="L147" s="84" t="b">
        <v>0</v>
      </c>
    </row>
    <row r="148" spans="1:12" ht="15">
      <c r="A148" s="84" t="s">
        <v>3054</v>
      </c>
      <c r="B148" s="84" t="s">
        <v>3095</v>
      </c>
      <c r="C148" s="84">
        <v>4</v>
      </c>
      <c r="D148" s="123">
        <v>0.0019348785170523312</v>
      </c>
      <c r="E148" s="123">
        <v>1.0073122902202731</v>
      </c>
      <c r="F148" s="84" t="s">
        <v>4158</v>
      </c>
      <c r="G148" s="84" t="b">
        <v>0</v>
      </c>
      <c r="H148" s="84" t="b">
        <v>0</v>
      </c>
      <c r="I148" s="84" t="b">
        <v>0</v>
      </c>
      <c r="J148" s="84" t="b">
        <v>0</v>
      </c>
      <c r="K148" s="84" t="b">
        <v>0</v>
      </c>
      <c r="L148" s="84" t="b">
        <v>0</v>
      </c>
    </row>
    <row r="149" spans="1:12" ht="15">
      <c r="A149" s="84" t="s">
        <v>3095</v>
      </c>
      <c r="B149" s="84" t="s">
        <v>3055</v>
      </c>
      <c r="C149" s="84">
        <v>4</v>
      </c>
      <c r="D149" s="123">
        <v>0.0019348785170523312</v>
      </c>
      <c r="E149" s="123">
        <v>1.4290598092494229</v>
      </c>
      <c r="F149" s="84" t="s">
        <v>4158</v>
      </c>
      <c r="G149" s="84" t="b">
        <v>0</v>
      </c>
      <c r="H149" s="84" t="b">
        <v>0</v>
      </c>
      <c r="I149" s="84" t="b">
        <v>0</v>
      </c>
      <c r="J149" s="84" t="b">
        <v>0</v>
      </c>
      <c r="K149" s="84" t="b">
        <v>0</v>
      </c>
      <c r="L149" s="84" t="b">
        <v>0</v>
      </c>
    </row>
    <row r="150" spans="1:12" ht="15">
      <c r="A150" s="84" t="s">
        <v>3055</v>
      </c>
      <c r="B150" s="84" t="s">
        <v>3674</v>
      </c>
      <c r="C150" s="84">
        <v>4</v>
      </c>
      <c r="D150" s="123">
        <v>0.0019348785170523312</v>
      </c>
      <c r="E150" s="123">
        <v>1.5082410552970478</v>
      </c>
      <c r="F150" s="84" t="s">
        <v>4158</v>
      </c>
      <c r="G150" s="84" t="b">
        <v>0</v>
      </c>
      <c r="H150" s="84" t="b">
        <v>0</v>
      </c>
      <c r="I150" s="84" t="b">
        <v>0</v>
      </c>
      <c r="J150" s="84" t="b">
        <v>0</v>
      </c>
      <c r="K150" s="84" t="b">
        <v>0</v>
      </c>
      <c r="L150" s="84" t="b">
        <v>0</v>
      </c>
    </row>
    <row r="151" spans="1:12" ht="15">
      <c r="A151" s="84" t="s">
        <v>3674</v>
      </c>
      <c r="B151" s="84" t="s">
        <v>3696</v>
      </c>
      <c r="C151" s="84">
        <v>4</v>
      </c>
      <c r="D151" s="123">
        <v>0.0019348785170523312</v>
      </c>
      <c r="E151" s="123">
        <v>2.2449996205224663</v>
      </c>
      <c r="F151" s="84" t="s">
        <v>4158</v>
      </c>
      <c r="G151" s="84" t="b">
        <v>0</v>
      </c>
      <c r="H151" s="84" t="b">
        <v>0</v>
      </c>
      <c r="I151" s="84" t="b">
        <v>0</v>
      </c>
      <c r="J151" s="84" t="b">
        <v>0</v>
      </c>
      <c r="K151" s="84" t="b">
        <v>0</v>
      </c>
      <c r="L151" s="84" t="b">
        <v>0</v>
      </c>
    </row>
    <row r="152" spans="1:12" ht="15">
      <c r="A152" s="84" t="s">
        <v>3696</v>
      </c>
      <c r="B152" s="84" t="s">
        <v>3722</v>
      </c>
      <c r="C152" s="84">
        <v>4</v>
      </c>
      <c r="D152" s="123">
        <v>0.0019348785170523312</v>
      </c>
      <c r="E152" s="123">
        <v>2.654369090975286</v>
      </c>
      <c r="F152" s="84" t="s">
        <v>4158</v>
      </c>
      <c r="G152" s="84" t="b">
        <v>0</v>
      </c>
      <c r="H152" s="84" t="b">
        <v>0</v>
      </c>
      <c r="I152" s="84" t="b">
        <v>0</v>
      </c>
      <c r="J152" s="84" t="b">
        <v>0</v>
      </c>
      <c r="K152" s="84" t="b">
        <v>0</v>
      </c>
      <c r="L152" s="84" t="b">
        <v>0</v>
      </c>
    </row>
    <row r="153" spans="1:12" ht="15">
      <c r="A153" s="84" t="s">
        <v>3722</v>
      </c>
      <c r="B153" s="84" t="s">
        <v>3723</v>
      </c>
      <c r="C153" s="84">
        <v>4</v>
      </c>
      <c r="D153" s="123">
        <v>0.0019348785170523312</v>
      </c>
      <c r="E153" s="123">
        <v>2.575187844927661</v>
      </c>
      <c r="F153" s="84" t="s">
        <v>4158</v>
      </c>
      <c r="G153" s="84" t="b">
        <v>0</v>
      </c>
      <c r="H153" s="84" t="b">
        <v>0</v>
      </c>
      <c r="I153" s="84" t="b">
        <v>0</v>
      </c>
      <c r="J153" s="84" t="b">
        <v>0</v>
      </c>
      <c r="K153" s="84" t="b">
        <v>0</v>
      </c>
      <c r="L153" s="84" t="b">
        <v>0</v>
      </c>
    </row>
    <row r="154" spans="1:12" ht="15">
      <c r="A154" s="84" t="s">
        <v>3665</v>
      </c>
      <c r="B154" s="84" t="s">
        <v>3673</v>
      </c>
      <c r="C154" s="84">
        <v>4</v>
      </c>
      <c r="D154" s="123">
        <v>0.0019348785170523312</v>
      </c>
      <c r="E154" s="123">
        <v>1.9761543082298865</v>
      </c>
      <c r="F154" s="84" t="s">
        <v>4158</v>
      </c>
      <c r="G154" s="84" t="b">
        <v>0</v>
      </c>
      <c r="H154" s="84" t="b">
        <v>0</v>
      </c>
      <c r="I154" s="84" t="b">
        <v>0</v>
      </c>
      <c r="J154" s="84" t="b">
        <v>0</v>
      </c>
      <c r="K154" s="84" t="b">
        <v>0</v>
      </c>
      <c r="L154" s="84" t="b">
        <v>0</v>
      </c>
    </row>
    <row r="155" spans="1:12" ht="15">
      <c r="A155" s="84" t="s">
        <v>330</v>
      </c>
      <c r="B155" s="84" t="s">
        <v>3716</v>
      </c>
      <c r="C155" s="84">
        <v>4</v>
      </c>
      <c r="D155" s="123">
        <v>0.0019348785170523312</v>
      </c>
      <c r="E155" s="123">
        <v>2.654369090975286</v>
      </c>
      <c r="F155" s="84" t="s">
        <v>4158</v>
      </c>
      <c r="G155" s="84" t="b">
        <v>0</v>
      </c>
      <c r="H155" s="84" t="b">
        <v>0</v>
      </c>
      <c r="I155" s="84" t="b">
        <v>0</v>
      </c>
      <c r="J155" s="84" t="b">
        <v>1</v>
      </c>
      <c r="K155" s="84" t="b">
        <v>0</v>
      </c>
      <c r="L155" s="84" t="b">
        <v>0</v>
      </c>
    </row>
    <row r="156" spans="1:12" ht="15">
      <c r="A156" s="84" t="s">
        <v>3797</v>
      </c>
      <c r="B156" s="84" t="s">
        <v>3798</v>
      </c>
      <c r="C156" s="84">
        <v>4</v>
      </c>
      <c r="D156" s="123">
        <v>0.0020734683524470067</v>
      </c>
      <c r="E156" s="123">
        <v>2.9273703630390235</v>
      </c>
      <c r="F156" s="84" t="s">
        <v>4158</v>
      </c>
      <c r="G156" s="84" t="b">
        <v>0</v>
      </c>
      <c r="H156" s="84" t="b">
        <v>0</v>
      </c>
      <c r="I156" s="84" t="b">
        <v>0</v>
      </c>
      <c r="J156" s="84" t="b">
        <v>0</v>
      </c>
      <c r="K156" s="84" t="b">
        <v>0</v>
      </c>
      <c r="L156" s="84" t="b">
        <v>0</v>
      </c>
    </row>
    <row r="157" spans="1:12" ht="15">
      <c r="A157" s="84" t="s">
        <v>3798</v>
      </c>
      <c r="B157" s="84" t="s">
        <v>3799</v>
      </c>
      <c r="C157" s="84">
        <v>4</v>
      </c>
      <c r="D157" s="123">
        <v>0.0020734683524470067</v>
      </c>
      <c r="E157" s="123">
        <v>2.9273703630390235</v>
      </c>
      <c r="F157" s="84" t="s">
        <v>4158</v>
      </c>
      <c r="G157" s="84" t="b">
        <v>0</v>
      </c>
      <c r="H157" s="84" t="b">
        <v>0</v>
      </c>
      <c r="I157" s="84" t="b">
        <v>0</v>
      </c>
      <c r="J157" s="84" t="b">
        <v>0</v>
      </c>
      <c r="K157" s="84" t="b">
        <v>0</v>
      </c>
      <c r="L157" s="84" t="b">
        <v>0</v>
      </c>
    </row>
    <row r="158" spans="1:12" ht="15">
      <c r="A158" s="84" t="s">
        <v>3799</v>
      </c>
      <c r="B158" s="84" t="s">
        <v>3800</v>
      </c>
      <c r="C158" s="84">
        <v>4</v>
      </c>
      <c r="D158" s="123">
        <v>0.0020734683524470067</v>
      </c>
      <c r="E158" s="123">
        <v>2.9273703630390235</v>
      </c>
      <c r="F158" s="84" t="s">
        <v>4158</v>
      </c>
      <c r="G158" s="84" t="b">
        <v>0</v>
      </c>
      <c r="H158" s="84" t="b">
        <v>0</v>
      </c>
      <c r="I158" s="84" t="b">
        <v>0</v>
      </c>
      <c r="J158" s="84" t="b">
        <v>0</v>
      </c>
      <c r="K158" s="84" t="b">
        <v>0</v>
      </c>
      <c r="L158" s="84" t="b">
        <v>0</v>
      </c>
    </row>
    <row r="159" spans="1:12" ht="15">
      <c r="A159" s="84" t="s">
        <v>3676</v>
      </c>
      <c r="B159" s="84" t="s">
        <v>3663</v>
      </c>
      <c r="C159" s="84">
        <v>4</v>
      </c>
      <c r="D159" s="123">
        <v>0.0019348785170523312</v>
      </c>
      <c r="E159" s="123">
        <v>1.914006401481042</v>
      </c>
      <c r="F159" s="84" t="s">
        <v>4158</v>
      </c>
      <c r="G159" s="84" t="b">
        <v>0</v>
      </c>
      <c r="H159" s="84" t="b">
        <v>0</v>
      </c>
      <c r="I159" s="84" t="b">
        <v>0</v>
      </c>
      <c r="J159" s="84" t="b">
        <v>0</v>
      </c>
      <c r="K159" s="84" t="b">
        <v>0</v>
      </c>
      <c r="L159" s="84" t="b">
        <v>0</v>
      </c>
    </row>
    <row r="160" spans="1:12" ht="15">
      <c r="A160" s="84" t="s">
        <v>253</v>
      </c>
      <c r="B160" s="84" t="s">
        <v>3113</v>
      </c>
      <c r="C160" s="84">
        <v>4</v>
      </c>
      <c r="D160" s="123">
        <v>0.0019348785170523312</v>
      </c>
      <c r="E160" s="123">
        <v>2.9273703630390235</v>
      </c>
      <c r="F160" s="84" t="s">
        <v>4158</v>
      </c>
      <c r="G160" s="84" t="b">
        <v>0</v>
      </c>
      <c r="H160" s="84" t="b">
        <v>0</v>
      </c>
      <c r="I160" s="84" t="b">
        <v>0</v>
      </c>
      <c r="J160" s="84" t="b">
        <v>0</v>
      </c>
      <c r="K160" s="84" t="b">
        <v>0</v>
      </c>
      <c r="L160" s="84" t="b">
        <v>0</v>
      </c>
    </row>
    <row r="161" spans="1:12" ht="15">
      <c r="A161" s="84" t="s">
        <v>3764</v>
      </c>
      <c r="B161" s="84" t="s">
        <v>379</v>
      </c>
      <c r="C161" s="84">
        <v>4</v>
      </c>
      <c r="D161" s="123">
        <v>0.0019348785170523312</v>
      </c>
      <c r="E161" s="123">
        <v>2.8304603500309673</v>
      </c>
      <c r="F161" s="84" t="s">
        <v>4158</v>
      </c>
      <c r="G161" s="84" t="b">
        <v>0</v>
      </c>
      <c r="H161" s="84" t="b">
        <v>0</v>
      </c>
      <c r="I161" s="84" t="b">
        <v>0</v>
      </c>
      <c r="J161" s="84" t="b">
        <v>0</v>
      </c>
      <c r="K161" s="84" t="b">
        <v>0</v>
      </c>
      <c r="L161" s="84" t="b">
        <v>0</v>
      </c>
    </row>
    <row r="162" spans="1:12" ht="15">
      <c r="A162" s="84" t="s">
        <v>314</v>
      </c>
      <c r="B162" s="84" t="s">
        <v>3682</v>
      </c>
      <c r="C162" s="84">
        <v>4</v>
      </c>
      <c r="D162" s="123">
        <v>0.0019348785170523312</v>
      </c>
      <c r="E162" s="123">
        <v>1.9061810639690855</v>
      </c>
      <c r="F162" s="84" t="s">
        <v>4158</v>
      </c>
      <c r="G162" s="84" t="b">
        <v>0</v>
      </c>
      <c r="H162" s="84" t="b">
        <v>0</v>
      </c>
      <c r="I162" s="84" t="b">
        <v>0</v>
      </c>
      <c r="J162" s="84" t="b">
        <v>1</v>
      </c>
      <c r="K162" s="84" t="b">
        <v>0</v>
      </c>
      <c r="L162" s="84" t="b">
        <v>0</v>
      </c>
    </row>
    <row r="163" spans="1:12" ht="15">
      <c r="A163" s="84" t="s">
        <v>3078</v>
      </c>
      <c r="B163" s="84" t="s">
        <v>3805</v>
      </c>
      <c r="C163" s="84">
        <v>4</v>
      </c>
      <c r="D163" s="123">
        <v>0.0019348785170523312</v>
      </c>
      <c r="E163" s="123">
        <v>2.4880376692087607</v>
      </c>
      <c r="F163" s="84" t="s">
        <v>4158</v>
      </c>
      <c r="G163" s="84" t="b">
        <v>0</v>
      </c>
      <c r="H163" s="84" t="b">
        <v>0</v>
      </c>
      <c r="I163" s="84" t="b">
        <v>0</v>
      </c>
      <c r="J163" s="84" t="b">
        <v>0</v>
      </c>
      <c r="K163" s="84" t="b">
        <v>0</v>
      </c>
      <c r="L163" s="84" t="b">
        <v>0</v>
      </c>
    </row>
    <row r="164" spans="1:12" ht="15">
      <c r="A164" s="84" t="s">
        <v>251</v>
      </c>
      <c r="B164" s="84" t="s">
        <v>3105</v>
      </c>
      <c r="C164" s="84">
        <v>4</v>
      </c>
      <c r="D164" s="123">
        <v>0.0019348785170523312</v>
      </c>
      <c r="E164" s="123">
        <v>2.39909658587198</v>
      </c>
      <c r="F164" s="84" t="s">
        <v>4158</v>
      </c>
      <c r="G164" s="84" t="b">
        <v>0</v>
      </c>
      <c r="H164" s="84" t="b">
        <v>0</v>
      </c>
      <c r="I164" s="84" t="b">
        <v>0</v>
      </c>
      <c r="J164" s="84" t="b">
        <v>0</v>
      </c>
      <c r="K164" s="84" t="b">
        <v>0</v>
      </c>
      <c r="L164" s="84" t="b">
        <v>0</v>
      </c>
    </row>
    <row r="165" spans="1:12" ht="15">
      <c r="A165" s="84" t="s">
        <v>3057</v>
      </c>
      <c r="B165" s="84" t="s">
        <v>684</v>
      </c>
      <c r="C165" s="84">
        <v>4</v>
      </c>
      <c r="D165" s="123">
        <v>0.0019348785170523312</v>
      </c>
      <c r="E165" s="123">
        <v>1.4668483701388229</v>
      </c>
      <c r="F165" s="84" t="s">
        <v>4158</v>
      </c>
      <c r="G165" s="84" t="b">
        <v>0</v>
      </c>
      <c r="H165" s="84" t="b">
        <v>0</v>
      </c>
      <c r="I165" s="84" t="b">
        <v>0</v>
      </c>
      <c r="J165" s="84" t="b">
        <v>0</v>
      </c>
      <c r="K165" s="84" t="b">
        <v>0</v>
      </c>
      <c r="L165" s="84" t="b">
        <v>0</v>
      </c>
    </row>
    <row r="166" spans="1:12" ht="15">
      <c r="A166" s="84" t="s">
        <v>684</v>
      </c>
      <c r="B166" s="84" t="s">
        <v>3055</v>
      </c>
      <c r="C166" s="84">
        <v>4</v>
      </c>
      <c r="D166" s="123">
        <v>0.0019348785170523312</v>
      </c>
      <c r="E166" s="123">
        <v>1.3321497962413666</v>
      </c>
      <c r="F166" s="84" t="s">
        <v>4158</v>
      </c>
      <c r="G166" s="84" t="b">
        <v>0</v>
      </c>
      <c r="H166" s="84" t="b">
        <v>0</v>
      </c>
      <c r="I166" s="84" t="b">
        <v>0</v>
      </c>
      <c r="J166" s="84" t="b">
        <v>0</v>
      </c>
      <c r="K166" s="84" t="b">
        <v>0</v>
      </c>
      <c r="L166" s="84" t="b">
        <v>0</v>
      </c>
    </row>
    <row r="167" spans="1:12" ht="15">
      <c r="A167" s="84" t="s">
        <v>3056</v>
      </c>
      <c r="B167" s="84" t="s">
        <v>3453</v>
      </c>
      <c r="C167" s="84">
        <v>4</v>
      </c>
      <c r="D167" s="123">
        <v>0.0019348785170523312</v>
      </c>
      <c r="E167" s="123">
        <v>1.4612444926208243</v>
      </c>
      <c r="F167" s="84" t="s">
        <v>4158</v>
      </c>
      <c r="G167" s="84" t="b">
        <v>0</v>
      </c>
      <c r="H167" s="84" t="b">
        <v>0</v>
      </c>
      <c r="I167" s="84" t="b">
        <v>0</v>
      </c>
      <c r="J167" s="84" t="b">
        <v>0</v>
      </c>
      <c r="K167" s="84" t="b">
        <v>0</v>
      </c>
      <c r="L167" s="84" t="b">
        <v>0</v>
      </c>
    </row>
    <row r="168" spans="1:12" ht="15">
      <c r="A168" s="84" t="s">
        <v>3809</v>
      </c>
      <c r="B168" s="84" t="s">
        <v>3810</v>
      </c>
      <c r="C168" s="84">
        <v>4</v>
      </c>
      <c r="D168" s="123">
        <v>0.0019348785170523312</v>
      </c>
      <c r="E168" s="123">
        <v>2.9273703630390235</v>
      </c>
      <c r="F168" s="84" t="s">
        <v>4158</v>
      </c>
      <c r="G168" s="84" t="b">
        <v>1</v>
      </c>
      <c r="H168" s="84" t="b">
        <v>0</v>
      </c>
      <c r="I168" s="84" t="b">
        <v>0</v>
      </c>
      <c r="J168" s="84" t="b">
        <v>0</v>
      </c>
      <c r="K168" s="84" t="b">
        <v>0</v>
      </c>
      <c r="L168" s="84" t="b">
        <v>0</v>
      </c>
    </row>
    <row r="169" spans="1:12" ht="15">
      <c r="A169" s="84" t="s">
        <v>3810</v>
      </c>
      <c r="B169" s="84" t="s">
        <v>3811</v>
      </c>
      <c r="C169" s="84">
        <v>4</v>
      </c>
      <c r="D169" s="123">
        <v>0.0019348785170523312</v>
      </c>
      <c r="E169" s="123">
        <v>2.9273703630390235</v>
      </c>
      <c r="F169" s="84" t="s">
        <v>4158</v>
      </c>
      <c r="G169" s="84" t="b">
        <v>0</v>
      </c>
      <c r="H169" s="84" t="b">
        <v>0</v>
      </c>
      <c r="I169" s="84" t="b">
        <v>0</v>
      </c>
      <c r="J169" s="84" t="b">
        <v>0</v>
      </c>
      <c r="K169" s="84" t="b">
        <v>0</v>
      </c>
      <c r="L169" s="84" t="b">
        <v>0</v>
      </c>
    </row>
    <row r="170" spans="1:12" ht="15">
      <c r="A170" s="84" t="s">
        <v>3811</v>
      </c>
      <c r="B170" s="84" t="s">
        <v>3076</v>
      </c>
      <c r="C170" s="84">
        <v>4</v>
      </c>
      <c r="D170" s="123">
        <v>0.0019348785170523312</v>
      </c>
      <c r="E170" s="123">
        <v>2.450249108319361</v>
      </c>
      <c r="F170" s="84" t="s">
        <v>4158</v>
      </c>
      <c r="G170" s="84" t="b">
        <v>0</v>
      </c>
      <c r="H170" s="84" t="b">
        <v>0</v>
      </c>
      <c r="I170" s="84" t="b">
        <v>0</v>
      </c>
      <c r="J170" s="84" t="b">
        <v>0</v>
      </c>
      <c r="K170" s="84" t="b">
        <v>0</v>
      </c>
      <c r="L170" s="84" t="b">
        <v>0</v>
      </c>
    </row>
    <row r="171" spans="1:12" ht="15">
      <c r="A171" s="84" t="s">
        <v>3076</v>
      </c>
      <c r="B171" s="84" t="s">
        <v>3759</v>
      </c>
      <c r="C171" s="84">
        <v>4</v>
      </c>
      <c r="D171" s="123">
        <v>0.0019348785170523312</v>
      </c>
      <c r="E171" s="123">
        <v>2.3533390953113047</v>
      </c>
      <c r="F171" s="84" t="s">
        <v>4158</v>
      </c>
      <c r="G171" s="84" t="b">
        <v>0</v>
      </c>
      <c r="H171" s="84" t="b">
        <v>0</v>
      </c>
      <c r="I171" s="84" t="b">
        <v>0</v>
      </c>
      <c r="J171" s="84" t="b">
        <v>0</v>
      </c>
      <c r="K171" s="84" t="b">
        <v>0</v>
      </c>
      <c r="L171" s="84" t="b">
        <v>0</v>
      </c>
    </row>
    <row r="172" spans="1:12" ht="15">
      <c r="A172" s="84" t="s">
        <v>3759</v>
      </c>
      <c r="B172" s="84" t="s">
        <v>3812</v>
      </c>
      <c r="C172" s="84">
        <v>4</v>
      </c>
      <c r="D172" s="123">
        <v>0.0019348785170523312</v>
      </c>
      <c r="E172" s="123">
        <v>2.8304603500309673</v>
      </c>
      <c r="F172" s="84" t="s">
        <v>4158</v>
      </c>
      <c r="G172" s="84" t="b">
        <v>0</v>
      </c>
      <c r="H172" s="84" t="b">
        <v>0</v>
      </c>
      <c r="I172" s="84" t="b">
        <v>0</v>
      </c>
      <c r="J172" s="84" t="b">
        <v>0</v>
      </c>
      <c r="K172" s="84" t="b">
        <v>0</v>
      </c>
      <c r="L172" s="84" t="b">
        <v>0</v>
      </c>
    </row>
    <row r="173" spans="1:12" ht="15">
      <c r="A173" s="84" t="s">
        <v>3812</v>
      </c>
      <c r="B173" s="84" t="s">
        <v>3058</v>
      </c>
      <c r="C173" s="84">
        <v>4</v>
      </c>
      <c r="D173" s="123">
        <v>0.0019348785170523312</v>
      </c>
      <c r="E173" s="123">
        <v>2.2072110596330665</v>
      </c>
      <c r="F173" s="84" t="s">
        <v>4158</v>
      </c>
      <c r="G173" s="84" t="b">
        <v>0</v>
      </c>
      <c r="H173" s="84" t="b">
        <v>0</v>
      </c>
      <c r="I173" s="84" t="b">
        <v>0</v>
      </c>
      <c r="J173" s="84" t="b">
        <v>0</v>
      </c>
      <c r="K173" s="84" t="b">
        <v>0</v>
      </c>
      <c r="L173" s="84" t="b">
        <v>0</v>
      </c>
    </row>
    <row r="174" spans="1:12" ht="15">
      <c r="A174" s="84" t="s">
        <v>3058</v>
      </c>
      <c r="B174" s="84" t="s">
        <v>3813</v>
      </c>
      <c r="C174" s="84">
        <v>4</v>
      </c>
      <c r="D174" s="123">
        <v>0.0019348785170523312</v>
      </c>
      <c r="E174" s="123">
        <v>2.1314903456949486</v>
      </c>
      <c r="F174" s="84" t="s">
        <v>4158</v>
      </c>
      <c r="G174" s="84" t="b">
        <v>0</v>
      </c>
      <c r="H174" s="84" t="b">
        <v>0</v>
      </c>
      <c r="I174" s="84" t="b">
        <v>0</v>
      </c>
      <c r="J174" s="84" t="b">
        <v>0</v>
      </c>
      <c r="K174" s="84" t="b">
        <v>0</v>
      </c>
      <c r="L174" s="84" t="b">
        <v>0</v>
      </c>
    </row>
    <row r="175" spans="1:12" ht="15">
      <c r="A175" s="84" t="s">
        <v>3813</v>
      </c>
      <c r="B175" s="84" t="s">
        <v>3054</v>
      </c>
      <c r="C175" s="84">
        <v>4</v>
      </c>
      <c r="D175" s="123">
        <v>0.0019348785170523312</v>
      </c>
      <c r="E175" s="123">
        <v>1.3093222663269308</v>
      </c>
      <c r="F175" s="84" t="s">
        <v>4158</v>
      </c>
      <c r="G175" s="84" t="b">
        <v>0</v>
      </c>
      <c r="H175" s="84" t="b">
        <v>0</v>
      </c>
      <c r="I175" s="84" t="b">
        <v>0</v>
      </c>
      <c r="J175" s="84" t="b">
        <v>0</v>
      </c>
      <c r="K175" s="84" t="b">
        <v>0</v>
      </c>
      <c r="L175" s="84" t="b">
        <v>0</v>
      </c>
    </row>
    <row r="176" spans="1:12" ht="15">
      <c r="A176" s="84" t="s">
        <v>3126</v>
      </c>
      <c r="B176" s="84" t="s">
        <v>3054</v>
      </c>
      <c r="C176" s="84">
        <v>3</v>
      </c>
      <c r="D176" s="123">
        <v>0.0015551012643352548</v>
      </c>
      <c r="E176" s="123">
        <v>1.0082922706629496</v>
      </c>
      <c r="F176" s="84" t="s">
        <v>4158</v>
      </c>
      <c r="G176" s="84" t="b">
        <v>0</v>
      </c>
      <c r="H176" s="84" t="b">
        <v>0</v>
      </c>
      <c r="I176" s="84" t="b">
        <v>0</v>
      </c>
      <c r="J176" s="84" t="b">
        <v>0</v>
      </c>
      <c r="K176" s="84" t="b">
        <v>0</v>
      </c>
      <c r="L176" s="84" t="b">
        <v>0</v>
      </c>
    </row>
    <row r="177" spans="1:12" ht="15">
      <c r="A177" s="84" t="s">
        <v>3666</v>
      </c>
      <c r="B177" s="84" t="s">
        <v>3453</v>
      </c>
      <c r="C177" s="84">
        <v>3</v>
      </c>
      <c r="D177" s="123">
        <v>0.0015551012643352548</v>
      </c>
      <c r="E177" s="123">
        <v>1.7786649044729748</v>
      </c>
      <c r="F177" s="84" t="s">
        <v>4158</v>
      </c>
      <c r="G177" s="84" t="b">
        <v>0</v>
      </c>
      <c r="H177" s="84" t="b">
        <v>0</v>
      </c>
      <c r="I177" s="84" t="b">
        <v>0</v>
      </c>
      <c r="J177" s="84" t="b">
        <v>0</v>
      </c>
      <c r="K177" s="84" t="b">
        <v>0</v>
      </c>
      <c r="L177" s="84" t="b">
        <v>0</v>
      </c>
    </row>
    <row r="178" spans="1:12" ht="15">
      <c r="A178" s="84" t="s">
        <v>347</v>
      </c>
      <c r="B178" s="84" t="s">
        <v>3096</v>
      </c>
      <c r="C178" s="84">
        <v>3</v>
      </c>
      <c r="D178" s="123">
        <v>0.0015551012643352548</v>
      </c>
      <c r="E178" s="123">
        <v>2.9273703630390235</v>
      </c>
      <c r="F178" s="84" t="s">
        <v>4158</v>
      </c>
      <c r="G178" s="84" t="b">
        <v>0</v>
      </c>
      <c r="H178" s="84" t="b">
        <v>0</v>
      </c>
      <c r="I178" s="84" t="b">
        <v>0</v>
      </c>
      <c r="J178" s="84" t="b">
        <v>0</v>
      </c>
      <c r="K178" s="84" t="b">
        <v>0</v>
      </c>
      <c r="L178" s="84" t="b">
        <v>0</v>
      </c>
    </row>
    <row r="179" spans="1:12" ht="15">
      <c r="A179" s="84" t="s">
        <v>3721</v>
      </c>
      <c r="B179" s="84" t="s">
        <v>3093</v>
      </c>
      <c r="C179" s="84">
        <v>3</v>
      </c>
      <c r="D179" s="123">
        <v>0.0015551012643352548</v>
      </c>
      <c r="E179" s="123">
        <v>2.27415784926368</v>
      </c>
      <c r="F179" s="84" t="s">
        <v>4158</v>
      </c>
      <c r="G179" s="84" t="b">
        <v>0</v>
      </c>
      <c r="H179" s="84" t="b">
        <v>0</v>
      </c>
      <c r="I179" s="84" t="b">
        <v>0</v>
      </c>
      <c r="J179" s="84" t="b">
        <v>0</v>
      </c>
      <c r="K179" s="84" t="b">
        <v>0</v>
      </c>
      <c r="L179" s="84" t="b">
        <v>0</v>
      </c>
    </row>
    <row r="180" spans="1:12" ht="15">
      <c r="A180" s="84" t="s">
        <v>3093</v>
      </c>
      <c r="B180" s="84" t="s">
        <v>3684</v>
      </c>
      <c r="C180" s="84">
        <v>3</v>
      </c>
      <c r="D180" s="123">
        <v>0.0015551012643352548</v>
      </c>
      <c r="E180" s="123">
        <v>2.0980665902079987</v>
      </c>
      <c r="F180" s="84" t="s">
        <v>4158</v>
      </c>
      <c r="G180" s="84" t="b">
        <v>0</v>
      </c>
      <c r="H180" s="84" t="b">
        <v>0</v>
      </c>
      <c r="I180" s="84" t="b">
        <v>0</v>
      </c>
      <c r="J180" s="84" t="b">
        <v>0</v>
      </c>
      <c r="K180" s="84" t="b">
        <v>0</v>
      </c>
      <c r="L180" s="84" t="b">
        <v>0</v>
      </c>
    </row>
    <row r="181" spans="1:12" ht="15">
      <c r="A181" s="84" t="s">
        <v>3684</v>
      </c>
      <c r="B181" s="84" t="s">
        <v>3818</v>
      </c>
      <c r="C181" s="84">
        <v>3</v>
      </c>
      <c r="D181" s="123">
        <v>0.0015551012643352548</v>
      </c>
      <c r="E181" s="123">
        <v>2.575187844927661</v>
      </c>
      <c r="F181" s="84" t="s">
        <v>4158</v>
      </c>
      <c r="G181" s="84" t="b">
        <v>0</v>
      </c>
      <c r="H181" s="84" t="b">
        <v>0</v>
      </c>
      <c r="I181" s="84" t="b">
        <v>0</v>
      </c>
      <c r="J181" s="84" t="b">
        <v>0</v>
      </c>
      <c r="K181" s="84" t="b">
        <v>0</v>
      </c>
      <c r="L181" s="84" t="b">
        <v>0</v>
      </c>
    </row>
    <row r="182" spans="1:12" ht="15">
      <c r="A182" s="84" t="s">
        <v>3818</v>
      </c>
      <c r="B182" s="84" t="s">
        <v>3010</v>
      </c>
      <c r="C182" s="84">
        <v>3</v>
      </c>
      <c r="D182" s="123">
        <v>0.0015551012643352548</v>
      </c>
      <c r="E182" s="123">
        <v>2.415487002060149</v>
      </c>
      <c r="F182" s="84" t="s">
        <v>4158</v>
      </c>
      <c r="G182" s="84" t="b">
        <v>0</v>
      </c>
      <c r="H182" s="84" t="b">
        <v>0</v>
      </c>
      <c r="I182" s="84" t="b">
        <v>0</v>
      </c>
      <c r="J182" s="84" t="b">
        <v>0</v>
      </c>
      <c r="K182" s="84" t="b">
        <v>1</v>
      </c>
      <c r="L182" s="84" t="b">
        <v>0</v>
      </c>
    </row>
    <row r="183" spans="1:12" ht="15">
      <c r="A183" s="84" t="s">
        <v>3782</v>
      </c>
      <c r="B183" s="84" t="s">
        <v>3748</v>
      </c>
      <c r="C183" s="84">
        <v>3</v>
      </c>
      <c r="D183" s="123">
        <v>0.0015551012643352548</v>
      </c>
      <c r="E183" s="123">
        <v>2.7055216134226674</v>
      </c>
      <c r="F183" s="84" t="s">
        <v>4158</v>
      </c>
      <c r="G183" s="84" t="b">
        <v>0</v>
      </c>
      <c r="H183" s="84" t="b">
        <v>0</v>
      </c>
      <c r="I183" s="84" t="b">
        <v>0</v>
      </c>
      <c r="J183" s="84" t="b">
        <v>0</v>
      </c>
      <c r="K183" s="84" t="b">
        <v>0</v>
      </c>
      <c r="L183" s="84" t="b">
        <v>0</v>
      </c>
    </row>
    <row r="184" spans="1:12" ht="15">
      <c r="A184" s="84" t="s">
        <v>3663</v>
      </c>
      <c r="B184" s="84" t="s">
        <v>3054</v>
      </c>
      <c r="C184" s="84">
        <v>3</v>
      </c>
      <c r="D184" s="123">
        <v>0.0015551012643352548</v>
      </c>
      <c r="E184" s="123">
        <v>0.6403154853683551</v>
      </c>
      <c r="F184" s="84" t="s">
        <v>4158</v>
      </c>
      <c r="G184" s="84" t="b">
        <v>0</v>
      </c>
      <c r="H184" s="84" t="b">
        <v>0</v>
      </c>
      <c r="I184" s="84" t="b">
        <v>0</v>
      </c>
      <c r="J184" s="84" t="b">
        <v>0</v>
      </c>
      <c r="K184" s="84" t="b">
        <v>0</v>
      </c>
      <c r="L184" s="84" t="b">
        <v>0</v>
      </c>
    </row>
    <row r="185" spans="1:12" ht="15">
      <c r="A185" s="84" t="s">
        <v>3833</v>
      </c>
      <c r="B185" s="84" t="s">
        <v>3834</v>
      </c>
      <c r="C185" s="84">
        <v>3</v>
      </c>
      <c r="D185" s="123">
        <v>0.0015551012643352548</v>
      </c>
      <c r="E185" s="123">
        <v>3.0523090996473234</v>
      </c>
      <c r="F185" s="84" t="s">
        <v>4158</v>
      </c>
      <c r="G185" s="84" t="b">
        <v>1</v>
      </c>
      <c r="H185" s="84" t="b">
        <v>0</v>
      </c>
      <c r="I185" s="84" t="b">
        <v>0</v>
      </c>
      <c r="J185" s="84" t="b">
        <v>0</v>
      </c>
      <c r="K185" s="84" t="b">
        <v>0</v>
      </c>
      <c r="L185" s="84" t="b">
        <v>0</v>
      </c>
    </row>
    <row r="186" spans="1:12" ht="15">
      <c r="A186" s="84" t="s">
        <v>3834</v>
      </c>
      <c r="B186" s="84" t="s">
        <v>3835</v>
      </c>
      <c r="C186" s="84">
        <v>3</v>
      </c>
      <c r="D186" s="123">
        <v>0.0015551012643352548</v>
      </c>
      <c r="E186" s="123">
        <v>3.0523090996473234</v>
      </c>
      <c r="F186" s="84" t="s">
        <v>4158</v>
      </c>
      <c r="G186" s="84" t="b">
        <v>0</v>
      </c>
      <c r="H186" s="84" t="b">
        <v>0</v>
      </c>
      <c r="I186" s="84" t="b">
        <v>0</v>
      </c>
      <c r="J186" s="84" t="b">
        <v>0</v>
      </c>
      <c r="K186" s="84" t="b">
        <v>0</v>
      </c>
      <c r="L186" s="84" t="b">
        <v>0</v>
      </c>
    </row>
    <row r="187" spans="1:12" ht="15">
      <c r="A187" s="84" t="s">
        <v>3835</v>
      </c>
      <c r="B187" s="84" t="s">
        <v>3725</v>
      </c>
      <c r="C187" s="84">
        <v>3</v>
      </c>
      <c r="D187" s="123">
        <v>0.0015551012643352548</v>
      </c>
      <c r="E187" s="123">
        <v>2.751279103983342</v>
      </c>
      <c r="F187" s="84" t="s">
        <v>4158</v>
      </c>
      <c r="G187" s="84" t="b">
        <v>0</v>
      </c>
      <c r="H187" s="84" t="b">
        <v>0</v>
      </c>
      <c r="I187" s="84" t="b">
        <v>0</v>
      </c>
      <c r="J187" s="84" t="b">
        <v>0</v>
      </c>
      <c r="K187" s="84" t="b">
        <v>0</v>
      </c>
      <c r="L187" s="84" t="b">
        <v>0</v>
      </c>
    </row>
    <row r="188" spans="1:12" ht="15">
      <c r="A188" s="84" t="s">
        <v>3754</v>
      </c>
      <c r="B188" s="84" t="s">
        <v>3787</v>
      </c>
      <c r="C188" s="84">
        <v>3</v>
      </c>
      <c r="D188" s="123">
        <v>0.0015551012643352548</v>
      </c>
      <c r="E188" s="123">
        <v>2.7055216134226674</v>
      </c>
      <c r="F188" s="84" t="s">
        <v>4158</v>
      </c>
      <c r="G188" s="84" t="b">
        <v>0</v>
      </c>
      <c r="H188" s="84" t="b">
        <v>0</v>
      </c>
      <c r="I188" s="84" t="b">
        <v>0</v>
      </c>
      <c r="J188" s="84" t="b">
        <v>0</v>
      </c>
      <c r="K188" s="84" t="b">
        <v>0</v>
      </c>
      <c r="L188" s="84" t="b">
        <v>0</v>
      </c>
    </row>
    <row r="189" spans="1:12" ht="15">
      <c r="A189" s="84" t="s">
        <v>3787</v>
      </c>
      <c r="B189" s="84" t="s">
        <v>3836</v>
      </c>
      <c r="C189" s="84">
        <v>3</v>
      </c>
      <c r="D189" s="123">
        <v>0.0015551012643352548</v>
      </c>
      <c r="E189" s="123">
        <v>2.9273703630390235</v>
      </c>
      <c r="F189" s="84" t="s">
        <v>4158</v>
      </c>
      <c r="G189" s="84" t="b">
        <v>0</v>
      </c>
      <c r="H189" s="84" t="b">
        <v>0</v>
      </c>
      <c r="I189" s="84" t="b">
        <v>0</v>
      </c>
      <c r="J189" s="84" t="b">
        <v>0</v>
      </c>
      <c r="K189" s="84" t="b">
        <v>0</v>
      </c>
      <c r="L189" s="84" t="b">
        <v>0</v>
      </c>
    </row>
    <row r="190" spans="1:12" ht="15">
      <c r="A190" s="84" t="s">
        <v>3836</v>
      </c>
      <c r="B190" s="84" t="s">
        <v>3726</v>
      </c>
      <c r="C190" s="84">
        <v>3</v>
      </c>
      <c r="D190" s="123">
        <v>0.0015551012643352548</v>
      </c>
      <c r="E190" s="123">
        <v>2.751279103983342</v>
      </c>
      <c r="F190" s="84" t="s">
        <v>4158</v>
      </c>
      <c r="G190" s="84" t="b">
        <v>0</v>
      </c>
      <c r="H190" s="84" t="b">
        <v>0</v>
      </c>
      <c r="I190" s="84" t="b">
        <v>0</v>
      </c>
      <c r="J190" s="84" t="b">
        <v>0</v>
      </c>
      <c r="K190" s="84" t="b">
        <v>0</v>
      </c>
      <c r="L190" s="84" t="b">
        <v>0</v>
      </c>
    </row>
    <row r="191" spans="1:12" ht="15">
      <c r="A191" s="84" t="s">
        <v>3700</v>
      </c>
      <c r="B191" s="84" t="s">
        <v>3054</v>
      </c>
      <c r="C191" s="84">
        <v>3</v>
      </c>
      <c r="D191" s="123">
        <v>0.0015551012643352548</v>
      </c>
      <c r="E191" s="123">
        <v>0.9413454810323364</v>
      </c>
      <c r="F191" s="84" t="s">
        <v>4158</v>
      </c>
      <c r="G191" s="84" t="b">
        <v>0</v>
      </c>
      <c r="H191" s="84" t="b">
        <v>0</v>
      </c>
      <c r="I191" s="84" t="b">
        <v>0</v>
      </c>
      <c r="J191" s="84" t="b">
        <v>0</v>
      </c>
      <c r="K191" s="84" t="b">
        <v>0</v>
      </c>
      <c r="L191" s="84" t="b">
        <v>0</v>
      </c>
    </row>
    <row r="192" spans="1:12" ht="15">
      <c r="A192" s="84" t="s">
        <v>3054</v>
      </c>
      <c r="B192" s="84" t="s">
        <v>3672</v>
      </c>
      <c r="C192" s="84">
        <v>3</v>
      </c>
      <c r="D192" s="123">
        <v>0.0015551012643352548</v>
      </c>
      <c r="E192" s="123">
        <v>0.8823735536119732</v>
      </c>
      <c r="F192" s="84" t="s">
        <v>4158</v>
      </c>
      <c r="G192" s="84" t="b">
        <v>0</v>
      </c>
      <c r="H192" s="84" t="b">
        <v>0</v>
      </c>
      <c r="I192" s="84" t="b">
        <v>0</v>
      </c>
      <c r="J192" s="84" t="b">
        <v>0</v>
      </c>
      <c r="K192" s="84" t="b">
        <v>0</v>
      </c>
      <c r="L192" s="84" t="b">
        <v>0</v>
      </c>
    </row>
    <row r="193" spans="1:12" ht="15">
      <c r="A193" s="84" t="s">
        <v>3721</v>
      </c>
      <c r="B193" s="84" t="s">
        <v>3843</v>
      </c>
      <c r="C193" s="84">
        <v>3</v>
      </c>
      <c r="D193" s="123">
        <v>0.0015551012643352548</v>
      </c>
      <c r="E193" s="123">
        <v>2.751279103983342</v>
      </c>
      <c r="F193" s="84" t="s">
        <v>4158</v>
      </c>
      <c r="G193" s="84" t="b">
        <v>0</v>
      </c>
      <c r="H193" s="84" t="b">
        <v>0</v>
      </c>
      <c r="I193" s="84" t="b">
        <v>0</v>
      </c>
      <c r="J193" s="84" t="b">
        <v>0</v>
      </c>
      <c r="K193" s="84" t="b">
        <v>0</v>
      </c>
      <c r="L193" s="84" t="b">
        <v>0</v>
      </c>
    </row>
    <row r="194" spans="1:12" ht="15">
      <c r="A194" s="84" t="s">
        <v>3095</v>
      </c>
      <c r="B194" s="84" t="s">
        <v>3054</v>
      </c>
      <c r="C194" s="84">
        <v>3</v>
      </c>
      <c r="D194" s="123">
        <v>0.0015551012643352548</v>
      </c>
      <c r="E194" s="123">
        <v>0.7072622749989684</v>
      </c>
      <c r="F194" s="84" t="s">
        <v>4158</v>
      </c>
      <c r="G194" s="84" t="b">
        <v>0</v>
      </c>
      <c r="H194" s="84" t="b">
        <v>0</v>
      </c>
      <c r="I194" s="84" t="b">
        <v>0</v>
      </c>
      <c r="J194" s="84" t="b">
        <v>0</v>
      </c>
      <c r="K194" s="84" t="b">
        <v>0</v>
      </c>
      <c r="L194" s="84" t="b">
        <v>0</v>
      </c>
    </row>
    <row r="195" spans="1:12" ht="15">
      <c r="A195" s="84" t="s">
        <v>684</v>
      </c>
      <c r="B195" s="84" t="s">
        <v>3054</v>
      </c>
      <c r="C195" s="84">
        <v>3</v>
      </c>
      <c r="D195" s="123">
        <v>0.0015551012643352548</v>
      </c>
      <c r="E195" s="123">
        <v>0.610352261990912</v>
      </c>
      <c r="F195" s="84" t="s">
        <v>4158</v>
      </c>
      <c r="G195" s="84" t="b">
        <v>0</v>
      </c>
      <c r="H195" s="84" t="b">
        <v>0</v>
      </c>
      <c r="I195" s="84" t="b">
        <v>0</v>
      </c>
      <c r="J195" s="84" t="b">
        <v>0</v>
      </c>
      <c r="K195" s="84" t="b">
        <v>0</v>
      </c>
      <c r="L195" s="84" t="b">
        <v>0</v>
      </c>
    </row>
    <row r="196" spans="1:12" ht="15">
      <c r="A196" s="84" t="s">
        <v>3674</v>
      </c>
      <c r="B196" s="84" t="s">
        <v>3845</v>
      </c>
      <c r="C196" s="84">
        <v>3</v>
      </c>
      <c r="D196" s="123">
        <v>0.0015551012643352548</v>
      </c>
      <c r="E196" s="123">
        <v>2.4880376692087607</v>
      </c>
      <c r="F196" s="84" t="s">
        <v>4158</v>
      </c>
      <c r="G196" s="84" t="b">
        <v>0</v>
      </c>
      <c r="H196" s="84" t="b">
        <v>0</v>
      </c>
      <c r="I196" s="84" t="b">
        <v>0</v>
      </c>
      <c r="J196" s="84" t="b">
        <v>0</v>
      </c>
      <c r="K196" s="84" t="b">
        <v>0</v>
      </c>
      <c r="L196" s="84" t="b">
        <v>0</v>
      </c>
    </row>
    <row r="197" spans="1:12" ht="15">
      <c r="A197" s="84" t="s">
        <v>3845</v>
      </c>
      <c r="B197" s="84" t="s">
        <v>3699</v>
      </c>
      <c r="C197" s="84">
        <v>3</v>
      </c>
      <c r="D197" s="123">
        <v>0.0015551012643352548</v>
      </c>
      <c r="E197" s="123">
        <v>2.684332314352729</v>
      </c>
      <c r="F197" s="84" t="s">
        <v>4158</v>
      </c>
      <c r="G197" s="84" t="b">
        <v>0</v>
      </c>
      <c r="H197" s="84" t="b">
        <v>0</v>
      </c>
      <c r="I197" s="84" t="b">
        <v>0</v>
      </c>
      <c r="J197" s="84" t="b">
        <v>0</v>
      </c>
      <c r="K197" s="84" t="b">
        <v>0</v>
      </c>
      <c r="L197" s="84" t="b">
        <v>0</v>
      </c>
    </row>
    <row r="198" spans="1:12" ht="15">
      <c r="A198" s="84" t="s">
        <v>3699</v>
      </c>
      <c r="B198" s="84" t="s">
        <v>3846</v>
      </c>
      <c r="C198" s="84">
        <v>3</v>
      </c>
      <c r="D198" s="123">
        <v>0.0015551012643352548</v>
      </c>
      <c r="E198" s="123">
        <v>2.684332314352729</v>
      </c>
      <c r="F198" s="84" t="s">
        <v>4158</v>
      </c>
      <c r="G198" s="84" t="b">
        <v>0</v>
      </c>
      <c r="H198" s="84" t="b">
        <v>0</v>
      </c>
      <c r="I198" s="84" t="b">
        <v>0</v>
      </c>
      <c r="J198" s="84" t="b">
        <v>0</v>
      </c>
      <c r="K198" s="84" t="b">
        <v>0</v>
      </c>
      <c r="L198" s="84" t="b">
        <v>0</v>
      </c>
    </row>
    <row r="199" spans="1:12" ht="15">
      <c r="A199" s="84" t="s">
        <v>3846</v>
      </c>
      <c r="B199" s="84" t="s">
        <v>3703</v>
      </c>
      <c r="C199" s="84">
        <v>3</v>
      </c>
      <c r="D199" s="123">
        <v>0.0015551012643352548</v>
      </c>
      <c r="E199" s="123">
        <v>2.684332314352729</v>
      </c>
      <c r="F199" s="84" t="s">
        <v>4158</v>
      </c>
      <c r="G199" s="84" t="b">
        <v>0</v>
      </c>
      <c r="H199" s="84" t="b">
        <v>0</v>
      </c>
      <c r="I199" s="84" t="b">
        <v>0</v>
      </c>
      <c r="J199" s="84" t="b">
        <v>0</v>
      </c>
      <c r="K199" s="84" t="b">
        <v>0</v>
      </c>
      <c r="L199" s="84" t="b">
        <v>0</v>
      </c>
    </row>
    <row r="200" spans="1:12" ht="15">
      <c r="A200" s="84" t="s">
        <v>3703</v>
      </c>
      <c r="B200" s="84" t="s">
        <v>3847</v>
      </c>
      <c r="C200" s="84">
        <v>3</v>
      </c>
      <c r="D200" s="123">
        <v>0.0015551012643352548</v>
      </c>
      <c r="E200" s="123">
        <v>2.684332314352729</v>
      </c>
      <c r="F200" s="84" t="s">
        <v>4158</v>
      </c>
      <c r="G200" s="84" t="b">
        <v>0</v>
      </c>
      <c r="H200" s="84" t="b">
        <v>0</v>
      </c>
      <c r="I200" s="84" t="b">
        <v>0</v>
      </c>
      <c r="J200" s="84" t="b">
        <v>0</v>
      </c>
      <c r="K200" s="84" t="b">
        <v>0</v>
      </c>
      <c r="L200" s="84" t="b">
        <v>0</v>
      </c>
    </row>
    <row r="201" spans="1:12" ht="15">
      <c r="A201" s="84" t="s">
        <v>3847</v>
      </c>
      <c r="B201" s="84" t="s">
        <v>3755</v>
      </c>
      <c r="C201" s="84">
        <v>3</v>
      </c>
      <c r="D201" s="123">
        <v>0.0015551012643352548</v>
      </c>
      <c r="E201" s="123">
        <v>2.9273703630390235</v>
      </c>
      <c r="F201" s="84" t="s">
        <v>4158</v>
      </c>
      <c r="G201" s="84" t="b">
        <v>0</v>
      </c>
      <c r="H201" s="84" t="b">
        <v>0</v>
      </c>
      <c r="I201" s="84" t="b">
        <v>0</v>
      </c>
      <c r="J201" s="84" t="b">
        <v>0</v>
      </c>
      <c r="K201" s="84" t="b">
        <v>0</v>
      </c>
      <c r="L201" s="84" t="b">
        <v>0</v>
      </c>
    </row>
    <row r="202" spans="1:12" ht="15">
      <c r="A202" s="84" t="s">
        <v>3755</v>
      </c>
      <c r="B202" s="84" t="s">
        <v>3848</v>
      </c>
      <c r="C202" s="84">
        <v>3</v>
      </c>
      <c r="D202" s="123">
        <v>0.0015551012643352548</v>
      </c>
      <c r="E202" s="123">
        <v>2.8304603500309673</v>
      </c>
      <c r="F202" s="84" t="s">
        <v>4158</v>
      </c>
      <c r="G202" s="84" t="b">
        <v>0</v>
      </c>
      <c r="H202" s="84" t="b">
        <v>0</v>
      </c>
      <c r="I202" s="84" t="b">
        <v>0</v>
      </c>
      <c r="J202" s="84" t="b">
        <v>0</v>
      </c>
      <c r="K202" s="84" t="b">
        <v>0</v>
      </c>
      <c r="L202" s="84" t="b">
        <v>0</v>
      </c>
    </row>
    <row r="203" spans="1:12" ht="15">
      <c r="A203" s="84" t="s">
        <v>3848</v>
      </c>
      <c r="B203" s="84" t="s">
        <v>3849</v>
      </c>
      <c r="C203" s="84">
        <v>3</v>
      </c>
      <c r="D203" s="123">
        <v>0.0015551012643352548</v>
      </c>
      <c r="E203" s="123">
        <v>3.0523090996473234</v>
      </c>
      <c r="F203" s="84" t="s">
        <v>4158</v>
      </c>
      <c r="G203" s="84" t="b">
        <v>0</v>
      </c>
      <c r="H203" s="84" t="b">
        <v>0</v>
      </c>
      <c r="I203" s="84" t="b">
        <v>0</v>
      </c>
      <c r="J203" s="84" t="b">
        <v>0</v>
      </c>
      <c r="K203" s="84" t="b">
        <v>0</v>
      </c>
      <c r="L203" s="84" t="b">
        <v>0</v>
      </c>
    </row>
    <row r="204" spans="1:12" ht="15">
      <c r="A204" s="84" t="s">
        <v>3849</v>
      </c>
      <c r="B204" s="84" t="s">
        <v>3850</v>
      </c>
      <c r="C204" s="84">
        <v>3</v>
      </c>
      <c r="D204" s="123">
        <v>0.0015551012643352548</v>
      </c>
      <c r="E204" s="123">
        <v>3.0523090996473234</v>
      </c>
      <c r="F204" s="84" t="s">
        <v>4158</v>
      </c>
      <c r="G204" s="84" t="b">
        <v>0</v>
      </c>
      <c r="H204" s="84" t="b">
        <v>0</v>
      </c>
      <c r="I204" s="84" t="b">
        <v>0</v>
      </c>
      <c r="J204" s="84" t="b">
        <v>0</v>
      </c>
      <c r="K204" s="84" t="b">
        <v>0</v>
      </c>
      <c r="L204" s="84" t="b">
        <v>0</v>
      </c>
    </row>
    <row r="205" spans="1:12" ht="15">
      <c r="A205" s="84" t="s">
        <v>3850</v>
      </c>
      <c r="B205" s="84" t="s">
        <v>3851</v>
      </c>
      <c r="C205" s="84">
        <v>3</v>
      </c>
      <c r="D205" s="123">
        <v>0.0015551012643352548</v>
      </c>
      <c r="E205" s="123">
        <v>3.0523090996473234</v>
      </c>
      <c r="F205" s="84" t="s">
        <v>4158</v>
      </c>
      <c r="G205" s="84" t="b">
        <v>0</v>
      </c>
      <c r="H205" s="84" t="b">
        <v>0</v>
      </c>
      <c r="I205" s="84" t="b">
        <v>0</v>
      </c>
      <c r="J205" s="84" t="b">
        <v>0</v>
      </c>
      <c r="K205" s="84" t="b">
        <v>0</v>
      </c>
      <c r="L205" s="84" t="b">
        <v>0</v>
      </c>
    </row>
    <row r="206" spans="1:12" ht="15">
      <c r="A206" s="84" t="s">
        <v>3851</v>
      </c>
      <c r="B206" s="84" t="s">
        <v>3703</v>
      </c>
      <c r="C206" s="84">
        <v>3</v>
      </c>
      <c r="D206" s="123">
        <v>0.0015551012643352548</v>
      </c>
      <c r="E206" s="123">
        <v>2.684332314352729</v>
      </c>
      <c r="F206" s="84" t="s">
        <v>4158</v>
      </c>
      <c r="G206" s="84" t="b">
        <v>0</v>
      </c>
      <c r="H206" s="84" t="b">
        <v>0</v>
      </c>
      <c r="I206" s="84" t="b">
        <v>0</v>
      </c>
      <c r="J206" s="84" t="b">
        <v>0</v>
      </c>
      <c r="K206" s="84" t="b">
        <v>0</v>
      </c>
      <c r="L206" s="84" t="b">
        <v>0</v>
      </c>
    </row>
    <row r="207" spans="1:12" ht="15">
      <c r="A207" s="84" t="s">
        <v>3703</v>
      </c>
      <c r="B207" s="84" t="s">
        <v>3664</v>
      </c>
      <c r="C207" s="84">
        <v>3</v>
      </c>
      <c r="D207" s="123">
        <v>0.0015551012643352548</v>
      </c>
      <c r="E207" s="123">
        <v>2.0153255333941535</v>
      </c>
      <c r="F207" s="84" t="s">
        <v>4158</v>
      </c>
      <c r="G207" s="84" t="b">
        <v>0</v>
      </c>
      <c r="H207" s="84" t="b">
        <v>0</v>
      </c>
      <c r="I207" s="84" t="b">
        <v>0</v>
      </c>
      <c r="J207" s="84" t="b">
        <v>0</v>
      </c>
      <c r="K207" s="84" t="b">
        <v>0</v>
      </c>
      <c r="L207" s="84" t="b">
        <v>0</v>
      </c>
    </row>
    <row r="208" spans="1:12" ht="15">
      <c r="A208" s="84" t="s">
        <v>3854</v>
      </c>
      <c r="B208" s="84" t="s">
        <v>3058</v>
      </c>
      <c r="C208" s="84">
        <v>3</v>
      </c>
      <c r="D208" s="123">
        <v>0.0017015998159622776</v>
      </c>
      <c r="E208" s="123">
        <v>2.2072110596330665</v>
      </c>
      <c r="F208" s="84" t="s">
        <v>4158</v>
      </c>
      <c r="G208" s="84" t="b">
        <v>0</v>
      </c>
      <c r="H208" s="84" t="b">
        <v>0</v>
      </c>
      <c r="I208" s="84" t="b">
        <v>0</v>
      </c>
      <c r="J208" s="84" t="b">
        <v>0</v>
      </c>
      <c r="K208" s="84" t="b">
        <v>0</v>
      </c>
      <c r="L208" s="84" t="b">
        <v>0</v>
      </c>
    </row>
    <row r="209" spans="1:12" ht="15">
      <c r="A209" s="84" t="s">
        <v>3857</v>
      </c>
      <c r="B209" s="84" t="s">
        <v>3055</v>
      </c>
      <c r="C209" s="84">
        <v>3</v>
      </c>
      <c r="D209" s="123">
        <v>0.0015551012643352548</v>
      </c>
      <c r="E209" s="123">
        <v>1.9061810639690853</v>
      </c>
      <c r="F209" s="84" t="s">
        <v>4158</v>
      </c>
      <c r="G209" s="84" t="b">
        <v>0</v>
      </c>
      <c r="H209" s="84" t="b">
        <v>0</v>
      </c>
      <c r="I209" s="84" t="b">
        <v>0</v>
      </c>
      <c r="J209" s="84" t="b">
        <v>0</v>
      </c>
      <c r="K209" s="84" t="b">
        <v>0</v>
      </c>
      <c r="L209" s="84" t="b">
        <v>0</v>
      </c>
    </row>
    <row r="210" spans="1:12" ht="15">
      <c r="A210" s="84" t="s">
        <v>3136</v>
      </c>
      <c r="B210" s="84" t="s">
        <v>3858</v>
      </c>
      <c r="C210" s="84">
        <v>3</v>
      </c>
      <c r="D210" s="123">
        <v>0.0015551012643352548</v>
      </c>
      <c r="E210" s="123">
        <v>2.751279103983342</v>
      </c>
      <c r="F210" s="84" t="s">
        <v>4158</v>
      </c>
      <c r="G210" s="84" t="b">
        <v>0</v>
      </c>
      <c r="H210" s="84" t="b">
        <v>0</v>
      </c>
      <c r="I210" s="84" t="b">
        <v>0</v>
      </c>
      <c r="J210" s="84" t="b">
        <v>1</v>
      </c>
      <c r="K210" s="84" t="b">
        <v>0</v>
      </c>
      <c r="L210" s="84" t="b">
        <v>0</v>
      </c>
    </row>
    <row r="211" spans="1:12" ht="15">
      <c r="A211" s="84" t="s">
        <v>3858</v>
      </c>
      <c r="B211" s="84" t="s">
        <v>3859</v>
      </c>
      <c r="C211" s="84">
        <v>3</v>
      </c>
      <c r="D211" s="123">
        <v>0.0015551012643352548</v>
      </c>
      <c r="E211" s="123">
        <v>3.0523090996473234</v>
      </c>
      <c r="F211" s="84" t="s">
        <v>4158</v>
      </c>
      <c r="G211" s="84" t="b">
        <v>1</v>
      </c>
      <c r="H211" s="84" t="b">
        <v>0</v>
      </c>
      <c r="I211" s="84" t="b">
        <v>0</v>
      </c>
      <c r="J211" s="84" t="b">
        <v>0</v>
      </c>
      <c r="K211" s="84" t="b">
        <v>0</v>
      </c>
      <c r="L211" s="84" t="b">
        <v>0</v>
      </c>
    </row>
    <row r="212" spans="1:12" ht="15">
      <c r="A212" s="84" t="s">
        <v>3859</v>
      </c>
      <c r="B212" s="84" t="s">
        <v>3135</v>
      </c>
      <c r="C212" s="84">
        <v>3</v>
      </c>
      <c r="D212" s="123">
        <v>0.0015551012643352548</v>
      </c>
      <c r="E212" s="123">
        <v>2.751279103983342</v>
      </c>
      <c r="F212" s="84" t="s">
        <v>4158</v>
      </c>
      <c r="G212" s="84" t="b">
        <v>0</v>
      </c>
      <c r="H212" s="84" t="b">
        <v>0</v>
      </c>
      <c r="I212" s="84" t="b">
        <v>0</v>
      </c>
      <c r="J212" s="84" t="b">
        <v>0</v>
      </c>
      <c r="K212" s="84" t="b">
        <v>0</v>
      </c>
      <c r="L212" s="84" t="b">
        <v>0</v>
      </c>
    </row>
    <row r="213" spans="1:12" ht="15">
      <c r="A213" s="84" t="s">
        <v>3135</v>
      </c>
      <c r="B213" s="84" t="s">
        <v>3031</v>
      </c>
      <c r="C213" s="84">
        <v>3</v>
      </c>
      <c r="D213" s="123">
        <v>0.0015551012643352548</v>
      </c>
      <c r="E213" s="123">
        <v>2.27415784926368</v>
      </c>
      <c r="F213" s="84" t="s">
        <v>4158</v>
      </c>
      <c r="G213" s="84" t="b">
        <v>0</v>
      </c>
      <c r="H213" s="84" t="b">
        <v>0</v>
      </c>
      <c r="I213" s="84" t="b">
        <v>0</v>
      </c>
      <c r="J213" s="84" t="b">
        <v>0</v>
      </c>
      <c r="K213" s="84" t="b">
        <v>0</v>
      </c>
      <c r="L213" s="84" t="b">
        <v>0</v>
      </c>
    </row>
    <row r="214" spans="1:12" ht="15">
      <c r="A214" s="84" t="s">
        <v>3031</v>
      </c>
      <c r="B214" s="84" t="s">
        <v>3860</v>
      </c>
      <c r="C214" s="84">
        <v>3</v>
      </c>
      <c r="D214" s="123">
        <v>0.0015551012643352548</v>
      </c>
      <c r="E214" s="123">
        <v>2.575187844927661</v>
      </c>
      <c r="F214" s="84" t="s">
        <v>4158</v>
      </c>
      <c r="G214" s="84" t="b">
        <v>0</v>
      </c>
      <c r="H214" s="84" t="b">
        <v>0</v>
      </c>
      <c r="I214" s="84" t="b">
        <v>0</v>
      </c>
      <c r="J214" s="84" t="b">
        <v>0</v>
      </c>
      <c r="K214" s="84" t="b">
        <v>0</v>
      </c>
      <c r="L214" s="84" t="b">
        <v>0</v>
      </c>
    </row>
    <row r="215" spans="1:12" ht="15">
      <c r="A215" s="84" t="s">
        <v>3860</v>
      </c>
      <c r="B215" s="84" t="s">
        <v>3031</v>
      </c>
      <c r="C215" s="84">
        <v>3</v>
      </c>
      <c r="D215" s="123">
        <v>0.0015551012643352548</v>
      </c>
      <c r="E215" s="123">
        <v>2.575187844927661</v>
      </c>
      <c r="F215" s="84" t="s">
        <v>4158</v>
      </c>
      <c r="G215" s="84" t="b">
        <v>0</v>
      </c>
      <c r="H215" s="84" t="b">
        <v>0</v>
      </c>
      <c r="I215" s="84" t="b">
        <v>0</v>
      </c>
      <c r="J215" s="84" t="b">
        <v>0</v>
      </c>
      <c r="K215" s="84" t="b">
        <v>0</v>
      </c>
      <c r="L215" s="84" t="b">
        <v>0</v>
      </c>
    </row>
    <row r="216" spans="1:12" ht="15">
      <c r="A216" s="84" t="s">
        <v>3031</v>
      </c>
      <c r="B216" s="84" t="s">
        <v>1408</v>
      </c>
      <c r="C216" s="84">
        <v>3</v>
      </c>
      <c r="D216" s="123">
        <v>0.0015551012643352548</v>
      </c>
      <c r="E216" s="123">
        <v>2.2072110596330665</v>
      </c>
      <c r="F216" s="84" t="s">
        <v>4158</v>
      </c>
      <c r="G216" s="84" t="b">
        <v>0</v>
      </c>
      <c r="H216" s="84" t="b">
        <v>0</v>
      </c>
      <c r="I216" s="84" t="b">
        <v>0</v>
      </c>
      <c r="J216" s="84" t="b">
        <v>0</v>
      </c>
      <c r="K216" s="84" t="b">
        <v>0</v>
      </c>
      <c r="L216" s="84" t="b">
        <v>0</v>
      </c>
    </row>
    <row r="217" spans="1:12" ht="15">
      <c r="A217" s="84" t="s">
        <v>1408</v>
      </c>
      <c r="B217" s="84" t="s">
        <v>3861</v>
      </c>
      <c r="C217" s="84">
        <v>3</v>
      </c>
      <c r="D217" s="123">
        <v>0.0015551012643352548</v>
      </c>
      <c r="E217" s="123">
        <v>2.684332314352729</v>
      </c>
      <c r="F217" s="84" t="s">
        <v>4158</v>
      </c>
      <c r="G217" s="84" t="b">
        <v>0</v>
      </c>
      <c r="H217" s="84" t="b">
        <v>0</v>
      </c>
      <c r="I217" s="84" t="b">
        <v>0</v>
      </c>
      <c r="J217" s="84" t="b">
        <v>0</v>
      </c>
      <c r="K217" s="84" t="b">
        <v>0</v>
      </c>
      <c r="L217" s="84" t="b">
        <v>0</v>
      </c>
    </row>
    <row r="218" spans="1:12" ht="15">
      <c r="A218" s="84" t="s">
        <v>3861</v>
      </c>
      <c r="B218" s="84" t="s">
        <v>3862</v>
      </c>
      <c r="C218" s="84">
        <v>3</v>
      </c>
      <c r="D218" s="123">
        <v>0.0015551012643352548</v>
      </c>
      <c r="E218" s="123">
        <v>3.0523090996473234</v>
      </c>
      <c r="F218" s="84" t="s">
        <v>4158</v>
      </c>
      <c r="G218" s="84" t="b">
        <v>0</v>
      </c>
      <c r="H218" s="84" t="b">
        <v>0</v>
      </c>
      <c r="I218" s="84" t="b">
        <v>0</v>
      </c>
      <c r="J218" s="84" t="b">
        <v>0</v>
      </c>
      <c r="K218" s="84" t="b">
        <v>0</v>
      </c>
      <c r="L218" s="84" t="b">
        <v>0</v>
      </c>
    </row>
    <row r="219" spans="1:12" ht="15">
      <c r="A219" s="84" t="s">
        <v>3862</v>
      </c>
      <c r="B219" s="84" t="s">
        <v>3134</v>
      </c>
      <c r="C219" s="84">
        <v>3</v>
      </c>
      <c r="D219" s="123">
        <v>0.0015551012643352548</v>
      </c>
      <c r="E219" s="123">
        <v>2.684332314352729</v>
      </c>
      <c r="F219" s="84" t="s">
        <v>4158</v>
      </c>
      <c r="G219" s="84" t="b">
        <v>0</v>
      </c>
      <c r="H219" s="84" t="b">
        <v>0</v>
      </c>
      <c r="I219" s="84" t="b">
        <v>0</v>
      </c>
      <c r="J219" s="84" t="b">
        <v>0</v>
      </c>
      <c r="K219" s="84" t="b">
        <v>0</v>
      </c>
      <c r="L219" s="84" t="b">
        <v>0</v>
      </c>
    </row>
    <row r="220" spans="1:12" ht="15">
      <c r="A220" s="84" t="s">
        <v>3134</v>
      </c>
      <c r="B220" s="84" t="s">
        <v>3863</v>
      </c>
      <c r="C220" s="84">
        <v>3</v>
      </c>
      <c r="D220" s="123">
        <v>0.0015551012643352548</v>
      </c>
      <c r="E220" s="123">
        <v>2.684332314352729</v>
      </c>
      <c r="F220" s="84" t="s">
        <v>4158</v>
      </c>
      <c r="G220" s="84" t="b">
        <v>0</v>
      </c>
      <c r="H220" s="84" t="b">
        <v>0</v>
      </c>
      <c r="I220" s="84" t="b">
        <v>0</v>
      </c>
      <c r="J220" s="84" t="b">
        <v>0</v>
      </c>
      <c r="K220" s="84" t="b">
        <v>0</v>
      </c>
      <c r="L220" s="84" t="b">
        <v>0</v>
      </c>
    </row>
    <row r="221" spans="1:12" ht="15">
      <c r="A221" s="84" t="s">
        <v>3863</v>
      </c>
      <c r="B221" s="84" t="s">
        <v>3864</v>
      </c>
      <c r="C221" s="84">
        <v>3</v>
      </c>
      <c r="D221" s="123">
        <v>0.0015551012643352548</v>
      </c>
      <c r="E221" s="123">
        <v>3.0523090996473234</v>
      </c>
      <c r="F221" s="84" t="s">
        <v>4158</v>
      </c>
      <c r="G221" s="84" t="b">
        <v>0</v>
      </c>
      <c r="H221" s="84" t="b">
        <v>0</v>
      </c>
      <c r="I221" s="84" t="b">
        <v>0</v>
      </c>
      <c r="J221" s="84" t="b">
        <v>0</v>
      </c>
      <c r="K221" s="84" t="b">
        <v>0</v>
      </c>
      <c r="L221" s="84" t="b">
        <v>0</v>
      </c>
    </row>
    <row r="222" spans="1:12" ht="15">
      <c r="A222" s="84" t="s">
        <v>3864</v>
      </c>
      <c r="B222" s="84" t="s">
        <v>3865</v>
      </c>
      <c r="C222" s="84">
        <v>3</v>
      </c>
      <c r="D222" s="123">
        <v>0.0015551012643352548</v>
      </c>
      <c r="E222" s="123">
        <v>3.0523090996473234</v>
      </c>
      <c r="F222" s="84" t="s">
        <v>4158</v>
      </c>
      <c r="G222" s="84" t="b">
        <v>0</v>
      </c>
      <c r="H222" s="84" t="b">
        <v>0</v>
      </c>
      <c r="I222" s="84" t="b">
        <v>0</v>
      </c>
      <c r="J222" s="84" t="b">
        <v>0</v>
      </c>
      <c r="K222" s="84" t="b">
        <v>0</v>
      </c>
      <c r="L222" s="84" t="b">
        <v>0</v>
      </c>
    </row>
    <row r="223" spans="1:12" ht="15">
      <c r="A223" s="84" t="s">
        <v>3865</v>
      </c>
      <c r="B223" s="84" t="s">
        <v>3133</v>
      </c>
      <c r="C223" s="84">
        <v>3</v>
      </c>
      <c r="D223" s="123">
        <v>0.0015551012643352548</v>
      </c>
      <c r="E223" s="123">
        <v>2.6263403673750423</v>
      </c>
      <c r="F223" s="84" t="s">
        <v>4158</v>
      </c>
      <c r="G223" s="84" t="b">
        <v>0</v>
      </c>
      <c r="H223" s="84" t="b">
        <v>0</v>
      </c>
      <c r="I223" s="84" t="b">
        <v>0</v>
      </c>
      <c r="J223" s="84" t="b">
        <v>0</v>
      </c>
      <c r="K223" s="84" t="b">
        <v>0</v>
      </c>
      <c r="L223" s="84" t="b">
        <v>0</v>
      </c>
    </row>
    <row r="224" spans="1:12" ht="15">
      <c r="A224" s="84" t="s">
        <v>3133</v>
      </c>
      <c r="B224" s="84" t="s">
        <v>3131</v>
      </c>
      <c r="C224" s="84">
        <v>3</v>
      </c>
      <c r="D224" s="123">
        <v>0.0015551012643352548</v>
      </c>
      <c r="E224" s="123">
        <v>2.0620689369364795</v>
      </c>
      <c r="F224" s="84" t="s">
        <v>4158</v>
      </c>
      <c r="G224" s="84" t="b">
        <v>0</v>
      </c>
      <c r="H224" s="84" t="b">
        <v>0</v>
      </c>
      <c r="I224" s="84" t="b">
        <v>0</v>
      </c>
      <c r="J224" s="84" t="b">
        <v>0</v>
      </c>
      <c r="K224" s="84" t="b">
        <v>0</v>
      </c>
      <c r="L224" s="84" t="b">
        <v>0</v>
      </c>
    </row>
    <row r="225" spans="1:12" ht="15">
      <c r="A225" s="84" t="s">
        <v>3131</v>
      </c>
      <c r="B225" s="84" t="s">
        <v>3866</v>
      </c>
      <c r="C225" s="84">
        <v>3</v>
      </c>
      <c r="D225" s="123">
        <v>0.0015551012643352548</v>
      </c>
      <c r="E225" s="123">
        <v>2.4880376692087607</v>
      </c>
      <c r="F225" s="84" t="s">
        <v>4158</v>
      </c>
      <c r="G225" s="84" t="b">
        <v>0</v>
      </c>
      <c r="H225" s="84" t="b">
        <v>0</v>
      </c>
      <c r="I225" s="84" t="b">
        <v>0</v>
      </c>
      <c r="J225" s="84" t="b">
        <v>0</v>
      </c>
      <c r="K225" s="84" t="b">
        <v>0</v>
      </c>
      <c r="L225" s="84" t="b">
        <v>0</v>
      </c>
    </row>
    <row r="226" spans="1:12" ht="15">
      <c r="A226" s="84" t="s">
        <v>3681</v>
      </c>
      <c r="B226" s="84" t="s">
        <v>3871</v>
      </c>
      <c r="C226" s="84">
        <v>3</v>
      </c>
      <c r="D226" s="123">
        <v>0.0015551012643352548</v>
      </c>
      <c r="E226" s="123">
        <v>2.575187844927661</v>
      </c>
      <c r="F226" s="84" t="s">
        <v>4158</v>
      </c>
      <c r="G226" s="84" t="b">
        <v>0</v>
      </c>
      <c r="H226" s="84" t="b">
        <v>0</v>
      </c>
      <c r="I226" s="84" t="b">
        <v>0</v>
      </c>
      <c r="J226" s="84" t="b">
        <v>0</v>
      </c>
      <c r="K226" s="84" t="b">
        <v>0</v>
      </c>
      <c r="L226" s="84" t="b">
        <v>0</v>
      </c>
    </row>
    <row r="227" spans="1:12" ht="15">
      <c r="A227" s="84" t="s">
        <v>3872</v>
      </c>
      <c r="B227" s="84" t="s">
        <v>3873</v>
      </c>
      <c r="C227" s="84">
        <v>3</v>
      </c>
      <c r="D227" s="123">
        <v>0.0015551012643352548</v>
      </c>
      <c r="E227" s="123">
        <v>3.0523090996473234</v>
      </c>
      <c r="F227" s="84" t="s">
        <v>4158</v>
      </c>
      <c r="G227" s="84" t="b">
        <v>0</v>
      </c>
      <c r="H227" s="84" t="b">
        <v>0</v>
      </c>
      <c r="I227" s="84" t="b">
        <v>0</v>
      </c>
      <c r="J227" s="84" t="b">
        <v>0</v>
      </c>
      <c r="K227" s="84" t="b">
        <v>0</v>
      </c>
      <c r="L227" s="84" t="b">
        <v>0</v>
      </c>
    </row>
    <row r="228" spans="1:12" ht="15">
      <c r="A228" s="84" t="s">
        <v>3873</v>
      </c>
      <c r="B228" s="84" t="s">
        <v>3678</v>
      </c>
      <c r="C228" s="84">
        <v>3</v>
      </c>
      <c r="D228" s="123">
        <v>0.0015551012643352548</v>
      </c>
      <c r="E228" s="123">
        <v>2.6263403673750423</v>
      </c>
      <c r="F228" s="84" t="s">
        <v>4158</v>
      </c>
      <c r="G228" s="84" t="b">
        <v>0</v>
      </c>
      <c r="H228" s="84" t="b">
        <v>0</v>
      </c>
      <c r="I228" s="84" t="b">
        <v>0</v>
      </c>
      <c r="J228" s="84" t="b">
        <v>0</v>
      </c>
      <c r="K228" s="84" t="b">
        <v>0</v>
      </c>
      <c r="L228" s="84" t="b">
        <v>0</v>
      </c>
    </row>
    <row r="229" spans="1:12" ht="15">
      <c r="A229" s="84" t="s">
        <v>3678</v>
      </c>
      <c r="B229" s="84" t="s">
        <v>294</v>
      </c>
      <c r="C229" s="84">
        <v>3</v>
      </c>
      <c r="D229" s="123">
        <v>0.0015551012643352548</v>
      </c>
      <c r="E229" s="123">
        <v>2.529430354366986</v>
      </c>
      <c r="F229" s="84" t="s">
        <v>4158</v>
      </c>
      <c r="G229" s="84" t="b">
        <v>0</v>
      </c>
      <c r="H229" s="84" t="b">
        <v>0</v>
      </c>
      <c r="I229" s="84" t="b">
        <v>0</v>
      </c>
      <c r="J229" s="84" t="b">
        <v>0</v>
      </c>
      <c r="K229" s="84" t="b">
        <v>0</v>
      </c>
      <c r="L229" s="84" t="b">
        <v>0</v>
      </c>
    </row>
    <row r="230" spans="1:12" ht="15">
      <c r="A230" s="84" t="s">
        <v>294</v>
      </c>
      <c r="B230" s="84" t="s">
        <v>3758</v>
      </c>
      <c r="C230" s="84">
        <v>3</v>
      </c>
      <c r="D230" s="123">
        <v>0.0015551012643352548</v>
      </c>
      <c r="E230" s="123">
        <v>2.6086116004146107</v>
      </c>
      <c r="F230" s="84" t="s">
        <v>4158</v>
      </c>
      <c r="G230" s="84" t="b">
        <v>0</v>
      </c>
      <c r="H230" s="84" t="b">
        <v>0</v>
      </c>
      <c r="I230" s="84" t="b">
        <v>0</v>
      </c>
      <c r="J230" s="84" t="b">
        <v>0</v>
      </c>
      <c r="K230" s="84" t="b">
        <v>0</v>
      </c>
      <c r="L230" s="84" t="b">
        <v>0</v>
      </c>
    </row>
    <row r="231" spans="1:12" ht="15">
      <c r="A231" s="84" t="s">
        <v>3758</v>
      </c>
      <c r="B231" s="84" t="s">
        <v>389</v>
      </c>
      <c r="C231" s="84">
        <v>3</v>
      </c>
      <c r="D231" s="123">
        <v>0.0015551012643352548</v>
      </c>
      <c r="E231" s="123">
        <v>2.8304603500309673</v>
      </c>
      <c r="F231" s="84" t="s">
        <v>4158</v>
      </c>
      <c r="G231" s="84" t="b">
        <v>0</v>
      </c>
      <c r="H231" s="84" t="b">
        <v>0</v>
      </c>
      <c r="I231" s="84" t="b">
        <v>0</v>
      </c>
      <c r="J231" s="84" t="b">
        <v>0</v>
      </c>
      <c r="K231" s="84" t="b">
        <v>0</v>
      </c>
      <c r="L231" s="84" t="b">
        <v>0</v>
      </c>
    </row>
    <row r="232" spans="1:12" ht="15">
      <c r="A232" s="84" t="s">
        <v>389</v>
      </c>
      <c r="B232" s="84" t="s">
        <v>3874</v>
      </c>
      <c r="C232" s="84">
        <v>3</v>
      </c>
      <c r="D232" s="123">
        <v>0.0015551012643352548</v>
      </c>
      <c r="E232" s="123">
        <v>3.0523090996473234</v>
      </c>
      <c r="F232" s="84" t="s">
        <v>4158</v>
      </c>
      <c r="G232" s="84" t="b">
        <v>0</v>
      </c>
      <c r="H232" s="84" t="b">
        <v>0</v>
      </c>
      <c r="I232" s="84" t="b">
        <v>0</v>
      </c>
      <c r="J232" s="84" t="b">
        <v>0</v>
      </c>
      <c r="K232" s="84" t="b">
        <v>0</v>
      </c>
      <c r="L232" s="84" t="b">
        <v>0</v>
      </c>
    </row>
    <row r="233" spans="1:12" ht="15">
      <c r="A233" s="84" t="s">
        <v>3874</v>
      </c>
      <c r="B233" s="84" t="s">
        <v>3747</v>
      </c>
      <c r="C233" s="84">
        <v>3</v>
      </c>
      <c r="D233" s="123">
        <v>0.0015551012643352548</v>
      </c>
      <c r="E233" s="123">
        <v>2.8304603500309673</v>
      </c>
      <c r="F233" s="84" t="s">
        <v>4158</v>
      </c>
      <c r="G233" s="84" t="b">
        <v>0</v>
      </c>
      <c r="H233" s="84" t="b">
        <v>0</v>
      </c>
      <c r="I233" s="84" t="b">
        <v>0</v>
      </c>
      <c r="J233" s="84" t="b">
        <v>0</v>
      </c>
      <c r="K233" s="84" t="b">
        <v>0</v>
      </c>
      <c r="L233" s="84" t="b">
        <v>0</v>
      </c>
    </row>
    <row r="234" spans="1:12" ht="15">
      <c r="A234" s="84" t="s">
        <v>3747</v>
      </c>
      <c r="B234" s="84" t="s">
        <v>3875</v>
      </c>
      <c r="C234" s="84">
        <v>3</v>
      </c>
      <c r="D234" s="123">
        <v>0.0015551012643352548</v>
      </c>
      <c r="E234" s="123">
        <v>2.8304603500309673</v>
      </c>
      <c r="F234" s="84" t="s">
        <v>4158</v>
      </c>
      <c r="G234" s="84" t="b">
        <v>0</v>
      </c>
      <c r="H234" s="84" t="b">
        <v>0</v>
      </c>
      <c r="I234" s="84" t="b">
        <v>0</v>
      </c>
      <c r="J234" s="84" t="b">
        <v>0</v>
      </c>
      <c r="K234" s="84" t="b">
        <v>0</v>
      </c>
      <c r="L234" s="84" t="b">
        <v>0</v>
      </c>
    </row>
    <row r="235" spans="1:12" ht="15">
      <c r="A235" s="84" t="s">
        <v>3875</v>
      </c>
      <c r="B235" s="84" t="s">
        <v>3876</v>
      </c>
      <c r="C235" s="84">
        <v>3</v>
      </c>
      <c r="D235" s="123">
        <v>0.0015551012643352548</v>
      </c>
      <c r="E235" s="123">
        <v>3.0523090996473234</v>
      </c>
      <c r="F235" s="84" t="s">
        <v>4158</v>
      </c>
      <c r="G235" s="84" t="b">
        <v>0</v>
      </c>
      <c r="H235" s="84" t="b">
        <v>0</v>
      </c>
      <c r="I235" s="84" t="b">
        <v>0</v>
      </c>
      <c r="J235" s="84" t="b">
        <v>0</v>
      </c>
      <c r="K235" s="84" t="b">
        <v>0</v>
      </c>
      <c r="L235" s="84" t="b">
        <v>0</v>
      </c>
    </row>
    <row r="236" spans="1:12" ht="15">
      <c r="A236" s="84" t="s">
        <v>3876</v>
      </c>
      <c r="B236" s="84" t="s">
        <v>3779</v>
      </c>
      <c r="C236" s="84">
        <v>3</v>
      </c>
      <c r="D236" s="123">
        <v>0.0015551012643352548</v>
      </c>
      <c r="E236" s="123">
        <v>2.9273703630390235</v>
      </c>
      <c r="F236" s="84" t="s">
        <v>4158</v>
      </c>
      <c r="G236" s="84" t="b">
        <v>0</v>
      </c>
      <c r="H236" s="84" t="b">
        <v>0</v>
      </c>
      <c r="I236" s="84" t="b">
        <v>0</v>
      </c>
      <c r="J236" s="84" t="b">
        <v>0</v>
      </c>
      <c r="K236" s="84" t="b">
        <v>0</v>
      </c>
      <c r="L236" s="84" t="b">
        <v>0</v>
      </c>
    </row>
    <row r="237" spans="1:12" ht="15">
      <c r="A237" s="84" t="s">
        <v>3779</v>
      </c>
      <c r="B237" s="84" t="s">
        <v>3877</v>
      </c>
      <c r="C237" s="84">
        <v>3</v>
      </c>
      <c r="D237" s="123">
        <v>0.0015551012643352548</v>
      </c>
      <c r="E237" s="123">
        <v>2.9273703630390235</v>
      </c>
      <c r="F237" s="84" t="s">
        <v>4158</v>
      </c>
      <c r="G237" s="84" t="b">
        <v>0</v>
      </c>
      <c r="H237" s="84" t="b">
        <v>0</v>
      </c>
      <c r="I237" s="84" t="b">
        <v>0</v>
      </c>
      <c r="J237" s="84" t="b">
        <v>0</v>
      </c>
      <c r="K237" s="84" t="b">
        <v>0</v>
      </c>
      <c r="L237" s="84" t="b">
        <v>0</v>
      </c>
    </row>
    <row r="238" spans="1:12" ht="15">
      <c r="A238" s="84" t="s">
        <v>3878</v>
      </c>
      <c r="B238" s="84" t="s">
        <v>3136</v>
      </c>
      <c r="C238" s="84">
        <v>3</v>
      </c>
      <c r="D238" s="123">
        <v>0.0015551012643352548</v>
      </c>
      <c r="E238" s="123">
        <v>2.8304603500309673</v>
      </c>
      <c r="F238" s="84" t="s">
        <v>4158</v>
      </c>
      <c r="G238" s="84" t="b">
        <v>0</v>
      </c>
      <c r="H238" s="84" t="b">
        <v>0</v>
      </c>
      <c r="I238" s="84" t="b">
        <v>0</v>
      </c>
      <c r="J238" s="84" t="b">
        <v>0</v>
      </c>
      <c r="K238" s="84" t="b">
        <v>0</v>
      </c>
      <c r="L238" s="84" t="b">
        <v>0</v>
      </c>
    </row>
    <row r="239" spans="1:12" ht="15">
      <c r="A239" s="84" t="s">
        <v>3136</v>
      </c>
      <c r="B239" s="84" t="s">
        <v>3797</v>
      </c>
      <c r="C239" s="84">
        <v>3</v>
      </c>
      <c r="D239" s="123">
        <v>0.0015551012643352548</v>
      </c>
      <c r="E239" s="123">
        <v>2.6263403673750423</v>
      </c>
      <c r="F239" s="84" t="s">
        <v>4158</v>
      </c>
      <c r="G239" s="84" t="b">
        <v>0</v>
      </c>
      <c r="H239" s="84" t="b">
        <v>0</v>
      </c>
      <c r="I239" s="84" t="b">
        <v>0</v>
      </c>
      <c r="J239" s="84" t="b">
        <v>0</v>
      </c>
      <c r="K239" s="84" t="b">
        <v>0</v>
      </c>
      <c r="L239" s="84" t="b">
        <v>0</v>
      </c>
    </row>
    <row r="240" spans="1:12" ht="15">
      <c r="A240" s="84" t="s">
        <v>3800</v>
      </c>
      <c r="B240" s="84" t="s">
        <v>3760</v>
      </c>
      <c r="C240" s="84">
        <v>3</v>
      </c>
      <c r="D240" s="123">
        <v>0.0015551012643352548</v>
      </c>
      <c r="E240" s="123">
        <v>2.7055216134226674</v>
      </c>
      <c r="F240" s="84" t="s">
        <v>4158</v>
      </c>
      <c r="G240" s="84" t="b">
        <v>0</v>
      </c>
      <c r="H240" s="84" t="b">
        <v>0</v>
      </c>
      <c r="I240" s="84" t="b">
        <v>0</v>
      </c>
      <c r="J240" s="84" t="b">
        <v>0</v>
      </c>
      <c r="K240" s="84" t="b">
        <v>0</v>
      </c>
      <c r="L240" s="84" t="b">
        <v>0</v>
      </c>
    </row>
    <row r="241" spans="1:12" ht="15">
      <c r="A241" s="84" t="s">
        <v>3760</v>
      </c>
      <c r="B241" s="84" t="s">
        <v>3879</v>
      </c>
      <c r="C241" s="84">
        <v>3</v>
      </c>
      <c r="D241" s="123">
        <v>0.0015551012643352548</v>
      </c>
      <c r="E241" s="123">
        <v>2.8304603500309673</v>
      </c>
      <c r="F241" s="84" t="s">
        <v>4158</v>
      </c>
      <c r="G241" s="84" t="b">
        <v>0</v>
      </c>
      <c r="H241" s="84" t="b">
        <v>0</v>
      </c>
      <c r="I241" s="84" t="b">
        <v>0</v>
      </c>
      <c r="J241" s="84" t="b">
        <v>0</v>
      </c>
      <c r="K241" s="84" t="b">
        <v>0</v>
      </c>
      <c r="L241" s="84" t="b">
        <v>0</v>
      </c>
    </row>
    <row r="242" spans="1:12" ht="15">
      <c r="A242" s="84" t="s">
        <v>3879</v>
      </c>
      <c r="B242" s="84" t="s">
        <v>3133</v>
      </c>
      <c r="C242" s="84">
        <v>3</v>
      </c>
      <c r="D242" s="123">
        <v>0.0015551012643352548</v>
      </c>
      <c r="E242" s="123">
        <v>2.6263403673750423</v>
      </c>
      <c r="F242" s="84" t="s">
        <v>4158</v>
      </c>
      <c r="G242" s="84" t="b">
        <v>0</v>
      </c>
      <c r="H242" s="84" t="b">
        <v>0</v>
      </c>
      <c r="I242" s="84" t="b">
        <v>0</v>
      </c>
      <c r="J242" s="84" t="b">
        <v>0</v>
      </c>
      <c r="K242" s="84" t="b">
        <v>0</v>
      </c>
      <c r="L242" s="84" t="b">
        <v>0</v>
      </c>
    </row>
    <row r="243" spans="1:12" ht="15">
      <c r="A243" s="84" t="s">
        <v>3133</v>
      </c>
      <c r="B243" s="84" t="s">
        <v>3801</v>
      </c>
      <c r="C243" s="84">
        <v>3</v>
      </c>
      <c r="D243" s="123">
        <v>0.0015551012643352548</v>
      </c>
      <c r="E243" s="123">
        <v>2.5014016307667424</v>
      </c>
      <c r="F243" s="84" t="s">
        <v>4158</v>
      </c>
      <c r="G243" s="84" t="b">
        <v>0</v>
      </c>
      <c r="H243" s="84" t="b">
        <v>0</v>
      </c>
      <c r="I243" s="84" t="b">
        <v>0</v>
      </c>
      <c r="J243" s="84" t="b">
        <v>0</v>
      </c>
      <c r="K243" s="84" t="b">
        <v>0</v>
      </c>
      <c r="L243" s="84" t="b">
        <v>0</v>
      </c>
    </row>
    <row r="244" spans="1:12" ht="15">
      <c r="A244" s="84" t="s">
        <v>3801</v>
      </c>
      <c r="B244" s="84" t="s">
        <v>3880</v>
      </c>
      <c r="C244" s="84">
        <v>3</v>
      </c>
      <c r="D244" s="123">
        <v>0.0015551012643352548</v>
      </c>
      <c r="E244" s="123">
        <v>2.9273703630390235</v>
      </c>
      <c r="F244" s="84" t="s">
        <v>4158</v>
      </c>
      <c r="G244" s="84" t="b">
        <v>0</v>
      </c>
      <c r="H244" s="84" t="b">
        <v>0</v>
      </c>
      <c r="I244" s="84" t="b">
        <v>0</v>
      </c>
      <c r="J244" s="84" t="b">
        <v>0</v>
      </c>
      <c r="K244" s="84" t="b">
        <v>0</v>
      </c>
      <c r="L244" s="84" t="b">
        <v>0</v>
      </c>
    </row>
    <row r="245" spans="1:12" ht="15">
      <c r="A245" s="84" t="s">
        <v>3880</v>
      </c>
      <c r="B245" s="84" t="s">
        <v>3881</v>
      </c>
      <c r="C245" s="84">
        <v>3</v>
      </c>
      <c r="D245" s="123">
        <v>0.0015551012643352548</v>
      </c>
      <c r="E245" s="123">
        <v>3.0523090996473234</v>
      </c>
      <c r="F245" s="84" t="s">
        <v>4158</v>
      </c>
      <c r="G245" s="84" t="b">
        <v>0</v>
      </c>
      <c r="H245" s="84" t="b">
        <v>0</v>
      </c>
      <c r="I245" s="84" t="b">
        <v>0</v>
      </c>
      <c r="J245" s="84" t="b">
        <v>0</v>
      </c>
      <c r="K245" s="84" t="b">
        <v>0</v>
      </c>
      <c r="L245" s="84" t="b">
        <v>0</v>
      </c>
    </row>
    <row r="246" spans="1:12" ht="15">
      <c r="A246" s="84" t="s">
        <v>3881</v>
      </c>
      <c r="B246" s="84" t="s">
        <v>3882</v>
      </c>
      <c r="C246" s="84">
        <v>3</v>
      </c>
      <c r="D246" s="123">
        <v>0.0015551012643352548</v>
      </c>
      <c r="E246" s="123">
        <v>3.0523090996473234</v>
      </c>
      <c r="F246" s="84" t="s">
        <v>4158</v>
      </c>
      <c r="G246" s="84" t="b">
        <v>0</v>
      </c>
      <c r="H246" s="84" t="b">
        <v>0</v>
      </c>
      <c r="I246" s="84" t="b">
        <v>0</v>
      </c>
      <c r="J246" s="84" t="b">
        <v>0</v>
      </c>
      <c r="K246" s="84" t="b">
        <v>0</v>
      </c>
      <c r="L246" s="84" t="b">
        <v>0</v>
      </c>
    </row>
    <row r="247" spans="1:12" ht="15">
      <c r="A247" s="84" t="s">
        <v>3882</v>
      </c>
      <c r="B247" s="84" t="s">
        <v>3802</v>
      </c>
      <c r="C247" s="84">
        <v>3</v>
      </c>
      <c r="D247" s="123">
        <v>0.0015551012643352548</v>
      </c>
      <c r="E247" s="123">
        <v>2.9273703630390235</v>
      </c>
      <c r="F247" s="84" t="s">
        <v>4158</v>
      </c>
      <c r="G247" s="84" t="b">
        <v>0</v>
      </c>
      <c r="H247" s="84" t="b">
        <v>0</v>
      </c>
      <c r="I247" s="84" t="b">
        <v>0</v>
      </c>
      <c r="J247" s="84" t="b">
        <v>0</v>
      </c>
      <c r="K247" s="84" t="b">
        <v>0</v>
      </c>
      <c r="L247" s="84" t="b">
        <v>0</v>
      </c>
    </row>
    <row r="248" spans="1:12" ht="15">
      <c r="A248" s="84" t="s">
        <v>3802</v>
      </c>
      <c r="B248" s="84" t="s">
        <v>3883</v>
      </c>
      <c r="C248" s="84">
        <v>3</v>
      </c>
      <c r="D248" s="123">
        <v>0.0015551012643352548</v>
      </c>
      <c r="E248" s="123">
        <v>2.9273703630390235</v>
      </c>
      <c r="F248" s="84" t="s">
        <v>4158</v>
      </c>
      <c r="G248" s="84" t="b">
        <v>0</v>
      </c>
      <c r="H248" s="84" t="b">
        <v>0</v>
      </c>
      <c r="I248" s="84" t="b">
        <v>0</v>
      </c>
      <c r="J248" s="84" t="b">
        <v>0</v>
      </c>
      <c r="K248" s="84" t="b">
        <v>0</v>
      </c>
      <c r="L248" s="84" t="b">
        <v>0</v>
      </c>
    </row>
    <row r="249" spans="1:12" ht="15">
      <c r="A249" s="84" t="s">
        <v>3723</v>
      </c>
      <c r="B249" s="84" t="s">
        <v>3804</v>
      </c>
      <c r="C249" s="84">
        <v>3</v>
      </c>
      <c r="D249" s="123">
        <v>0.0015551012643352548</v>
      </c>
      <c r="E249" s="123">
        <v>2.6263403673750423</v>
      </c>
      <c r="F249" s="84" t="s">
        <v>4158</v>
      </c>
      <c r="G249" s="84" t="b">
        <v>0</v>
      </c>
      <c r="H249" s="84" t="b">
        <v>0</v>
      </c>
      <c r="I249" s="84" t="b">
        <v>0</v>
      </c>
      <c r="J249" s="84" t="b">
        <v>0</v>
      </c>
      <c r="K249" s="84" t="b">
        <v>0</v>
      </c>
      <c r="L249" s="84" t="b">
        <v>0</v>
      </c>
    </row>
    <row r="250" spans="1:12" ht="15">
      <c r="A250" s="84" t="s">
        <v>3804</v>
      </c>
      <c r="B250" s="84" t="s">
        <v>3665</v>
      </c>
      <c r="C250" s="84">
        <v>3</v>
      </c>
      <c r="D250" s="123">
        <v>0.0015551012643352548</v>
      </c>
      <c r="E250" s="123">
        <v>2.383302318688748</v>
      </c>
      <c r="F250" s="84" t="s">
        <v>4158</v>
      </c>
      <c r="G250" s="84" t="b">
        <v>0</v>
      </c>
      <c r="H250" s="84" t="b">
        <v>0</v>
      </c>
      <c r="I250" s="84" t="b">
        <v>0</v>
      </c>
      <c r="J250" s="84" t="b">
        <v>0</v>
      </c>
      <c r="K250" s="84" t="b">
        <v>0</v>
      </c>
      <c r="L250" s="84" t="b">
        <v>0</v>
      </c>
    </row>
    <row r="251" spans="1:12" ht="15">
      <c r="A251" s="84" t="s">
        <v>3673</v>
      </c>
      <c r="B251" s="84" t="s">
        <v>3054</v>
      </c>
      <c r="C251" s="84">
        <v>3</v>
      </c>
      <c r="D251" s="123">
        <v>0.0015551012643352548</v>
      </c>
      <c r="E251" s="123">
        <v>0.7450508358883682</v>
      </c>
      <c r="F251" s="84" t="s">
        <v>4158</v>
      </c>
      <c r="G251" s="84" t="b">
        <v>0</v>
      </c>
      <c r="H251" s="84" t="b">
        <v>0</v>
      </c>
      <c r="I251" s="84" t="b">
        <v>0</v>
      </c>
      <c r="J251" s="84" t="b">
        <v>0</v>
      </c>
      <c r="K251" s="84" t="b">
        <v>0</v>
      </c>
      <c r="L251" s="84" t="b">
        <v>0</v>
      </c>
    </row>
    <row r="252" spans="1:12" ht="15">
      <c r="A252" s="84" t="s">
        <v>3056</v>
      </c>
      <c r="B252" s="84" t="s">
        <v>3888</v>
      </c>
      <c r="C252" s="84">
        <v>3</v>
      </c>
      <c r="D252" s="123">
        <v>0.0015551012643352548</v>
      </c>
      <c r="E252" s="123">
        <v>1.9731278535996986</v>
      </c>
      <c r="F252" s="84" t="s">
        <v>4158</v>
      </c>
      <c r="G252" s="84" t="b">
        <v>0</v>
      </c>
      <c r="H252" s="84" t="b">
        <v>0</v>
      </c>
      <c r="I252" s="84" t="b">
        <v>0</v>
      </c>
      <c r="J252" s="84" t="b">
        <v>1</v>
      </c>
      <c r="K252" s="84" t="b">
        <v>0</v>
      </c>
      <c r="L252" s="84" t="b">
        <v>0</v>
      </c>
    </row>
    <row r="253" spans="1:12" ht="15">
      <c r="A253" s="84" t="s">
        <v>251</v>
      </c>
      <c r="B253" s="84" t="s">
        <v>3107</v>
      </c>
      <c r="C253" s="84">
        <v>3</v>
      </c>
      <c r="D253" s="123">
        <v>0.0015551012643352548</v>
      </c>
      <c r="E253" s="123">
        <v>2.575187844927661</v>
      </c>
      <c r="F253" s="84" t="s">
        <v>4158</v>
      </c>
      <c r="G253" s="84" t="b">
        <v>0</v>
      </c>
      <c r="H253" s="84" t="b">
        <v>0</v>
      </c>
      <c r="I253" s="84" t="b">
        <v>0</v>
      </c>
      <c r="J253" s="84" t="b">
        <v>0</v>
      </c>
      <c r="K253" s="84" t="b">
        <v>0</v>
      </c>
      <c r="L253" s="84" t="b">
        <v>0</v>
      </c>
    </row>
    <row r="254" spans="1:12" ht="15">
      <c r="A254" s="84" t="s">
        <v>3107</v>
      </c>
      <c r="B254" s="84" t="s">
        <v>261</v>
      </c>
      <c r="C254" s="84">
        <v>3</v>
      </c>
      <c r="D254" s="123">
        <v>0.0015551012643352548</v>
      </c>
      <c r="E254" s="123">
        <v>2.8304603500309673</v>
      </c>
      <c r="F254" s="84" t="s">
        <v>4158</v>
      </c>
      <c r="G254" s="84" t="b">
        <v>0</v>
      </c>
      <c r="H254" s="84" t="b">
        <v>0</v>
      </c>
      <c r="I254" s="84" t="b">
        <v>0</v>
      </c>
      <c r="J254" s="84" t="b">
        <v>0</v>
      </c>
      <c r="K254" s="84" t="b">
        <v>0</v>
      </c>
      <c r="L254" s="84" t="b">
        <v>0</v>
      </c>
    </row>
    <row r="255" spans="1:12" ht="15">
      <c r="A255" s="84" t="s">
        <v>261</v>
      </c>
      <c r="B255" s="84" t="s">
        <v>3890</v>
      </c>
      <c r="C255" s="84">
        <v>3</v>
      </c>
      <c r="D255" s="123">
        <v>0.0015551012643352548</v>
      </c>
      <c r="E255" s="123">
        <v>3.0523090996473234</v>
      </c>
      <c r="F255" s="84" t="s">
        <v>4158</v>
      </c>
      <c r="G255" s="84" t="b">
        <v>0</v>
      </c>
      <c r="H255" s="84" t="b">
        <v>0</v>
      </c>
      <c r="I255" s="84" t="b">
        <v>0</v>
      </c>
      <c r="J255" s="84" t="b">
        <v>0</v>
      </c>
      <c r="K255" s="84" t="b">
        <v>0</v>
      </c>
      <c r="L255" s="84" t="b">
        <v>0</v>
      </c>
    </row>
    <row r="256" spans="1:12" ht="15">
      <c r="A256" s="84" t="s">
        <v>3890</v>
      </c>
      <c r="B256" s="84" t="s">
        <v>3103</v>
      </c>
      <c r="C256" s="84">
        <v>3</v>
      </c>
      <c r="D256" s="123">
        <v>0.0015551012643352548</v>
      </c>
      <c r="E256" s="123">
        <v>2.4880376692087607</v>
      </c>
      <c r="F256" s="84" t="s">
        <v>4158</v>
      </c>
      <c r="G256" s="84" t="b">
        <v>0</v>
      </c>
      <c r="H256" s="84" t="b">
        <v>0</v>
      </c>
      <c r="I256" s="84" t="b">
        <v>0</v>
      </c>
      <c r="J256" s="84" t="b">
        <v>0</v>
      </c>
      <c r="K256" s="84" t="b">
        <v>0</v>
      </c>
      <c r="L256" s="84" t="b">
        <v>0</v>
      </c>
    </row>
    <row r="257" spans="1:12" ht="15">
      <c r="A257" s="84" t="s">
        <v>3103</v>
      </c>
      <c r="B257" s="84" t="s">
        <v>3891</v>
      </c>
      <c r="C257" s="84">
        <v>3</v>
      </c>
      <c r="D257" s="123">
        <v>0.0015551012643352548</v>
      </c>
      <c r="E257" s="123">
        <v>2.4880376692087607</v>
      </c>
      <c r="F257" s="84" t="s">
        <v>4158</v>
      </c>
      <c r="G257" s="84" t="b">
        <v>0</v>
      </c>
      <c r="H257" s="84" t="b">
        <v>0</v>
      </c>
      <c r="I257" s="84" t="b">
        <v>0</v>
      </c>
      <c r="J257" s="84" t="b">
        <v>0</v>
      </c>
      <c r="K257" s="84" t="b">
        <v>0</v>
      </c>
      <c r="L257" s="84" t="b">
        <v>0</v>
      </c>
    </row>
    <row r="258" spans="1:12" ht="15">
      <c r="A258" s="84" t="s">
        <v>3891</v>
      </c>
      <c r="B258" s="84" t="s">
        <v>3892</v>
      </c>
      <c r="C258" s="84">
        <v>3</v>
      </c>
      <c r="D258" s="123">
        <v>0.0015551012643352548</v>
      </c>
      <c r="E258" s="123">
        <v>3.0523090996473234</v>
      </c>
      <c r="F258" s="84" t="s">
        <v>4158</v>
      </c>
      <c r="G258" s="84" t="b">
        <v>0</v>
      </c>
      <c r="H258" s="84" t="b">
        <v>0</v>
      </c>
      <c r="I258" s="84" t="b">
        <v>0</v>
      </c>
      <c r="J258" s="84" t="b">
        <v>0</v>
      </c>
      <c r="K258" s="84" t="b">
        <v>0</v>
      </c>
      <c r="L258" s="84" t="b">
        <v>0</v>
      </c>
    </row>
    <row r="259" spans="1:12" ht="15">
      <c r="A259" s="84" t="s">
        <v>3892</v>
      </c>
      <c r="B259" s="84" t="s">
        <v>3893</v>
      </c>
      <c r="C259" s="84">
        <v>3</v>
      </c>
      <c r="D259" s="123">
        <v>0.0015551012643352548</v>
      </c>
      <c r="E259" s="123">
        <v>3.0523090996473234</v>
      </c>
      <c r="F259" s="84" t="s">
        <v>4158</v>
      </c>
      <c r="G259" s="84" t="b">
        <v>0</v>
      </c>
      <c r="H259" s="84" t="b">
        <v>0</v>
      </c>
      <c r="I259" s="84" t="b">
        <v>0</v>
      </c>
      <c r="J259" s="84" t="b">
        <v>0</v>
      </c>
      <c r="K259" s="84" t="b">
        <v>0</v>
      </c>
      <c r="L259" s="84" t="b">
        <v>0</v>
      </c>
    </row>
    <row r="260" spans="1:12" ht="15">
      <c r="A260" s="84" t="s">
        <v>3893</v>
      </c>
      <c r="B260" s="84" t="s">
        <v>3894</v>
      </c>
      <c r="C260" s="84">
        <v>3</v>
      </c>
      <c r="D260" s="123">
        <v>0.0015551012643352548</v>
      </c>
      <c r="E260" s="123">
        <v>3.0523090996473234</v>
      </c>
      <c r="F260" s="84" t="s">
        <v>4158</v>
      </c>
      <c r="G260" s="84" t="b">
        <v>0</v>
      </c>
      <c r="H260" s="84" t="b">
        <v>0</v>
      </c>
      <c r="I260" s="84" t="b">
        <v>0</v>
      </c>
      <c r="J260" s="84" t="b">
        <v>0</v>
      </c>
      <c r="K260" s="84" t="b">
        <v>0</v>
      </c>
      <c r="L260" s="84" t="b">
        <v>0</v>
      </c>
    </row>
    <row r="261" spans="1:12" ht="15">
      <c r="A261" s="84" t="s">
        <v>3894</v>
      </c>
      <c r="B261" s="84" t="s">
        <v>3895</v>
      </c>
      <c r="C261" s="84">
        <v>3</v>
      </c>
      <c r="D261" s="123">
        <v>0.0015551012643352548</v>
      </c>
      <c r="E261" s="123">
        <v>3.0523090996473234</v>
      </c>
      <c r="F261" s="84" t="s">
        <v>4158</v>
      </c>
      <c r="G261" s="84" t="b">
        <v>0</v>
      </c>
      <c r="H261" s="84" t="b">
        <v>0</v>
      </c>
      <c r="I261" s="84" t="b">
        <v>0</v>
      </c>
      <c r="J261" s="84" t="b">
        <v>0</v>
      </c>
      <c r="K261" s="84" t="b">
        <v>0</v>
      </c>
      <c r="L261" s="84" t="b">
        <v>0</v>
      </c>
    </row>
    <row r="262" spans="1:12" ht="15">
      <c r="A262" s="84" t="s">
        <v>3895</v>
      </c>
      <c r="B262" s="84" t="s">
        <v>3103</v>
      </c>
      <c r="C262" s="84">
        <v>3</v>
      </c>
      <c r="D262" s="123">
        <v>0.0015551012643352548</v>
      </c>
      <c r="E262" s="123">
        <v>2.4880376692087607</v>
      </c>
      <c r="F262" s="84" t="s">
        <v>4158</v>
      </c>
      <c r="G262" s="84" t="b">
        <v>0</v>
      </c>
      <c r="H262" s="84" t="b">
        <v>0</v>
      </c>
      <c r="I262" s="84" t="b">
        <v>0</v>
      </c>
      <c r="J262" s="84" t="b">
        <v>0</v>
      </c>
      <c r="K262" s="84" t="b">
        <v>0</v>
      </c>
      <c r="L262" s="84" t="b">
        <v>0</v>
      </c>
    </row>
    <row r="263" spans="1:12" ht="15">
      <c r="A263" s="84" t="s">
        <v>3103</v>
      </c>
      <c r="B263" s="84" t="s">
        <v>3896</v>
      </c>
      <c r="C263" s="84">
        <v>3</v>
      </c>
      <c r="D263" s="123">
        <v>0.0015551012643352548</v>
      </c>
      <c r="E263" s="123">
        <v>2.4880376692087607</v>
      </c>
      <c r="F263" s="84" t="s">
        <v>4158</v>
      </c>
      <c r="G263" s="84" t="b">
        <v>0</v>
      </c>
      <c r="H263" s="84" t="b">
        <v>0</v>
      </c>
      <c r="I263" s="84" t="b">
        <v>0</v>
      </c>
      <c r="J263" s="84" t="b">
        <v>0</v>
      </c>
      <c r="K263" s="84" t="b">
        <v>0</v>
      </c>
      <c r="L263" s="84" t="b">
        <v>0</v>
      </c>
    </row>
    <row r="264" spans="1:12" ht="15">
      <c r="A264" s="84" t="s">
        <v>3896</v>
      </c>
      <c r="B264" s="84" t="s">
        <v>3897</v>
      </c>
      <c r="C264" s="84">
        <v>3</v>
      </c>
      <c r="D264" s="123">
        <v>0.0015551012643352548</v>
      </c>
      <c r="E264" s="123">
        <v>3.0523090996473234</v>
      </c>
      <c r="F264" s="84" t="s">
        <v>4158</v>
      </c>
      <c r="G264" s="84" t="b">
        <v>0</v>
      </c>
      <c r="H264" s="84" t="b">
        <v>0</v>
      </c>
      <c r="I264" s="84" t="b">
        <v>0</v>
      </c>
      <c r="J264" s="84" t="b">
        <v>0</v>
      </c>
      <c r="K264" s="84" t="b">
        <v>0</v>
      </c>
      <c r="L264" s="84" t="b">
        <v>0</v>
      </c>
    </row>
    <row r="265" spans="1:12" ht="15">
      <c r="A265" s="84" t="s">
        <v>3897</v>
      </c>
      <c r="B265" s="84" t="s">
        <v>3898</v>
      </c>
      <c r="C265" s="84">
        <v>3</v>
      </c>
      <c r="D265" s="123">
        <v>0.0015551012643352548</v>
      </c>
      <c r="E265" s="123">
        <v>3.0523090996473234</v>
      </c>
      <c r="F265" s="84" t="s">
        <v>4158</v>
      </c>
      <c r="G265" s="84" t="b">
        <v>0</v>
      </c>
      <c r="H265" s="84" t="b">
        <v>0</v>
      </c>
      <c r="I265" s="84" t="b">
        <v>0</v>
      </c>
      <c r="J265" s="84" t="b">
        <v>0</v>
      </c>
      <c r="K265" s="84" t="b">
        <v>0</v>
      </c>
      <c r="L265" s="84" t="b">
        <v>0</v>
      </c>
    </row>
    <row r="266" spans="1:12" ht="15">
      <c r="A266" s="84" t="s">
        <v>3898</v>
      </c>
      <c r="B266" s="84" t="s">
        <v>3054</v>
      </c>
      <c r="C266" s="84">
        <v>3</v>
      </c>
      <c r="D266" s="123">
        <v>0.0015551012643352548</v>
      </c>
      <c r="E266" s="123">
        <v>1.3093222663269308</v>
      </c>
      <c r="F266" s="84" t="s">
        <v>4158</v>
      </c>
      <c r="G266" s="84" t="b">
        <v>0</v>
      </c>
      <c r="H266" s="84" t="b">
        <v>0</v>
      </c>
      <c r="I266" s="84" t="b">
        <v>0</v>
      </c>
      <c r="J266" s="84" t="b">
        <v>0</v>
      </c>
      <c r="K266" s="84" t="b">
        <v>0</v>
      </c>
      <c r="L266" s="84" t="b">
        <v>0</v>
      </c>
    </row>
    <row r="267" spans="1:12" ht="15">
      <c r="A267" s="84" t="s">
        <v>3453</v>
      </c>
      <c r="B267" s="84" t="s">
        <v>3666</v>
      </c>
      <c r="C267" s="84">
        <v>3</v>
      </c>
      <c r="D267" s="123">
        <v>0.0015551012643352548</v>
      </c>
      <c r="E267" s="123">
        <v>2.1200608839141664</v>
      </c>
      <c r="F267" s="84" t="s">
        <v>4158</v>
      </c>
      <c r="G267" s="84" t="b">
        <v>0</v>
      </c>
      <c r="H267" s="84" t="b">
        <v>0</v>
      </c>
      <c r="I267" s="84" t="b">
        <v>0</v>
      </c>
      <c r="J267" s="84" t="b">
        <v>0</v>
      </c>
      <c r="K267" s="84" t="b">
        <v>0</v>
      </c>
      <c r="L267" s="84" t="b">
        <v>0</v>
      </c>
    </row>
    <row r="268" spans="1:12" ht="15">
      <c r="A268" s="84" t="s">
        <v>3054</v>
      </c>
      <c r="B268" s="84" t="s">
        <v>3453</v>
      </c>
      <c r="C268" s="84">
        <v>3</v>
      </c>
      <c r="D268" s="123">
        <v>0.0015551012643352548</v>
      </c>
      <c r="E268" s="123">
        <v>0.8098228864633615</v>
      </c>
      <c r="F268" s="84" t="s">
        <v>4158</v>
      </c>
      <c r="G268" s="84" t="b">
        <v>0</v>
      </c>
      <c r="H268" s="84" t="b">
        <v>0</v>
      </c>
      <c r="I268" s="84" t="b">
        <v>0</v>
      </c>
      <c r="J268" s="84" t="b">
        <v>0</v>
      </c>
      <c r="K268" s="84" t="b">
        <v>0</v>
      </c>
      <c r="L268" s="84" t="b">
        <v>0</v>
      </c>
    </row>
    <row r="269" spans="1:12" ht="15">
      <c r="A269" s="84" t="s">
        <v>3780</v>
      </c>
      <c r="B269" s="84" t="s">
        <v>3731</v>
      </c>
      <c r="C269" s="84">
        <v>3</v>
      </c>
      <c r="D269" s="123">
        <v>0.0015551012643352548</v>
      </c>
      <c r="E269" s="123">
        <v>2.6263403673750423</v>
      </c>
      <c r="F269" s="84" t="s">
        <v>4158</v>
      </c>
      <c r="G269" s="84" t="b">
        <v>0</v>
      </c>
      <c r="H269" s="84" t="b">
        <v>0</v>
      </c>
      <c r="I269" s="84" t="b">
        <v>0</v>
      </c>
      <c r="J269" s="84" t="b">
        <v>0</v>
      </c>
      <c r="K269" s="84" t="b">
        <v>0</v>
      </c>
      <c r="L269" s="84" t="b">
        <v>0</v>
      </c>
    </row>
    <row r="270" spans="1:12" ht="15">
      <c r="A270" s="84" t="s">
        <v>3731</v>
      </c>
      <c r="B270" s="84" t="s">
        <v>3900</v>
      </c>
      <c r="C270" s="84">
        <v>3</v>
      </c>
      <c r="D270" s="123">
        <v>0.0015551012643352548</v>
      </c>
      <c r="E270" s="123">
        <v>2.751279103983342</v>
      </c>
      <c r="F270" s="84" t="s">
        <v>4158</v>
      </c>
      <c r="G270" s="84" t="b">
        <v>0</v>
      </c>
      <c r="H270" s="84" t="b">
        <v>0</v>
      </c>
      <c r="I270" s="84" t="b">
        <v>0</v>
      </c>
      <c r="J270" s="84" t="b">
        <v>0</v>
      </c>
      <c r="K270" s="84" t="b">
        <v>0</v>
      </c>
      <c r="L270" s="84" t="b">
        <v>0</v>
      </c>
    </row>
    <row r="271" spans="1:12" ht="15">
      <c r="A271" s="84" t="s">
        <v>3900</v>
      </c>
      <c r="B271" s="84" t="s">
        <v>3901</v>
      </c>
      <c r="C271" s="84">
        <v>3</v>
      </c>
      <c r="D271" s="123">
        <v>0.0015551012643352548</v>
      </c>
      <c r="E271" s="123">
        <v>3.0523090996473234</v>
      </c>
      <c r="F271" s="84" t="s">
        <v>4158</v>
      </c>
      <c r="G271" s="84" t="b">
        <v>0</v>
      </c>
      <c r="H271" s="84" t="b">
        <v>0</v>
      </c>
      <c r="I271" s="84" t="b">
        <v>0</v>
      </c>
      <c r="J271" s="84" t="b">
        <v>0</v>
      </c>
      <c r="K271" s="84" t="b">
        <v>0</v>
      </c>
      <c r="L271" s="84" t="b">
        <v>0</v>
      </c>
    </row>
    <row r="272" spans="1:12" ht="15">
      <c r="A272" s="84" t="s">
        <v>3901</v>
      </c>
      <c r="B272" s="84" t="s">
        <v>3902</v>
      </c>
      <c r="C272" s="84">
        <v>3</v>
      </c>
      <c r="D272" s="123">
        <v>0.0015551012643352548</v>
      </c>
      <c r="E272" s="123">
        <v>3.0523090996473234</v>
      </c>
      <c r="F272" s="84" t="s">
        <v>4158</v>
      </c>
      <c r="G272" s="84" t="b">
        <v>0</v>
      </c>
      <c r="H272" s="84" t="b">
        <v>0</v>
      </c>
      <c r="I272" s="84" t="b">
        <v>0</v>
      </c>
      <c r="J272" s="84" t="b">
        <v>0</v>
      </c>
      <c r="K272" s="84" t="b">
        <v>0</v>
      </c>
      <c r="L272" s="84" t="b">
        <v>0</v>
      </c>
    </row>
    <row r="273" spans="1:12" ht="15">
      <c r="A273" s="84" t="s">
        <v>3902</v>
      </c>
      <c r="B273" s="84" t="s">
        <v>3903</v>
      </c>
      <c r="C273" s="84">
        <v>3</v>
      </c>
      <c r="D273" s="123">
        <v>0.0015551012643352548</v>
      </c>
      <c r="E273" s="123">
        <v>3.0523090996473234</v>
      </c>
      <c r="F273" s="84" t="s">
        <v>4158</v>
      </c>
      <c r="G273" s="84" t="b">
        <v>0</v>
      </c>
      <c r="H273" s="84" t="b">
        <v>0</v>
      </c>
      <c r="I273" s="84" t="b">
        <v>0</v>
      </c>
      <c r="J273" s="84" t="b">
        <v>0</v>
      </c>
      <c r="K273" s="84" t="b">
        <v>0</v>
      </c>
      <c r="L273" s="84" t="b">
        <v>0</v>
      </c>
    </row>
    <row r="274" spans="1:12" ht="15">
      <c r="A274" s="84" t="s">
        <v>3903</v>
      </c>
      <c r="B274" s="84" t="s">
        <v>3761</v>
      </c>
      <c r="C274" s="84">
        <v>3</v>
      </c>
      <c r="D274" s="123">
        <v>0.0015551012643352548</v>
      </c>
      <c r="E274" s="123">
        <v>2.8304603500309673</v>
      </c>
      <c r="F274" s="84" t="s">
        <v>4158</v>
      </c>
      <c r="G274" s="84" t="b">
        <v>0</v>
      </c>
      <c r="H274" s="84" t="b">
        <v>0</v>
      </c>
      <c r="I274" s="84" t="b">
        <v>0</v>
      </c>
      <c r="J274" s="84" t="b">
        <v>0</v>
      </c>
      <c r="K274" s="84" t="b">
        <v>0</v>
      </c>
      <c r="L274" s="84" t="b">
        <v>0</v>
      </c>
    </row>
    <row r="275" spans="1:12" ht="15">
      <c r="A275" s="84" t="s">
        <v>3761</v>
      </c>
      <c r="B275" s="84" t="s">
        <v>3807</v>
      </c>
      <c r="C275" s="84">
        <v>3</v>
      </c>
      <c r="D275" s="123">
        <v>0.0015551012643352548</v>
      </c>
      <c r="E275" s="123">
        <v>2.7055216134226674</v>
      </c>
      <c r="F275" s="84" t="s">
        <v>4158</v>
      </c>
      <c r="G275" s="84" t="b">
        <v>0</v>
      </c>
      <c r="H275" s="84" t="b">
        <v>0</v>
      </c>
      <c r="I275" s="84" t="b">
        <v>0</v>
      </c>
      <c r="J275" s="84" t="b">
        <v>0</v>
      </c>
      <c r="K275" s="84" t="b">
        <v>0</v>
      </c>
      <c r="L275" s="84" t="b">
        <v>0</v>
      </c>
    </row>
    <row r="276" spans="1:12" ht="15">
      <c r="A276" s="84" t="s">
        <v>3807</v>
      </c>
      <c r="B276" s="84" t="s">
        <v>3904</v>
      </c>
      <c r="C276" s="84">
        <v>3</v>
      </c>
      <c r="D276" s="123">
        <v>0.0015551012643352548</v>
      </c>
      <c r="E276" s="123">
        <v>2.9273703630390235</v>
      </c>
      <c r="F276" s="84" t="s">
        <v>4158</v>
      </c>
      <c r="G276" s="84" t="b">
        <v>0</v>
      </c>
      <c r="H276" s="84" t="b">
        <v>0</v>
      </c>
      <c r="I276" s="84" t="b">
        <v>0</v>
      </c>
      <c r="J276" s="84" t="b">
        <v>0</v>
      </c>
      <c r="K276" s="84" t="b">
        <v>0</v>
      </c>
      <c r="L276" s="84" t="b">
        <v>0</v>
      </c>
    </row>
    <row r="277" spans="1:12" ht="15">
      <c r="A277" s="84" t="s">
        <v>3904</v>
      </c>
      <c r="B277" s="84" t="s">
        <v>3103</v>
      </c>
      <c r="C277" s="84">
        <v>3</v>
      </c>
      <c r="D277" s="123">
        <v>0.0015551012643352548</v>
      </c>
      <c r="E277" s="123">
        <v>2.4880376692087607</v>
      </c>
      <c r="F277" s="84" t="s">
        <v>4158</v>
      </c>
      <c r="G277" s="84" t="b">
        <v>0</v>
      </c>
      <c r="H277" s="84" t="b">
        <v>0</v>
      </c>
      <c r="I277" s="84" t="b">
        <v>0</v>
      </c>
      <c r="J277" s="84" t="b">
        <v>0</v>
      </c>
      <c r="K277" s="84" t="b">
        <v>0</v>
      </c>
      <c r="L277" s="84" t="b">
        <v>0</v>
      </c>
    </row>
    <row r="278" spans="1:12" ht="15">
      <c r="A278" s="84" t="s">
        <v>3103</v>
      </c>
      <c r="B278" s="84" t="s">
        <v>3905</v>
      </c>
      <c r="C278" s="84">
        <v>3</v>
      </c>
      <c r="D278" s="123">
        <v>0.0015551012643352548</v>
      </c>
      <c r="E278" s="123">
        <v>2.4880376692087607</v>
      </c>
      <c r="F278" s="84" t="s">
        <v>4158</v>
      </c>
      <c r="G278" s="84" t="b">
        <v>0</v>
      </c>
      <c r="H278" s="84" t="b">
        <v>0</v>
      </c>
      <c r="I278" s="84" t="b">
        <v>0</v>
      </c>
      <c r="J278" s="84" t="b">
        <v>0</v>
      </c>
      <c r="K278" s="84" t="b">
        <v>0</v>
      </c>
      <c r="L278" s="84" t="b">
        <v>0</v>
      </c>
    </row>
    <row r="279" spans="1:12" ht="15">
      <c r="A279" s="84" t="s">
        <v>3905</v>
      </c>
      <c r="B279" s="84" t="s">
        <v>3054</v>
      </c>
      <c r="C279" s="84">
        <v>3</v>
      </c>
      <c r="D279" s="123">
        <v>0.0015551012643352548</v>
      </c>
      <c r="E279" s="123">
        <v>1.3093222663269308</v>
      </c>
      <c r="F279" s="84" t="s">
        <v>4158</v>
      </c>
      <c r="G279" s="84" t="b">
        <v>0</v>
      </c>
      <c r="H279" s="84" t="b">
        <v>0</v>
      </c>
      <c r="I279" s="84" t="b">
        <v>0</v>
      </c>
      <c r="J279" s="84" t="b">
        <v>0</v>
      </c>
      <c r="K279" s="84" t="b">
        <v>0</v>
      </c>
      <c r="L279" s="84" t="b">
        <v>0</v>
      </c>
    </row>
    <row r="280" spans="1:12" ht="15">
      <c r="A280" s="84" t="s">
        <v>3054</v>
      </c>
      <c r="B280" s="84" t="s">
        <v>3906</v>
      </c>
      <c r="C280" s="84">
        <v>3</v>
      </c>
      <c r="D280" s="123">
        <v>0.0015551012643352548</v>
      </c>
      <c r="E280" s="123">
        <v>1.4466449840505358</v>
      </c>
      <c r="F280" s="84" t="s">
        <v>4158</v>
      </c>
      <c r="G280" s="84" t="b">
        <v>0</v>
      </c>
      <c r="H280" s="84" t="b">
        <v>0</v>
      </c>
      <c r="I280" s="84" t="b">
        <v>0</v>
      </c>
      <c r="J280" s="84" t="b">
        <v>0</v>
      </c>
      <c r="K280" s="84" t="b">
        <v>0</v>
      </c>
      <c r="L280" s="84" t="b">
        <v>0</v>
      </c>
    </row>
    <row r="281" spans="1:12" ht="15">
      <c r="A281" s="84" t="s">
        <v>3906</v>
      </c>
      <c r="B281" s="84" t="s">
        <v>373</v>
      </c>
      <c r="C281" s="84">
        <v>3</v>
      </c>
      <c r="D281" s="123">
        <v>0.0015551012643352548</v>
      </c>
      <c r="E281" s="123">
        <v>2.529430354366986</v>
      </c>
      <c r="F281" s="84" t="s">
        <v>4158</v>
      </c>
      <c r="G281" s="84" t="b">
        <v>0</v>
      </c>
      <c r="H281" s="84" t="b">
        <v>0</v>
      </c>
      <c r="I281" s="84" t="b">
        <v>0</v>
      </c>
      <c r="J281" s="84" t="b">
        <v>0</v>
      </c>
      <c r="K281" s="84" t="b">
        <v>0</v>
      </c>
      <c r="L281" s="84" t="b">
        <v>0</v>
      </c>
    </row>
    <row r="282" spans="1:12" ht="15">
      <c r="A282" s="84" t="s">
        <v>314</v>
      </c>
      <c r="B282" s="84" t="s">
        <v>3809</v>
      </c>
      <c r="C282" s="84">
        <v>3</v>
      </c>
      <c r="D282" s="123">
        <v>0.0015551012643352548</v>
      </c>
      <c r="E282" s="123">
        <v>2.2072110596330665</v>
      </c>
      <c r="F282" s="84" t="s">
        <v>4158</v>
      </c>
      <c r="G282" s="84" t="b">
        <v>0</v>
      </c>
      <c r="H282" s="84" t="b">
        <v>0</v>
      </c>
      <c r="I282" s="84" t="b">
        <v>0</v>
      </c>
      <c r="J282" s="84" t="b">
        <v>1</v>
      </c>
      <c r="K282" s="84" t="b">
        <v>0</v>
      </c>
      <c r="L282" s="84" t="b">
        <v>0</v>
      </c>
    </row>
    <row r="283" spans="1:12" ht="15">
      <c r="A283" s="84" t="s">
        <v>415</v>
      </c>
      <c r="B283" s="84" t="s">
        <v>414</v>
      </c>
      <c r="C283" s="84">
        <v>2</v>
      </c>
      <c r="D283" s="123">
        <v>0.0011343998773081852</v>
      </c>
      <c r="E283" s="123">
        <v>3.228400358703005</v>
      </c>
      <c r="F283" s="84" t="s">
        <v>4158</v>
      </c>
      <c r="G283" s="84" t="b">
        <v>0</v>
      </c>
      <c r="H283" s="84" t="b">
        <v>0</v>
      </c>
      <c r="I283" s="84" t="b">
        <v>0</v>
      </c>
      <c r="J283" s="84" t="b">
        <v>0</v>
      </c>
      <c r="K283" s="84" t="b">
        <v>0</v>
      </c>
      <c r="L283" s="84" t="b">
        <v>0</v>
      </c>
    </row>
    <row r="284" spans="1:12" ht="15">
      <c r="A284" s="84" t="s">
        <v>414</v>
      </c>
      <c r="B284" s="84" t="s">
        <v>3098</v>
      </c>
      <c r="C284" s="84">
        <v>2</v>
      </c>
      <c r="D284" s="123">
        <v>0.0011343998773081852</v>
      </c>
      <c r="E284" s="123">
        <v>2.6263403673750423</v>
      </c>
      <c r="F284" s="84" t="s">
        <v>4158</v>
      </c>
      <c r="G284" s="84" t="b">
        <v>0</v>
      </c>
      <c r="H284" s="84" t="b">
        <v>0</v>
      </c>
      <c r="I284" s="84" t="b">
        <v>0</v>
      </c>
      <c r="J284" s="84" t="b">
        <v>0</v>
      </c>
      <c r="K284" s="84" t="b">
        <v>0</v>
      </c>
      <c r="L284" s="84" t="b">
        <v>0</v>
      </c>
    </row>
    <row r="285" spans="1:12" ht="15">
      <c r="A285" s="84" t="s">
        <v>3098</v>
      </c>
      <c r="B285" s="84" t="s">
        <v>3124</v>
      </c>
      <c r="C285" s="84">
        <v>2</v>
      </c>
      <c r="D285" s="123">
        <v>0.0011343998773081852</v>
      </c>
      <c r="E285" s="123">
        <v>2.6263403673750423</v>
      </c>
      <c r="F285" s="84" t="s">
        <v>4158</v>
      </c>
      <c r="G285" s="84" t="b">
        <v>0</v>
      </c>
      <c r="H285" s="84" t="b">
        <v>0</v>
      </c>
      <c r="I285" s="84" t="b">
        <v>0</v>
      </c>
      <c r="J285" s="84" t="b">
        <v>0</v>
      </c>
      <c r="K285" s="84" t="b">
        <v>1</v>
      </c>
      <c r="L285" s="84" t="b">
        <v>0</v>
      </c>
    </row>
    <row r="286" spans="1:12" ht="15">
      <c r="A286" s="84" t="s">
        <v>3124</v>
      </c>
      <c r="B286" s="84" t="s">
        <v>3125</v>
      </c>
      <c r="C286" s="84">
        <v>2</v>
      </c>
      <c r="D286" s="123">
        <v>0.0011343998773081852</v>
      </c>
      <c r="E286" s="123">
        <v>3.0523090996473234</v>
      </c>
      <c r="F286" s="84" t="s">
        <v>4158</v>
      </c>
      <c r="G286" s="84" t="b">
        <v>0</v>
      </c>
      <c r="H286" s="84" t="b">
        <v>1</v>
      </c>
      <c r="I286" s="84" t="b">
        <v>0</v>
      </c>
      <c r="J286" s="84" t="b">
        <v>0</v>
      </c>
      <c r="K286" s="84" t="b">
        <v>0</v>
      </c>
      <c r="L286" s="84" t="b">
        <v>0</v>
      </c>
    </row>
    <row r="287" spans="1:12" ht="15">
      <c r="A287" s="84" t="s">
        <v>3125</v>
      </c>
      <c r="B287" s="84" t="s">
        <v>3126</v>
      </c>
      <c r="C287" s="84">
        <v>2</v>
      </c>
      <c r="D287" s="123">
        <v>0.0011343998773081852</v>
      </c>
      <c r="E287" s="123">
        <v>2.5082410552970478</v>
      </c>
      <c r="F287" s="84" t="s">
        <v>4158</v>
      </c>
      <c r="G287" s="84" t="b">
        <v>0</v>
      </c>
      <c r="H287" s="84" t="b">
        <v>0</v>
      </c>
      <c r="I287" s="84" t="b">
        <v>0</v>
      </c>
      <c r="J287" s="84" t="b">
        <v>0</v>
      </c>
      <c r="K287" s="84" t="b">
        <v>0</v>
      </c>
      <c r="L287" s="84" t="b">
        <v>0</v>
      </c>
    </row>
    <row r="288" spans="1:12" ht="15">
      <c r="A288" s="84" t="s">
        <v>3126</v>
      </c>
      <c r="B288" s="84" t="s">
        <v>3058</v>
      </c>
      <c r="C288" s="84">
        <v>2</v>
      </c>
      <c r="D288" s="123">
        <v>0.0011343998773081852</v>
      </c>
      <c r="E288" s="123">
        <v>1.7300898049134041</v>
      </c>
      <c r="F288" s="84" t="s">
        <v>4158</v>
      </c>
      <c r="G288" s="84" t="b">
        <v>0</v>
      </c>
      <c r="H288" s="84" t="b">
        <v>0</v>
      </c>
      <c r="I288" s="84" t="b">
        <v>0</v>
      </c>
      <c r="J288" s="84" t="b">
        <v>0</v>
      </c>
      <c r="K288" s="84" t="b">
        <v>0</v>
      </c>
      <c r="L288" s="84" t="b">
        <v>0</v>
      </c>
    </row>
    <row r="289" spans="1:12" ht="15">
      <c r="A289" s="84" t="s">
        <v>3058</v>
      </c>
      <c r="B289" s="84" t="s">
        <v>3127</v>
      </c>
      <c r="C289" s="84">
        <v>2</v>
      </c>
      <c r="D289" s="123">
        <v>0.0011343998773081852</v>
      </c>
      <c r="E289" s="123">
        <v>2.1314903456949486</v>
      </c>
      <c r="F289" s="84" t="s">
        <v>4158</v>
      </c>
      <c r="G289" s="84" t="b">
        <v>0</v>
      </c>
      <c r="H289" s="84" t="b">
        <v>0</v>
      </c>
      <c r="I289" s="84" t="b">
        <v>0</v>
      </c>
      <c r="J289" s="84" t="b">
        <v>0</v>
      </c>
      <c r="K289" s="84" t="b">
        <v>0</v>
      </c>
      <c r="L289" s="84" t="b">
        <v>0</v>
      </c>
    </row>
    <row r="290" spans="1:12" ht="15">
      <c r="A290" s="84" t="s">
        <v>3127</v>
      </c>
      <c r="B290" s="84" t="s">
        <v>3128</v>
      </c>
      <c r="C290" s="84">
        <v>2</v>
      </c>
      <c r="D290" s="123">
        <v>0.0011343998773081852</v>
      </c>
      <c r="E290" s="123">
        <v>3.228400358703005</v>
      </c>
      <c r="F290" s="84" t="s">
        <v>4158</v>
      </c>
      <c r="G290" s="84" t="b">
        <v>0</v>
      </c>
      <c r="H290" s="84" t="b">
        <v>0</v>
      </c>
      <c r="I290" s="84" t="b">
        <v>0</v>
      </c>
      <c r="J290" s="84" t="b">
        <v>0</v>
      </c>
      <c r="K290" s="84" t="b">
        <v>0</v>
      </c>
      <c r="L290" s="84" t="b">
        <v>0</v>
      </c>
    </row>
    <row r="291" spans="1:12" ht="15">
      <c r="A291" s="84" t="s">
        <v>3128</v>
      </c>
      <c r="B291" s="84" t="s">
        <v>3129</v>
      </c>
      <c r="C291" s="84">
        <v>2</v>
      </c>
      <c r="D291" s="123">
        <v>0.0011343998773081852</v>
      </c>
      <c r="E291" s="123">
        <v>3.0523090996473234</v>
      </c>
      <c r="F291" s="84" t="s">
        <v>4158</v>
      </c>
      <c r="G291" s="84" t="b">
        <v>0</v>
      </c>
      <c r="H291" s="84" t="b">
        <v>0</v>
      </c>
      <c r="I291" s="84" t="b">
        <v>0</v>
      </c>
      <c r="J291" s="84" t="b">
        <v>0</v>
      </c>
      <c r="K291" s="84" t="b">
        <v>0</v>
      </c>
      <c r="L291" s="84" t="b">
        <v>0</v>
      </c>
    </row>
    <row r="292" spans="1:12" ht="15">
      <c r="A292" s="84" t="s">
        <v>3129</v>
      </c>
      <c r="B292" s="84" t="s">
        <v>361</v>
      </c>
      <c r="C292" s="84">
        <v>2</v>
      </c>
      <c r="D292" s="123">
        <v>0.0011343998773081852</v>
      </c>
      <c r="E292" s="123">
        <v>3.0523090996473234</v>
      </c>
      <c r="F292" s="84" t="s">
        <v>4158</v>
      </c>
      <c r="G292" s="84" t="b">
        <v>0</v>
      </c>
      <c r="H292" s="84" t="b">
        <v>0</v>
      </c>
      <c r="I292" s="84" t="b">
        <v>0</v>
      </c>
      <c r="J292" s="84" t="b">
        <v>0</v>
      </c>
      <c r="K292" s="84" t="b">
        <v>0</v>
      </c>
      <c r="L292" s="84" t="b">
        <v>0</v>
      </c>
    </row>
    <row r="293" spans="1:12" ht="15">
      <c r="A293" s="84" t="s">
        <v>3924</v>
      </c>
      <c r="B293" s="84" t="s">
        <v>3925</v>
      </c>
      <c r="C293" s="84">
        <v>2</v>
      </c>
      <c r="D293" s="123">
        <v>0.0011343998773081852</v>
      </c>
      <c r="E293" s="123">
        <v>3.228400358703005</v>
      </c>
      <c r="F293" s="84" t="s">
        <v>4158</v>
      </c>
      <c r="G293" s="84" t="b">
        <v>1</v>
      </c>
      <c r="H293" s="84" t="b">
        <v>0</v>
      </c>
      <c r="I293" s="84" t="b">
        <v>0</v>
      </c>
      <c r="J293" s="84" t="b">
        <v>0</v>
      </c>
      <c r="K293" s="84" t="b">
        <v>0</v>
      </c>
      <c r="L293" s="84" t="b">
        <v>0</v>
      </c>
    </row>
    <row r="294" spans="1:12" ht="15">
      <c r="A294" s="84" t="s">
        <v>3925</v>
      </c>
      <c r="B294" s="84" t="s">
        <v>3667</v>
      </c>
      <c r="C294" s="84">
        <v>2</v>
      </c>
      <c r="D294" s="123">
        <v>0.0011343998773081852</v>
      </c>
      <c r="E294" s="123">
        <v>2.415487002060149</v>
      </c>
      <c r="F294" s="84" t="s">
        <v>4158</v>
      </c>
      <c r="G294" s="84" t="b">
        <v>0</v>
      </c>
      <c r="H294" s="84" t="b">
        <v>0</v>
      </c>
      <c r="I294" s="84" t="b">
        <v>0</v>
      </c>
      <c r="J294" s="84" t="b">
        <v>0</v>
      </c>
      <c r="K294" s="84" t="b">
        <v>0</v>
      </c>
      <c r="L294" s="84" t="b">
        <v>0</v>
      </c>
    </row>
    <row r="295" spans="1:12" ht="15">
      <c r="A295" s="84" t="s">
        <v>3667</v>
      </c>
      <c r="B295" s="84" t="s">
        <v>3926</v>
      </c>
      <c r="C295" s="84">
        <v>2</v>
      </c>
      <c r="D295" s="123">
        <v>0.0011343998773081852</v>
      </c>
      <c r="E295" s="123">
        <v>2.6263403673750423</v>
      </c>
      <c r="F295" s="84" t="s">
        <v>4158</v>
      </c>
      <c r="G295" s="84" t="b">
        <v>0</v>
      </c>
      <c r="H295" s="84" t="b">
        <v>0</v>
      </c>
      <c r="I295" s="84" t="b">
        <v>0</v>
      </c>
      <c r="J295" s="84" t="b">
        <v>0</v>
      </c>
      <c r="K295" s="84" t="b">
        <v>1</v>
      </c>
      <c r="L295" s="84" t="b">
        <v>0</v>
      </c>
    </row>
    <row r="296" spans="1:12" ht="15">
      <c r="A296" s="84" t="s">
        <v>3926</v>
      </c>
      <c r="B296" s="84" t="s">
        <v>3817</v>
      </c>
      <c r="C296" s="84">
        <v>2</v>
      </c>
      <c r="D296" s="123">
        <v>0.0011343998773081852</v>
      </c>
      <c r="E296" s="123">
        <v>3.0523090996473234</v>
      </c>
      <c r="F296" s="84" t="s">
        <v>4158</v>
      </c>
      <c r="G296" s="84" t="b">
        <v>0</v>
      </c>
      <c r="H296" s="84" t="b">
        <v>1</v>
      </c>
      <c r="I296" s="84" t="b">
        <v>0</v>
      </c>
      <c r="J296" s="84" t="b">
        <v>0</v>
      </c>
      <c r="K296" s="84" t="b">
        <v>0</v>
      </c>
      <c r="L296" s="84" t="b">
        <v>0</v>
      </c>
    </row>
    <row r="297" spans="1:12" ht="15">
      <c r="A297" s="84" t="s">
        <v>3817</v>
      </c>
      <c r="B297" s="84" t="s">
        <v>3927</v>
      </c>
      <c r="C297" s="84">
        <v>2</v>
      </c>
      <c r="D297" s="123">
        <v>0.0011343998773081852</v>
      </c>
      <c r="E297" s="123">
        <v>3.0523090996473234</v>
      </c>
      <c r="F297" s="84" t="s">
        <v>4158</v>
      </c>
      <c r="G297" s="84" t="b">
        <v>0</v>
      </c>
      <c r="H297" s="84" t="b">
        <v>0</v>
      </c>
      <c r="I297" s="84" t="b">
        <v>0</v>
      </c>
      <c r="J297" s="84" t="b">
        <v>0</v>
      </c>
      <c r="K297" s="84" t="b">
        <v>0</v>
      </c>
      <c r="L297" s="84" t="b">
        <v>0</v>
      </c>
    </row>
    <row r="298" spans="1:12" ht="15">
      <c r="A298" s="84" t="s">
        <v>3927</v>
      </c>
      <c r="B298" s="84" t="s">
        <v>3928</v>
      </c>
      <c r="C298" s="84">
        <v>2</v>
      </c>
      <c r="D298" s="123">
        <v>0.0011343998773081852</v>
      </c>
      <c r="E298" s="123">
        <v>3.228400358703005</v>
      </c>
      <c r="F298" s="84" t="s">
        <v>4158</v>
      </c>
      <c r="G298" s="84" t="b">
        <v>0</v>
      </c>
      <c r="H298" s="84" t="b">
        <v>0</v>
      </c>
      <c r="I298" s="84" t="b">
        <v>0</v>
      </c>
      <c r="J298" s="84" t="b">
        <v>0</v>
      </c>
      <c r="K298" s="84" t="b">
        <v>0</v>
      </c>
      <c r="L298" s="84" t="b">
        <v>0</v>
      </c>
    </row>
    <row r="299" spans="1:12" ht="15">
      <c r="A299" s="84" t="s">
        <v>3928</v>
      </c>
      <c r="B299" s="84" t="s">
        <v>3682</v>
      </c>
      <c r="C299" s="84">
        <v>2</v>
      </c>
      <c r="D299" s="123">
        <v>0.0011343998773081852</v>
      </c>
      <c r="E299" s="123">
        <v>2.6263403673750423</v>
      </c>
      <c r="F299" s="84" t="s">
        <v>4158</v>
      </c>
      <c r="G299" s="84" t="b">
        <v>0</v>
      </c>
      <c r="H299" s="84" t="b">
        <v>0</v>
      </c>
      <c r="I299" s="84" t="b">
        <v>0</v>
      </c>
      <c r="J299" s="84" t="b">
        <v>1</v>
      </c>
      <c r="K299" s="84" t="b">
        <v>0</v>
      </c>
      <c r="L299" s="84" t="b">
        <v>0</v>
      </c>
    </row>
    <row r="300" spans="1:12" ht="15">
      <c r="A300" s="84" t="s">
        <v>3682</v>
      </c>
      <c r="B300" s="84" t="s">
        <v>3777</v>
      </c>
      <c r="C300" s="84">
        <v>2</v>
      </c>
      <c r="D300" s="123">
        <v>0.0011343998773081852</v>
      </c>
      <c r="E300" s="123">
        <v>2.27415784926368</v>
      </c>
      <c r="F300" s="84" t="s">
        <v>4158</v>
      </c>
      <c r="G300" s="84" t="b">
        <v>1</v>
      </c>
      <c r="H300" s="84" t="b">
        <v>0</v>
      </c>
      <c r="I300" s="84" t="b">
        <v>0</v>
      </c>
      <c r="J300" s="84" t="b">
        <v>0</v>
      </c>
      <c r="K300" s="84" t="b">
        <v>0</v>
      </c>
      <c r="L300" s="84" t="b">
        <v>0</v>
      </c>
    </row>
    <row r="301" spans="1:12" ht="15">
      <c r="A301" s="84" t="s">
        <v>3777</v>
      </c>
      <c r="B301" s="84" t="s">
        <v>3929</v>
      </c>
      <c r="C301" s="84">
        <v>2</v>
      </c>
      <c r="D301" s="123">
        <v>0.0011343998773081852</v>
      </c>
      <c r="E301" s="123">
        <v>2.9273703630390235</v>
      </c>
      <c r="F301" s="84" t="s">
        <v>4158</v>
      </c>
      <c r="G301" s="84" t="b">
        <v>0</v>
      </c>
      <c r="H301" s="84" t="b">
        <v>0</v>
      </c>
      <c r="I301" s="84" t="b">
        <v>0</v>
      </c>
      <c r="J301" s="84" t="b">
        <v>0</v>
      </c>
      <c r="K301" s="84" t="b">
        <v>0</v>
      </c>
      <c r="L301" s="84" t="b">
        <v>0</v>
      </c>
    </row>
    <row r="302" spans="1:12" ht="15">
      <c r="A302" s="84" t="s">
        <v>3713</v>
      </c>
      <c r="B302" s="84" t="s">
        <v>3678</v>
      </c>
      <c r="C302" s="84">
        <v>2</v>
      </c>
      <c r="D302" s="123">
        <v>0.0011343998773081852</v>
      </c>
      <c r="E302" s="123">
        <v>2.1492191126553797</v>
      </c>
      <c r="F302" s="84" t="s">
        <v>4158</v>
      </c>
      <c r="G302" s="84" t="b">
        <v>0</v>
      </c>
      <c r="H302" s="84" t="b">
        <v>0</v>
      </c>
      <c r="I302" s="84" t="b">
        <v>0</v>
      </c>
      <c r="J302" s="84" t="b">
        <v>0</v>
      </c>
      <c r="K302" s="84" t="b">
        <v>0</v>
      </c>
      <c r="L302" s="84" t="b">
        <v>0</v>
      </c>
    </row>
    <row r="303" spans="1:12" ht="15">
      <c r="A303" s="84" t="s">
        <v>3678</v>
      </c>
      <c r="B303" s="84" t="s">
        <v>3745</v>
      </c>
      <c r="C303" s="84">
        <v>2</v>
      </c>
      <c r="D303" s="123">
        <v>0.0011343998773081852</v>
      </c>
      <c r="E303" s="123">
        <v>2.1314903456949486</v>
      </c>
      <c r="F303" s="84" t="s">
        <v>4158</v>
      </c>
      <c r="G303" s="84" t="b">
        <v>0</v>
      </c>
      <c r="H303" s="84" t="b">
        <v>0</v>
      </c>
      <c r="I303" s="84" t="b">
        <v>0</v>
      </c>
      <c r="J303" s="84" t="b">
        <v>0</v>
      </c>
      <c r="K303" s="84" t="b">
        <v>0</v>
      </c>
      <c r="L303" s="84" t="b">
        <v>0</v>
      </c>
    </row>
    <row r="304" spans="1:12" ht="15">
      <c r="A304" s="84" t="s">
        <v>3745</v>
      </c>
      <c r="B304" s="84" t="s">
        <v>3931</v>
      </c>
      <c r="C304" s="84">
        <v>2</v>
      </c>
      <c r="D304" s="123">
        <v>0.0011343998773081852</v>
      </c>
      <c r="E304" s="123">
        <v>2.8304603500309673</v>
      </c>
      <c r="F304" s="84" t="s">
        <v>4158</v>
      </c>
      <c r="G304" s="84" t="b">
        <v>0</v>
      </c>
      <c r="H304" s="84" t="b">
        <v>0</v>
      </c>
      <c r="I304" s="84" t="b">
        <v>0</v>
      </c>
      <c r="J304" s="84" t="b">
        <v>0</v>
      </c>
      <c r="K304" s="84" t="b">
        <v>0</v>
      </c>
      <c r="L304" s="84" t="b">
        <v>0</v>
      </c>
    </row>
    <row r="305" spans="1:12" ht="15">
      <c r="A305" s="84" t="s">
        <v>3931</v>
      </c>
      <c r="B305" s="84" t="s">
        <v>3932</v>
      </c>
      <c r="C305" s="84">
        <v>2</v>
      </c>
      <c r="D305" s="123">
        <v>0.0011343998773081852</v>
      </c>
      <c r="E305" s="123">
        <v>3.228400358703005</v>
      </c>
      <c r="F305" s="84" t="s">
        <v>4158</v>
      </c>
      <c r="G305" s="84" t="b">
        <v>0</v>
      </c>
      <c r="H305" s="84" t="b">
        <v>0</v>
      </c>
      <c r="I305" s="84" t="b">
        <v>0</v>
      </c>
      <c r="J305" s="84" t="b">
        <v>0</v>
      </c>
      <c r="K305" s="84" t="b">
        <v>0</v>
      </c>
      <c r="L305" s="84" t="b">
        <v>0</v>
      </c>
    </row>
    <row r="306" spans="1:12" ht="15">
      <c r="A306" s="84" t="s">
        <v>3932</v>
      </c>
      <c r="B306" s="84" t="s">
        <v>3933</v>
      </c>
      <c r="C306" s="84">
        <v>2</v>
      </c>
      <c r="D306" s="123">
        <v>0.0011343998773081852</v>
      </c>
      <c r="E306" s="123">
        <v>3.228400358703005</v>
      </c>
      <c r="F306" s="84" t="s">
        <v>4158</v>
      </c>
      <c r="G306" s="84" t="b">
        <v>0</v>
      </c>
      <c r="H306" s="84" t="b">
        <v>0</v>
      </c>
      <c r="I306" s="84" t="b">
        <v>0</v>
      </c>
      <c r="J306" s="84" t="b">
        <v>0</v>
      </c>
      <c r="K306" s="84" t="b">
        <v>0</v>
      </c>
      <c r="L306" s="84" t="b">
        <v>0</v>
      </c>
    </row>
    <row r="307" spans="1:12" ht="15">
      <c r="A307" s="84" t="s">
        <v>3933</v>
      </c>
      <c r="B307" s="84" t="s">
        <v>3934</v>
      </c>
      <c r="C307" s="84">
        <v>2</v>
      </c>
      <c r="D307" s="123">
        <v>0.0011343998773081852</v>
      </c>
      <c r="E307" s="123">
        <v>3.228400358703005</v>
      </c>
      <c r="F307" s="84" t="s">
        <v>4158</v>
      </c>
      <c r="G307" s="84" t="b">
        <v>0</v>
      </c>
      <c r="H307" s="84" t="b">
        <v>0</v>
      </c>
      <c r="I307" s="84" t="b">
        <v>0</v>
      </c>
      <c r="J307" s="84" t="b">
        <v>0</v>
      </c>
      <c r="K307" s="84" t="b">
        <v>0</v>
      </c>
      <c r="L307" s="84" t="b">
        <v>0</v>
      </c>
    </row>
    <row r="308" spans="1:12" ht="15">
      <c r="A308" s="84" t="s">
        <v>3934</v>
      </c>
      <c r="B308" s="84" t="s">
        <v>3935</v>
      </c>
      <c r="C308" s="84">
        <v>2</v>
      </c>
      <c r="D308" s="123">
        <v>0.0011343998773081852</v>
      </c>
      <c r="E308" s="123">
        <v>3.228400358703005</v>
      </c>
      <c r="F308" s="84" t="s">
        <v>4158</v>
      </c>
      <c r="G308" s="84" t="b">
        <v>0</v>
      </c>
      <c r="H308" s="84" t="b">
        <v>0</v>
      </c>
      <c r="I308" s="84" t="b">
        <v>0</v>
      </c>
      <c r="J308" s="84" t="b">
        <v>0</v>
      </c>
      <c r="K308" s="84" t="b">
        <v>0</v>
      </c>
      <c r="L308" s="84" t="b">
        <v>0</v>
      </c>
    </row>
    <row r="309" spans="1:12" ht="15">
      <c r="A309" s="84" t="s">
        <v>3935</v>
      </c>
      <c r="B309" s="84" t="s">
        <v>3936</v>
      </c>
      <c r="C309" s="84">
        <v>2</v>
      </c>
      <c r="D309" s="123">
        <v>0.0011343998773081852</v>
      </c>
      <c r="E309" s="123">
        <v>3.228400358703005</v>
      </c>
      <c r="F309" s="84" t="s">
        <v>4158</v>
      </c>
      <c r="G309" s="84" t="b">
        <v>0</v>
      </c>
      <c r="H309" s="84" t="b">
        <v>0</v>
      </c>
      <c r="I309" s="84" t="b">
        <v>0</v>
      </c>
      <c r="J309" s="84" t="b">
        <v>0</v>
      </c>
      <c r="K309" s="84" t="b">
        <v>0</v>
      </c>
      <c r="L309" s="84" t="b">
        <v>0</v>
      </c>
    </row>
    <row r="310" spans="1:12" ht="15">
      <c r="A310" s="84" t="s">
        <v>3936</v>
      </c>
      <c r="B310" s="84" t="s">
        <v>3937</v>
      </c>
      <c r="C310" s="84">
        <v>2</v>
      </c>
      <c r="D310" s="123">
        <v>0.0011343998773081852</v>
      </c>
      <c r="E310" s="123">
        <v>3.228400358703005</v>
      </c>
      <c r="F310" s="84" t="s">
        <v>4158</v>
      </c>
      <c r="G310" s="84" t="b">
        <v>0</v>
      </c>
      <c r="H310" s="84" t="b">
        <v>0</v>
      </c>
      <c r="I310" s="84" t="b">
        <v>0</v>
      </c>
      <c r="J310" s="84" t="b">
        <v>0</v>
      </c>
      <c r="K310" s="84" t="b">
        <v>0</v>
      </c>
      <c r="L310" s="84" t="b">
        <v>0</v>
      </c>
    </row>
    <row r="311" spans="1:12" ht="15">
      <c r="A311" s="84" t="s">
        <v>3937</v>
      </c>
      <c r="B311" s="84" t="s">
        <v>3938</v>
      </c>
      <c r="C311" s="84">
        <v>2</v>
      </c>
      <c r="D311" s="123">
        <v>0.0011343998773081852</v>
      </c>
      <c r="E311" s="123">
        <v>3.228400358703005</v>
      </c>
      <c r="F311" s="84" t="s">
        <v>4158</v>
      </c>
      <c r="G311" s="84" t="b">
        <v>0</v>
      </c>
      <c r="H311" s="84" t="b">
        <v>0</v>
      </c>
      <c r="I311" s="84" t="b">
        <v>0</v>
      </c>
      <c r="J311" s="84" t="b">
        <v>1</v>
      </c>
      <c r="K311" s="84" t="b">
        <v>0</v>
      </c>
      <c r="L311" s="84" t="b">
        <v>0</v>
      </c>
    </row>
    <row r="312" spans="1:12" ht="15">
      <c r="A312" s="84" t="s">
        <v>3938</v>
      </c>
      <c r="B312" s="84" t="s">
        <v>3054</v>
      </c>
      <c r="C312" s="84">
        <v>2</v>
      </c>
      <c r="D312" s="123">
        <v>0.0011343998773081852</v>
      </c>
      <c r="E312" s="123">
        <v>1.3093222663269308</v>
      </c>
      <c r="F312" s="84" t="s">
        <v>4158</v>
      </c>
      <c r="G312" s="84" t="b">
        <v>1</v>
      </c>
      <c r="H312" s="84" t="b">
        <v>0</v>
      </c>
      <c r="I312" s="84" t="b">
        <v>0</v>
      </c>
      <c r="J312" s="84" t="b">
        <v>0</v>
      </c>
      <c r="K312" s="84" t="b">
        <v>0</v>
      </c>
      <c r="L312" s="84" t="b">
        <v>0</v>
      </c>
    </row>
    <row r="313" spans="1:12" ht="15">
      <c r="A313" s="84" t="s">
        <v>3054</v>
      </c>
      <c r="B313" s="84" t="s">
        <v>3939</v>
      </c>
      <c r="C313" s="84">
        <v>2</v>
      </c>
      <c r="D313" s="123">
        <v>0.0011343998773081852</v>
      </c>
      <c r="E313" s="123">
        <v>1.4466449840505358</v>
      </c>
      <c r="F313" s="84" t="s">
        <v>4158</v>
      </c>
      <c r="G313" s="84" t="b">
        <v>0</v>
      </c>
      <c r="H313" s="84" t="b">
        <v>0</v>
      </c>
      <c r="I313" s="84" t="b">
        <v>0</v>
      </c>
      <c r="J313" s="84" t="b">
        <v>0</v>
      </c>
      <c r="K313" s="84" t="b">
        <v>0</v>
      </c>
      <c r="L313" s="84" t="b">
        <v>0</v>
      </c>
    </row>
    <row r="314" spans="1:12" ht="15">
      <c r="A314" s="84" t="s">
        <v>3939</v>
      </c>
      <c r="B314" s="84" t="s">
        <v>3940</v>
      </c>
      <c r="C314" s="84">
        <v>2</v>
      </c>
      <c r="D314" s="123">
        <v>0.0011343998773081852</v>
      </c>
      <c r="E314" s="123">
        <v>3.228400358703005</v>
      </c>
      <c r="F314" s="84" t="s">
        <v>4158</v>
      </c>
      <c r="G314" s="84" t="b">
        <v>0</v>
      </c>
      <c r="H314" s="84" t="b">
        <v>0</v>
      </c>
      <c r="I314" s="84" t="b">
        <v>0</v>
      </c>
      <c r="J314" s="84" t="b">
        <v>0</v>
      </c>
      <c r="K314" s="84" t="b">
        <v>0</v>
      </c>
      <c r="L314" s="84" t="b">
        <v>0</v>
      </c>
    </row>
    <row r="315" spans="1:12" ht="15">
      <c r="A315" s="84" t="s">
        <v>3943</v>
      </c>
      <c r="B315" s="84" t="s">
        <v>3819</v>
      </c>
      <c r="C315" s="84">
        <v>2</v>
      </c>
      <c r="D315" s="123">
        <v>0.0011343998773081852</v>
      </c>
      <c r="E315" s="123">
        <v>3.0523090996473234</v>
      </c>
      <c r="F315" s="84" t="s">
        <v>4158</v>
      </c>
      <c r="G315" s="84" t="b">
        <v>0</v>
      </c>
      <c r="H315" s="84" t="b">
        <v>0</v>
      </c>
      <c r="I315" s="84" t="b">
        <v>0</v>
      </c>
      <c r="J315" s="84" t="b">
        <v>0</v>
      </c>
      <c r="K315" s="84" t="b">
        <v>0</v>
      </c>
      <c r="L315" s="84" t="b">
        <v>0</v>
      </c>
    </row>
    <row r="316" spans="1:12" ht="15">
      <c r="A316" s="84" t="s">
        <v>3819</v>
      </c>
      <c r="B316" s="84" t="s">
        <v>3673</v>
      </c>
      <c r="C316" s="84">
        <v>2</v>
      </c>
      <c r="D316" s="123">
        <v>0.0011343998773081852</v>
      </c>
      <c r="E316" s="123">
        <v>2.31194641015308</v>
      </c>
      <c r="F316" s="84" t="s">
        <v>4158</v>
      </c>
      <c r="G316" s="84" t="b">
        <v>0</v>
      </c>
      <c r="H316" s="84" t="b">
        <v>0</v>
      </c>
      <c r="I316" s="84" t="b">
        <v>0</v>
      </c>
      <c r="J316" s="84" t="b">
        <v>0</v>
      </c>
      <c r="K316" s="84" t="b">
        <v>0</v>
      </c>
      <c r="L316" s="84" t="b">
        <v>0</v>
      </c>
    </row>
    <row r="317" spans="1:12" ht="15">
      <c r="A317" s="84" t="s">
        <v>3673</v>
      </c>
      <c r="B317" s="84" t="s">
        <v>3674</v>
      </c>
      <c r="C317" s="84">
        <v>2</v>
      </c>
      <c r="D317" s="123">
        <v>0.0011343998773081852</v>
      </c>
      <c r="E317" s="123">
        <v>1.7890676648727422</v>
      </c>
      <c r="F317" s="84" t="s">
        <v>4158</v>
      </c>
      <c r="G317" s="84" t="b">
        <v>0</v>
      </c>
      <c r="H317" s="84" t="b">
        <v>0</v>
      </c>
      <c r="I317" s="84" t="b">
        <v>0</v>
      </c>
      <c r="J317" s="84" t="b">
        <v>0</v>
      </c>
      <c r="K317" s="84" t="b">
        <v>0</v>
      </c>
      <c r="L317" s="84" t="b">
        <v>0</v>
      </c>
    </row>
    <row r="318" spans="1:12" ht="15">
      <c r="A318" s="84" t="s">
        <v>3674</v>
      </c>
      <c r="B318" s="84" t="s">
        <v>3944</v>
      </c>
      <c r="C318" s="84">
        <v>2</v>
      </c>
      <c r="D318" s="123">
        <v>0.0011343998773081852</v>
      </c>
      <c r="E318" s="123">
        <v>2.4880376692087607</v>
      </c>
      <c r="F318" s="84" t="s">
        <v>4158</v>
      </c>
      <c r="G318" s="84" t="b">
        <v>0</v>
      </c>
      <c r="H318" s="84" t="b">
        <v>0</v>
      </c>
      <c r="I318" s="84" t="b">
        <v>0</v>
      </c>
      <c r="J318" s="84" t="b">
        <v>0</v>
      </c>
      <c r="K318" s="84" t="b">
        <v>0</v>
      </c>
      <c r="L318" s="84" t="b">
        <v>0</v>
      </c>
    </row>
    <row r="319" spans="1:12" ht="15">
      <c r="A319" s="84" t="s">
        <v>3944</v>
      </c>
      <c r="B319" s="84" t="s">
        <v>3778</v>
      </c>
      <c r="C319" s="84">
        <v>2</v>
      </c>
      <c r="D319" s="123">
        <v>0.0011343998773081852</v>
      </c>
      <c r="E319" s="123">
        <v>2.9273703630390235</v>
      </c>
      <c r="F319" s="84" t="s">
        <v>4158</v>
      </c>
      <c r="G319" s="84" t="b">
        <v>0</v>
      </c>
      <c r="H319" s="84" t="b">
        <v>0</v>
      </c>
      <c r="I319" s="84" t="b">
        <v>0</v>
      </c>
      <c r="J319" s="84" t="b">
        <v>0</v>
      </c>
      <c r="K319" s="84" t="b">
        <v>0</v>
      </c>
      <c r="L319" s="84" t="b">
        <v>0</v>
      </c>
    </row>
    <row r="320" spans="1:12" ht="15">
      <c r="A320" s="84" t="s">
        <v>3778</v>
      </c>
      <c r="B320" s="84" t="s">
        <v>3945</v>
      </c>
      <c r="C320" s="84">
        <v>2</v>
      </c>
      <c r="D320" s="123">
        <v>0.0011343998773081852</v>
      </c>
      <c r="E320" s="123">
        <v>2.9273703630390235</v>
      </c>
      <c r="F320" s="84" t="s">
        <v>4158</v>
      </c>
      <c r="G320" s="84" t="b">
        <v>0</v>
      </c>
      <c r="H320" s="84" t="b">
        <v>0</v>
      </c>
      <c r="I320" s="84" t="b">
        <v>0</v>
      </c>
      <c r="J320" s="84" t="b">
        <v>0</v>
      </c>
      <c r="K320" s="84" t="b">
        <v>0</v>
      </c>
      <c r="L320" s="84" t="b">
        <v>0</v>
      </c>
    </row>
    <row r="321" spans="1:12" ht="15">
      <c r="A321" s="84" t="s">
        <v>3945</v>
      </c>
      <c r="B321" s="84" t="s">
        <v>3820</v>
      </c>
      <c r="C321" s="84">
        <v>2</v>
      </c>
      <c r="D321" s="123">
        <v>0.0011343998773081852</v>
      </c>
      <c r="E321" s="123">
        <v>3.0523090996473234</v>
      </c>
      <c r="F321" s="84" t="s">
        <v>4158</v>
      </c>
      <c r="G321" s="84" t="b">
        <v>0</v>
      </c>
      <c r="H321" s="84" t="b">
        <v>0</v>
      </c>
      <c r="I321" s="84" t="b">
        <v>0</v>
      </c>
      <c r="J321" s="84" t="b">
        <v>0</v>
      </c>
      <c r="K321" s="84" t="b">
        <v>0</v>
      </c>
      <c r="L321" s="84" t="b">
        <v>0</v>
      </c>
    </row>
    <row r="322" spans="1:12" ht="15">
      <c r="A322" s="84" t="s">
        <v>3820</v>
      </c>
      <c r="B322" s="84" t="s">
        <v>3946</v>
      </c>
      <c r="C322" s="84">
        <v>2</v>
      </c>
      <c r="D322" s="123">
        <v>0.0011343998773081852</v>
      </c>
      <c r="E322" s="123">
        <v>3.0523090996473234</v>
      </c>
      <c r="F322" s="84" t="s">
        <v>4158</v>
      </c>
      <c r="G322" s="84" t="b">
        <v>0</v>
      </c>
      <c r="H322" s="84" t="b">
        <v>0</v>
      </c>
      <c r="I322" s="84" t="b">
        <v>0</v>
      </c>
      <c r="J322" s="84" t="b">
        <v>0</v>
      </c>
      <c r="K322" s="84" t="b">
        <v>0</v>
      </c>
      <c r="L322" s="84" t="b">
        <v>0</v>
      </c>
    </row>
    <row r="323" spans="1:12" ht="15">
      <c r="A323" s="84" t="s">
        <v>3946</v>
      </c>
      <c r="B323" s="84" t="s">
        <v>3947</v>
      </c>
      <c r="C323" s="84">
        <v>2</v>
      </c>
      <c r="D323" s="123">
        <v>0.0011343998773081852</v>
      </c>
      <c r="E323" s="123">
        <v>3.228400358703005</v>
      </c>
      <c r="F323" s="84" t="s">
        <v>4158</v>
      </c>
      <c r="G323" s="84" t="b">
        <v>0</v>
      </c>
      <c r="H323" s="84" t="b">
        <v>0</v>
      </c>
      <c r="I323" s="84" t="b">
        <v>0</v>
      </c>
      <c r="J323" s="84" t="b">
        <v>0</v>
      </c>
      <c r="K323" s="84" t="b">
        <v>0</v>
      </c>
      <c r="L323" s="84" t="b">
        <v>0</v>
      </c>
    </row>
    <row r="324" spans="1:12" ht="15">
      <c r="A324" s="84" t="s">
        <v>3947</v>
      </c>
      <c r="B324" s="84" t="s">
        <v>3060</v>
      </c>
      <c r="C324" s="84">
        <v>2</v>
      </c>
      <c r="D324" s="123">
        <v>0.0011343998773081852</v>
      </c>
      <c r="E324" s="123">
        <v>2.383302318688748</v>
      </c>
      <c r="F324" s="84" t="s">
        <v>4158</v>
      </c>
      <c r="G324" s="84" t="b">
        <v>0</v>
      </c>
      <c r="H324" s="84" t="b">
        <v>0</v>
      </c>
      <c r="I324" s="84" t="b">
        <v>0</v>
      </c>
      <c r="J324" s="84" t="b">
        <v>0</v>
      </c>
      <c r="K324" s="84" t="b">
        <v>0</v>
      </c>
      <c r="L324" s="84" t="b">
        <v>0</v>
      </c>
    </row>
    <row r="325" spans="1:12" ht="15">
      <c r="A325" s="84" t="s">
        <v>3951</v>
      </c>
      <c r="B325" s="84" t="s">
        <v>3827</v>
      </c>
      <c r="C325" s="84">
        <v>2</v>
      </c>
      <c r="D325" s="123">
        <v>0.0011343998773081852</v>
      </c>
      <c r="E325" s="123">
        <v>3.0523090996473234</v>
      </c>
      <c r="F325" s="84" t="s">
        <v>4158</v>
      </c>
      <c r="G325" s="84" t="b">
        <v>0</v>
      </c>
      <c r="H325" s="84" t="b">
        <v>0</v>
      </c>
      <c r="I325" s="84" t="b">
        <v>0</v>
      </c>
      <c r="J325" s="84" t="b">
        <v>0</v>
      </c>
      <c r="K325" s="84" t="b">
        <v>0</v>
      </c>
      <c r="L325" s="84" t="b">
        <v>0</v>
      </c>
    </row>
    <row r="326" spans="1:12" ht="15">
      <c r="A326" s="84" t="s">
        <v>3827</v>
      </c>
      <c r="B326" s="84" t="s">
        <v>3072</v>
      </c>
      <c r="C326" s="84">
        <v>2</v>
      </c>
      <c r="D326" s="123">
        <v>0.0011343998773081852</v>
      </c>
      <c r="E326" s="123">
        <v>2.2072110596330665</v>
      </c>
      <c r="F326" s="84" t="s">
        <v>4158</v>
      </c>
      <c r="G326" s="84" t="b">
        <v>0</v>
      </c>
      <c r="H326" s="84" t="b">
        <v>0</v>
      </c>
      <c r="I326" s="84" t="b">
        <v>0</v>
      </c>
      <c r="J326" s="84" t="b">
        <v>0</v>
      </c>
      <c r="K326" s="84" t="b">
        <v>0</v>
      </c>
      <c r="L326" s="84" t="b">
        <v>0</v>
      </c>
    </row>
    <row r="327" spans="1:12" ht="15">
      <c r="A327" s="84" t="s">
        <v>3072</v>
      </c>
      <c r="B327" s="84" t="s">
        <v>3952</v>
      </c>
      <c r="C327" s="84">
        <v>2</v>
      </c>
      <c r="D327" s="123">
        <v>0.0011343998773081852</v>
      </c>
      <c r="E327" s="123">
        <v>2.383302318688748</v>
      </c>
      <c r="F327" s="84" t="s">
        <v>4158</v>
      </c>
      <c r="G327" s="84" t="b">
        <v>0</v>
      </c>
      <c r="H327" s="84" t="b">
        <v>0</v>
      </c>
      <c r="I327" s="84" t="b">
        <v>0</v>
      </c>
      <c r="J327" s="84" t="b">
        <v>0</v>
      </c>
      <c r="K327" s="84" t="b">
        <v>1</v>
      </c>
      <c r="L327" s="84" t="b">
        <v>0</v>
      </c>
    </row>
    <row r="328" spans="1:12" ht="15">
      <c r="A328" s="84" t="s">
        <v>3952</v>
      </c>
      <c r="B328" s="84" t="s">
        <v>3953</v>
      </c>
      <c r="C328" s="84">
        <v>2</v>
      </c>
      <c r="D328" s="123">
        <v>0.0011343998773081852</v>
      </c>
      <c r="E328" s="123">
        <v>3.228400358703005</v>
      </c>
      <c r="F328" s="84" t="s">
        <v>4158</v>
      </c>
      <c r="G328" s="84" t="b">
        <v>0</v>
      </c>
      <c r="H328" s="84" t="b">
        <v>1</v>
      </c>
      <c r="I328" s="84" t="b">
        <v>0</v>
      </c>
      <c r="J328" s="84" t="b">
        <v>0</v>
      </c>
      <c r="K328" s="84" t="b">
        <v>0</v>
      </c>
      <c r="L328" s="84" t="b">
        <v>0</v>
      </c>
    </row>
    <row r="329" spans="1:12" ht="15">
      <c r="A329" s="84" t="s">
        <v>3953</v>
      </c>
      <c r="B329" s="84" t="s">
        <v>3954</v>
      </c>
      <c r="C329" s="84">
        <v>2</v>
      </c>
      <c r="D329" s="123">
        <v>0.0011343998773081852</v>
      </c>
      <c r="E329" s="123">
        <v>3.228400358703005</v>
      </c>
      <c r="F329" s="84" t="s">
        <v>4158</v>
      </c>
      <c r="G329" s="84" t="b">
        <v>0</v>
      </c>
      <c r="H329" s="84" t="b">
        <v>0</v>
      </c>
      <c r="I329" s="84" t="b">
        <v>0</v>
      </c>
      <c r="J329" s="84" t="b">
        <v>0</v>
      </c>
      <c r="K329" s="84" t="b">
        <v>0</v>
      </c>
      <c r="L329" s="84" t="b">
        <v>0</v>
      </c>
    </row>
    <row r="330" spans="1:12" ht="15">
      <c r="A330" s="84" t="s">
        <v>3954</v>
      </c>
      <c r="B330" s="84" t="s">
        <v>3828</v>
      </c>
      <c r="C330" s="84">
        <v>2</v>
      </c>
      <c r="D330" s="123">
        <v>0.0011343998773081852</v>
      </c>
      <c r="E330" s="123">
        <v>3.0523090996473234</v>
      </c>
      <c r="F330" s="84" t="s">
        <v>4158</v>
      </c>
      <c r="G330" s="84" t="b">
        <v>0</v>
      </c>
      <c r="H330" s="84" t="b">
        <v>0</v>
      </c>
      <c r="I330" s="84" t="b">
        <v>0</v>
      </c>
      <c r="J330" s="84" t="b">
        <v>0</v>
      </c>
      <c r="K330" s="84" t="b">
        <v>0</v>
      </c>
      <c r="L330" s="84" t="b">
        <v>0</v>
      </c>
    </row>
    <row r="331" spans="1:12" ht="15">
      <c r="A331" s="84" t="s">
        <v>3828</v>
      </c>
      <c r="B331" s="84" t="s">
        <v>3784</v>
      </c>
      <c r="C331" s="84">
        <v>2</v>
      </c>
      <c r="D331" s="123">
        <v>0.0011343998773081852</v>
      </c>
      <c r="E331" s="123">
        <v>2.751279103983342</v>
      </c>
      <c r="F331" s="84" t="s">
        <v>4158</v>
      </c>
      <c r="G331" s="84" t="b">
        <v>0</v>
      </c>
      <c r="H331" s="84" t="b">
        <v>0</v>
      </c>
      <c r="I331" s="84" t="b">
        <v>0</v>
      </c>
      <c r="J331" s="84" t="b">
        <v>0</v>
      </c>
      <c r="K331" s="84" t="b">
        <v>0</v>
      </c>
      <c r="L331" s="84" t="b">
        <v>0</v>
      </c>
    </row>
    <row r="332" spans="1:12" ht="15">
      <c r="A332" s="84" t="s">
        <v>3784</v>
      </c>
      <c r="B332" s="84" t="s">
        <v>3784</v>
      </c>
      <c r="C332" s="84">
        <v>2</v>
      </c>
      <c r="D332" s="123">
        <v>0.0011343998773081852</v>
      </c>
      <c r="E332" s="123">
        <v>2.6263403673750423</v>
      </c>
      <c r="F332" s="84" t="s">
        <v>4158</v>
      </c>
      <c r="G332" s="84" t="b">
        <v>0</v>
      </c>
      <c r="H332" s="84" t="b">
        <v>0</v>
      </c>
      <c r="I332" s="84" t="b">
        <v>0</v>
      </c>
      <c r="J332" s="84" t="b">
        <v>0</v>
      </c>
      <c r="K332" s="84" t="b">
        <v>0</v>
      </c>
      <c r="L332" s="84" t="b">
        <v>0</v>
      </c>
    </row>
    <row r="333" spans="1:12" ht="15">
      <c r="A333" s="84" t="s">
        <v>3784</v>
      </c>
      <c r="B333" s="84" t="s">
        <v>3955</v>
      </c>
      <c r="C333" s="84">
        <v>2</v>
      </c>
      <c r="D333" s="123">
        <v>0.0011343998773081852</v>
      </c>
      <c r="E333" s="123">
        <v>2.9273703630390235</v>
      </c>
      <c r="F333" s="84" t="s">
        <v>4158</v>
      </c>
      <c r="G333" s="84" t="b">
        <v>0</v>
      </c>
      <c r="H333" s="84" t="b">
        <v>0</v>
      </c>
      <c r="I333" s="84" t="b">
        <v>0</v>
      </c>
      <c r="J333" s="84" t="b">
        <v>0</v>
      </c>
      <c r="K333" s="84" t="b">
        <v>0</v>
      </c>
      <c r="L333" s="84" t="b">
        <v>0</v>
      </c>
    </row>
    <row r="334" spans="1:12" ht="15">
      <c r="A334" s="84" t="s">
        <v>3955</v>
      </c>
      <c r="B334" s="84" t="s">
        <v>3748</v>
      </c>
      <c r="C334" s="84">
        <v>2</v>
      </c>
      <c r="D334" s="123">
        <v>0.0011343998773081852</v>
      </c>
      <c r="E334" s="123">
        <v>2.8304603500309673</v>
      </c>
      <c r="F334" s="84" t="s">
        <v>4158</v>
      </c>
      <c r="G334" s="84" t="b">
        <v>0</v>
      </c>
      <c r="H334" s="84" t="b">
        <v>0</v>
      </c>
      <c r="I334" s="84" t="b">
        <v>0</v>
      </c>
      <c r="J334" s="84" t="b">
        <v>0</v>
      </c>
      <c r="K334" s="84" t="b">
        <v>0</v>
      </c>
      <c r="L334" s="84" t="b">
        <v>0</v>
      </c>
    </row>
    <row r="335" spans="1:12" ht="15">
      <c r="A335" s="84" t="s">
        <v>3748</v>
      </c>
      <c r="B335" s="84" t="s">
        <v>3668</v>
      </c>
      <c r="C335" s="84">
        <v>2</v>
      </c>
      <c r="D335" s="123">
        <v>0.0011343998773081852</v>
      </c>
      <c r="E335" s="123">
        <v>2.0523090996473234</v>
      </c>
      <c r="F335" s="84" t="s">
        <v>4158</v>
      </c>
      <c r="G335" s="84" t="b">
        <v>0</v>
      </c>
      <c r="H335" s="84" t="b">
        <v>0</v>
      </c>
      <c r="I335" s="84" t="b">
        <v>0</v>
      </c>
      <c r="J335" s="84" t="b">
        <v>0</v>
      </c>
      <c r="K335" s="84" t="b">
        <v>0</v>
      </c>
      <c r="L335" s="84" t="b">
        <v>0</v>
      </c>
    </row>
    <row r="336" spans="1:12" ht="15">
      <c r="A336" s="84" t="s">
        <v>3668</v>
      </c>
      <c r="B336" s="84" t="s">
        <v>3956</v>
      </c>
      <c r="C336" s="84">
        <v>2</v>
      </c>
      <c r="D336" s="123">
        <v>0.0011343998773081852</v>
      </c>
      <c r="E336" s="123">
        <v>2.450249108319361</v>
      </c>
      <c r="F336" s="84" t="s">
        <v>4158</v>
      </c>
      <c r="G336" s="84" t="b">
        <v>0</v>
      </c>
      <c r="H336" s="84" t="b">
        <v>0</v>
      </c>
      <c r="I336" s="84" t="b">
        <v>0</v>
      </c>
      <c r="J336" s="84" t="b">
        <v>0</v>
      </c>
      <c r="K336" s="84" t="b">
        <v>0</v>
      </c>
      <c r="L336" s="84" t="b">
        <v>0</v>
      </c>
    </row>
    <row r="337" spans="1:12" ht="15">
      <c r="A337" s="84" t="s">
        <v>3956</v>
      </c>
      <c r="B337" s="84" t="s">
        <v>3697</v>
      </c>
      <c r="C337" s="84">
        <v>2</v>
      </c>
      <c r="D337" s="123">
        <v>0.0011343998773081852</v>
      </c>
      <c r="E337" s="123">
        <v>2.684332314352729</v>
      </c>
      <c r="F337" s="84" t="s">
        <v>4158</v>
      </c>
      <c r="G337" s="84" t="b">
        <v>0</v>
      </c>
      <c r="H337" s="84" t="b">
        <v>0</v>
      </c>
      <c r="I337" s="84" t="b">
        <v>0</v>
      </c>
      <c r="J337" s="84" t="b">
        <v>0</v>
      </c>
      <c r="K337" s="84" t="b">
        <v>0</v>
      </c>
      <c r="L337" s="84" t="b">
        <v>0</v>
      </c>
    </row>
    <row r="338" spans="1:12" ht="15">
      <c r="A338" s="84" t="s">
        <v>3697</v>
      </c>
      <c r="B338" s="84" t="s">
        <v>3957</v>
      </c>
      <c r="C338" s="84">
        <v>2</v>
      </c>
      <c r="D338" s="123">
        <v>0.0011343998773081852</v>
      </c>
      <c r="E338" s="123">
        <v>2.684332314352729</v>
      </c>
      <c r="F338" s="84" t="s">
        <v>4158</v>
      </c>
      <c r="G338" s="84" t="b">
        <v>0</v>
      </c>
      <c r="H338" s="84" t="b">
        <v>0</v>
      </c>
      <c r="I338" s="84" t="b">
        <v>0</v>
      </c>
      <c r="J338" s="84" t="b">
        <v>0</v>
      </c>
      <c r="K338" s="84" t="b">
        <v>0</v>
      </c>
      <c r="L338" s="84" t="b">
        <v>0</v>
      </c>
    </row>
    <row r="339" spans="1:12" ht="15">
      <c r="A339" s="84" t="s">
        <v>3785</v>
      </c>
      <c r="B339" s="84" t="s">
        <v>3958</v>
      </c>
      <c r="C339" s="84">
        <v>2</v>
      </c>
      <c r="D339" s="123">
        <v>0.0011343998773081852</v>
      </c>
      <c r="E339" s="123">
        <v>2.9273703630390235</v>
      </c>
      <c r="F339" s="84" t="s">
        <v>4158</v>
      </c>
      <c r="G339" s="84" t="b">
        <v>0</v>
      </c>
      <c r="H339" s="84" t="b">
        <v>0</v>
      </c>
      <c r="I339" s="84" t="b">
        <v>0</v>
      </c>
      <c r="J339" s="84" t="b">
        <v>0</v>
      </c>
      <c r="K339" s="84" t="b">
        <v>0</v>
      </c>
      <c r="L339" s="84" t="b">
        <v>0</v>
      </c>
    </row>
    <row r="340" spans="1:12" ht="15">
      <c r="A340" s="84" t="s">
        <v>3958</v>
      </c>
      <c r="B340" s="84" t="s">
        <v>3959</v>
      </c>
      <c r="C340" s="84">
        <v>2</v>
      </c>
      <c r="D340" s="123">
        <v>0.0011343998773081852</v>
      </c>
      <c r="E340" s="123">
        <v>3.228400358703005</v>
      </c>
      <c r="F340" s="84" t="s">
        <v>4158</v>
      </c>
      <c r="G340" s="84" t="b">
        <v>0</v>
      </c>
      <c r="H340" s="84" t="b">
        <v>0</v>
      </c>
      <c r="I340" s="84" t="b">
        <v>0</v>
      </c>
      <c r="J340" s="84" t="b">
        <v>0</v>
      </c>
      <c r="K340" s="84" t="b">
        <v>0</v>
      </c>
      <c r="L340" s="84" t="b">
        <v>0</v>
      </c>
    </row>
    <row r="341" spans="1:12" ht="15">
      <c r="A341" s="84" t="s">
        <v>3959</v>
      </c>
      <c r="B341" s="84" t="s">
        <v>3960</v>
      </c>
      <c r="C341" s="84">
        <v>2</v>
      </c>
      <c r="D341" s="123">
        <v>0.0011343998773081852</v>
      </c>
      <c r="E341" s="123">
        <v>3.228400358703005</v>
      </c>
      <c r="F341" s="84" t="s">
        <v>4158</v>
      </c>
      <c r="G341" s="84" t="b">
        <v>0</v>
      </c>
      <c r="H341" s="84" t="b">
        <v>0</v>
      </c>
      <c r="I341" s="84" t="b">
        <v>0</v>
      </c>
      <c r="J341" s="84" t="b">
        <v>0</v>
      </c>
      <c r="K341" s="84" t="b">
        <v>0</v>
      </c>
      <c r="L341" s="84" t="b">
        <v>0</v>
      </c>
    </row>
    <row r="342" spans="1:12" ht="15">
      <c r="A342" s="84" t="s">
        <v>3960</v>
      </c>
      <c r="B342" s="84" t="s">
        <v>3697</v>
      </c>
      <c r="C342" s="84">
        <v>2</v>
      </c>
      <c r="D342" s="123">
        <v>0.0011343998773081852</v>
      </c>
      <c r="E342" s="123">
        <v>2.684332314352729</v>
      </c>
      <c r="F342" s="84" t="s">
        <v>4158</v>
      </c>
      <c r="G342" s="84" t="b">
        <v>0</v>
      </c>
      <c r="H342" s="84" t="b">
        <v>0</v>
      </c>
      <c r="I342" s="84" t="b">
        <v>0</v>
      </c>
      <c r="J342" s="84" t="b">
        <v>0</v>
      </c>
      <c r="K342" s="84" t="b">
        <v>0</v>
      </c>
      <c r="L342" s="84" t="b">
        <v>0</v>
      </c>
    </row>
    <row r="343" spans="1:12" ht="15">
      <c r="A343" s="84" t="s">
        <v>3697</v>
      </c>
      <c r="B343" s="84" t="s">
        <v>3961</v>
      </c>
      <c r="C343" s="84">
        <v>2</v>
      </c>
      <c r="D343" s="123">
        <v>0.0011343998773081852</v>
      </c>
      <c r="E343" s="123">
        <v>2.684332314352729</v>
      </c>
      <c r="F343" s="84" t="s">
        <v>4158</v>
      </c>
      <c r="G343" s="84" t="b">
        <v>0</v>
      </c>
      <c r="H343" s="84" t="b">
        <v>0</v>
      </c>
      <c r="I343" s="84" t="b">
        <v>0</v>
      </c>
      <c r="J343" s="84" t="b">
        <v>0</v>
      </c>
      <c r="K343" s="84" t="b">
        <v>0</v>
      </c>
      <c r="L343" s="84" t="b">
        <v>0</v>
      </c>
    </row>
    <row r="344" spans="1:12" ht="15">
      <c r="A344" s="84" t="s">
        <v>3961</v>
      </c>
      <c r="B344" s="84" t="s">
        <v>3962</v>
      </c>
      <c r="C344" s="84">
        <v>2</v>
      </c>
      <c r="D344" s="123">
        <v>0.0011343998773081852</v>
      </c>
      <c r="E344" s="123">
        <v>3.228400358703005</v>
      </c>
      <c r="F344" s="84" t="s">
        <v>4158</v>
      </c>
      <c r="G344" s="84" t="b">
        <v>0</v>
      </c>
      <c r="H344" s="84" t="b">
        <v>0</v>
      </c>
      <c r="I344" s="84" t="b">
        <v>0</v>
      </c>
      <c r="J344" s="84" t="b">
        <v>0</v>
      </c>
      <c r="K344" s="84" t="b">
        <v>0</v>
      </c>
      <c r="L344" s="84" t="b">
        <v>0</v>
      </c>
    </row>
    <row r="345" spans="1:12" ht="15">
      <c r="A345" s="84" t="s">
        <v>3962</v>
      </c>
      <c r="B345" s="84" t="s">
        <v>3963</v>
      </c>
      <c r="C345" s="84">
        <v>2</v>
      </c>
      <c r="D345" s="123">
        <v>0.0011343998773081852</v>
      </c>
      <c r="E345" s="123">
        <v>3.228400358703005</v>
      </c>
      <c r="F345" s="84" t="s">
        <v>4158</v>
      </c>
      <c r="G345" s="84" t="b">
        <v>0</v>
      </c>
      <c r="H345" s="84" t="b">
        <v>0</v>
      </c>
      <c r="I345" s="84" t="b">
        <v>0</v>
      </c>
      <c r="J345" s="84" t="b">
        <v>0</v>
      </c>
      <c r="K345" s="84" t="b">
        <v>0</v>
      </c>
      <c r="L345" s="84" t="b">
        <v>0</v>
      </c>
    </row>
    <row r="346" spans="1:12" ht="15">
      <c r="A346" s="84" t="s">
        <v>3963</v>
      </c>
      <c r="B346" s="84" t="s">
        <v>3698</v>
      </c>
      <c r="C346" s="84">
        <v>2</v>
      </c>
      <c r="D346" s="123">
        <v>0.0011343998773081852</v>
      </c>
      <c r="E346" s="123">
        <v>2.684332314352729</v>
      </c>
      <c r="F346" s="84" t="s">
        <v>4158</v>
      </c>
      <c r="G346" s="84" t="b">
        <v>0</v>
      </c>
      <c r="H346" s="84" t="b">
        <v>0</v>
      </c>
      <c r="I346" s="84" t="b">
        <v>0</v>
      </c>
      <c r="J346" s="84" t="b">
        <v>0</v>
      </c>
      <c r="K346" s="84" t="b">
        <v>0</v>
      </c>
      <c r="L346" s="84" t="b">
        <v>0</v>
      </c>
    </row>
    <row r="347" spans="1:12" ht="15">
      <c r="A347" s="84" t="s">
        <v>3698</v>
      </c>
      <c r="B347" s="84" t="s">
        <v>3964</v>
      </c>
      <c r="C347" s="84">
        <v>2</v>
      </c>
      <c r="D347" s="123">
        <v>0.0011343998773081852</v>
      </c>
      <c r="E347" s="123">
        <v>2.684332314352729</v>
      </c>
      <c r="F347" s="84" t="s">
        <v>4158</v>
      </c>
      <c r="G347" s="84" t="b">
        <v>0</v>
      </c>
      <c r="H347" s="84" t="b">
        <v>0</v>
      </c>
      <c r="I347" s="84" t="b">
        <v>0</v>
      </c>
      <c r="J347" s="84" t="b">
        <v>0</v>
      </c>
      <c r="K347" s="84" t="b">
        <v>0</v>
      </c>
      <c r="L347" s="84" t="b">
        <v>0</v>
      </c>
    </row>
    <row r="348" spans="1:12" ht="15">
      <c r="A348" s="84" t="s">
        <v>3964</v>
      </c>
      <c r="B348" s="84" t="s">
        <v>3965</v>
      </c>
      <c r="C348" s="84">
        <v>2</v>
      </c>
      <c r="D348" s="123">
        <v>0.0011343998773081852</v>
      </c>
      <c r="E348" s="123">
        <v>3.228400358703005</v>
      </c>
      <c r="F348" s="84" t="s">
        <v>4158</v>
      </c>
      <c r="G348" s="84" t="b">
        <v>0</v>
      </c>
      <c r="H348" s="84" t="b">
        <v>0</v>
      </c>
      <c r="I348" s="84" t="b">
        <v>0</v>
      </c>
      <c r="J348" s="84" t="b">
        <v>0</v>
      </c>
      <c r="K348" s="84" t="b">
        <v>1</v>
      </c>
      <c r="L348" s="84" t="b">
        <v>0</v>
      </c>
    </row>
    <row r="349" spans="1:12" ht="15">
      <c r="A349" s="84" t="s">
        <v>3966</v>
      </c>
      <c r="B349" s="84" t="s">
        <v>3967</v>
      </c>
      <c r="C349" s="84">
        <v>2</v>
      </c>
      <c r="D349" s="123">
        <v>0.0011343998773081852</v>
      </c>
      <c r="E349" s="123">
        <v>3.228400358703005</v>
      </c>
      <c r="F349" s="84" t="s">
        <v>4158</v>
      </c>
      <c r="G349" s="84" t="b">
        <v>0</v>
      </c>
      <c r="H349" s="84" t="b">
        <v>0</v>
      </c>
      <c r="I349" s="84" t="b">
        <v>0</v>
      </c>
      <c r="J349" s="84" t="b">
        <v>0</v>
      </c>
      <c r="K349" s="84" t="b">
        <v>0</v>
      </c>
      <c r="L349" s="84" t="b">
        <v>0</v>
      </c>
    </row>
    <row r="350" spans="1:12" ht="15">
      <c r="A350" s="84" t="s">
        <v>3967</v>
      </c>
      <c r="B350" s="84" t="s">
        <v>3968</v>
      </c>
      <c r="C350" s="84">
        <v>2</v>
      </c>
      <c r="D350" s="123">
        <v>0.0011343998773081852</v>
      </c>
      <c r="E350" s="123">
        <v>3.228400358703005</v>
      </c>
      <c r="F350" s="84" t="s">
        <v>4158</v>
      </c>
      <c r="G350" s="84" t="b">
        <v>0</v>
      </c>
      <c r="H350" s="84" t="b">
        <v>0</v>
      </c>
      <c r="I350" s="84" t="b">
        <v>0</v>
      </c>
      <c r="J350" s="84" t="b">
        <v>0</v>
      </c>
      <c r="K350" s="84" t="b">
        <v>0</v>
      </c>
      <c r="L350" s="84" t="b">
        <v>0</v>
      </c>
    </row>
    <row r="351" spans="1:12" ht="15">
      <c r="A351" s="84" t="s">
        <v>3968</v>
      </c>
      <c r="B351" s="84" t="s">
        <v>3969</v>
      </c>
      <c r="C351" s="84">
        <v>2</v>
      </c>
      <c r="D351" s="123">
        <v>0.0011343998773081852</v>
      </c>
      <c r="E351" s="123">
        <v>3.228400358703005</v>
      </c>
      <c r="F351" s="84" t="s">
        <v>4158</v>
      </c>
      <c r="G351" s="84" t="b">
        <v>0</v>
      </c>
      <c r="H351" s="84" t="b">
        <v>0</v>
      </c>
      <c r="I351" s="84" t="b">
        <v>0</v>
      </c>
      <c r="J351" s="84" t="b">
        <v>0</v>
      </c>
      <c r="K351" s="84" t="b">
        <v>0</v>
      </c>
      <c r="L351" s="84" t="b">
        <v>0</v>
      </c>
    </row>
    <row r="352" spans="1:12" ht="15">
      <c r="A352" s="84" t="s">
        <v>3969</v>
      </c>
      <c r="B352" s="84" t="s">
        <v>3970</v>
      </c>
      <c r="C352" s="84">
        <v>2</v>
      </c>
      <c r="D352" s="123">
        <v>0.0011343998773081852</v>
      </c>
      <c r="E352" s="123">
        <v>3.228400358703005</v>
      </c>
      <c r="F352" s="84" t="s">
        <v>4158</v>
      </c>
      <c r="G352" s="84" t="b">
        <v>0</v>
      </c>
      <c r="H352" s="84" t="b">
        <v>0</v>
      </c>
      <c r="I352" s="84" t="b">
        <v>0</v>
      </c>
      <c r="J352" s="84" t="b">
        <v>0</v>
      </c>
      <c r="K352" s="84" t="b">
        <v>0</v>
      </c>
      <c r="L352" s="84" t="b">
        <v>0</v>
      </c>
    </row>
    <row r="353" spans="1:12" ht="15">
      <c r="A353" s="84" t="s">
        <v>3970</v>
      </c>
      <c r="B353" s="84" t="s">
        <v>3971</v>
      </c>
      <c r="C353" s="84">
        <v>2</v>
      </c>
      <c r="D353" s="123">
        <v>0.0011343998773081852</v>
      </c>
      <c r="E353" s="123">
        <v>3.228400358703005</v>
      </c>
      <c r="F353" s="84" t="s">
        <v>4158</v>
      </c>
      <c r="G353" s="84" t="b">
        <v>0</v>
      </c>
      <c r="H353" s="84" t="b">
        <v>0</v>
      </c>
      <c r="I353" s="84" t="b">
        <v>0</v>
      </c>
      <c r="J353" s="84" t="b">
        <v>0</v>
      </c>
      <c r="K353" s="84" t="b">
        <v>0</v>
      </c>
      <c r="L353" s="84" t="b">
        <v>0</v>
      </c>
    </row>
    <row r="354" spans="1:12" ht="15">
      <c r="A354" s="84" t="s">
        <v>3971</v>
      </c>
      <c r="B354" s="84" t="s">
        <v>3829</v>
      </c>
      <c r="C354" s="84">
        <v>2</v>
      </c>
      <c r="D354" s="123">
        <v>0.0011343998773081852</v>
      </c>
      <c r="E354" s="123">
        <v>3.0523090996473234</v>
      </c>
      <c r="F354" s="84" t="s">
        <v>4158</v>
      </c>
      <c r="G354" s="84" t="b">
        <v>0</v>
      </c>
      <c r="H354" s="84" t="b">
        <v>0</v>
      </c>
      <c r="I354" s="84" t="b">
        <v>0</v>
      </c>
      <c r="J354" s="84" t="b">
        <v>0</v>
      </c>
      <c r="K354" s="84" t="b">
        <v>0</v>
      </c>
      <c r="L354" s="84" t="b">
        <v>0</v>
      </c>
    </row>
    <row r="355" spans="1:12" ht="15">
      <c r="A355" s="84" t="s">
        <v>3829</v>
      </c>
      <c r="B355" s="84" t="s">
        <v>3972</v>
      </c>
      <c r="C355" s="84">
        <v>2</v>
      </c>
      <c r="D355" s="123">
        <v>0.0011343998773081852</v>
      </c>
      <c r="E355" s="123">
        <v>3.0523090996473234</v>
      </c>
      <c r="F355" s="84" t="s">
        <v>4158</v>
      </c>
      <c r="G355" s="84" t="b">
        <v>0</v>
      </c>
      <c r="H355" s="84" t="b">
        <v>0</v>
      </c>
      <c r="I355" s="84" t="b">
        <v>0</v>
      </c>
      <c r="J355" s="84" t="b">
        <v>0</v>
      </c>
      <c r="K355" s="84" t="b">
        <v>0</v>
      </c>
      <c r="L355" s="84" t="b">
        <v>0</v>
      </c>
    </row>
    <row r="356" spans="1:12" ht="15">
      <c r="A356" s="84" t="s">
        <v>3972</v>
      </c>
      <c r="B356" s="84" t="s">
        <v>3973</v>
      </c>
      <c r="C356" s="84">
        <v>2</v>
      </c>
      <c r="D356" s="123">
        <v>0.0011343998773081852</v>
      </c>
      <c r="E356" s="123">
        <v>3.228400358703005</v>
      </c>
      <c r="F356" s="84" t="s">
        <v>4158</v>
      </c>
      <c r="G356" s="84" t="b">
        <v>0</v>
      </c>
      <c r="H356" s="84" t="b">
        <v>0</v>
      </c>
      <c r="I356" s="84" t="b">
        <v>0</v>
      </c>
      <c r="J356" s="84" t="b">
        <v>0</v>
      </c>
      <c r="K356" s="84" t="b">
        <v>0</v>
      </c>
      <c r="L356" s="84" t="b">
        <v>0</v>
      </c>
    </row>
    <row r="357" spans="1:12" ht="15">
      <c r="A357" s="84" t="s">
        <v>3973</v>
      </c>
      <c r="B357" s="84" t="s">
        <v>3717</v>
      </c>
      <c r="C357" s="84">
        <v>2</v>
      </c>
      <c r="D357" s="123">
        <v>0.0011343998773081852</v>
      </c>
      <c r="E357" s="123">
        <v>2.751279103983342</v>
      </c>
      <c r="F357" s="84" t="s">
        <v>4158</v>
      </c>
      <c r="G357" s="84" t="b">
        <v>0</v>
      </c>
      <c r="H357" s="84" t="b">
        <v>0</v>
      </c>
      <c r="I357" s="84" t="b">
        <v>0</v>
      </c>
      <c r="J357" s="84" t="b">
        <v>0</v>
      </c>
      <c r="K357" s="84" t="b">
        <v>0</v>
      </c>
      <c r="L357" s="84" t="b">
        <v>0</v>
      </c>
    </row>
    <row r="358" spans="1:12" ht="15">
      <c r="A358" s="84" t="s">
        <v>3974</v>
      </c>
      <c r="B358" s="84" t="s">
        <v>3830</v>
      </c>
      <c r="C358" s="84">
        <v>2</v>
      </c>
      <c r="D358" s="123">
        <v>0.0011343998773081852</v>
      </c>
      <c r="E358" s="123">
        <v>3.0523090996473234</v>
      </c>
      <c r="F358" s="84" t="s">
        <v>4158</v>
      </c>
      <c r="G358" s="84" t="b">
        <v>0</v>
      </c>
      <c r="H358" s="84" t="b">
        <v>0</v>
      </c>
      <c r="I358" s="84" t="b">
        <v>0</v>
      </c>
      <c r="J358" s="84" t="b">
        <v>0</v>
      </c>
      <c r="K358" s="84" t="b">
        <v>0</v>
      </c>
      <c r="L358" s="84" t="b">
        <v>0</v>
      </c>
    </row>
    <row r="359" spans="1:12" ht="15">
      <c r="A359" s="84" t="s">
        <v>3830</v>
      </c>
      <c r="B359" s="84" t="s">
        <v>3975</v>
      </c>
      <c r="C359" s="84">
        <v>2</v>
      </c>
      <c r="D359" s="123">
        <v>0.0011343998773081852</v>
      </c>
      <c r="E359" s="123">
        <v>3.0523090996473234</v>
      </c>
      <c r="F359" s="84" t="s">
        <v>4158</v>
      </c>
      <c r="G359" s="84" t="b">
        <v>0</v>
      </c>
      <c r="H359" s="84" t="b">
        <v>0</v>
      </c>
      <c r="I359" s="84" t="b">
        <v>0</v>
      </c>
      <c r="J359" s="84" t="b">
        <v>0</v>
      </c>
      <c r="K359" s="84" t="b">
        <v>0</v>
      </c>
      <c r="L359" s="84" t="b">
        <v>0</v>
      </c>
    </row>
    <row r="360" spans="1:12" ht="15">
      <c r="A360" s="84" t="s">
        <v>3975</v>
      </c>
      <c r="B360" s="84" t="s">
        <v>3697</v>
      </c>
      <c r="C360" s="84">
        <v>2</v>
      </c>
      <c r="D360" s="123">
        <v>0.0011343998773081852</v>
      </c>
      <c r="E360" s="123">
        <v>2.684332314352729</v>
      </c>
      <c r="F360" s="84" t="s">
        <v>4158</v>
      </c>
      <c r="G360" s="84" t="b">
        <v>0</v>
      </c>
      <c r="H360" s="84" t="b">
        <v>0</v>
      </c>
      <c r="I360" s="84" t="b">
        <v>0</v>
      </c>
      <c r="J360" s="84" t="b">
        <v>0</v>
      </c>
      <c r="K360" s="84" t="b">
        <v>0</v>
      </c>
      <c r="L360" s="84" t="b">
        <v>0</v>
      </c>
    </row>
    <row r="361" spans="1:12" ht="15">
      <c r="A361" s="84" t="s">
        <v>3697</v>
      </c>
      <c r="B361" s="84" t="s">
        <v>3976</v>
      </c>
      <c r="C361" s="84">
        <v>2</v>
      </c>
      <c r="D361" s="123">
        <v>0.0011343998773081852</v>
      </c>
      <c r="E361" s="123">
        <v>2.684332314352729</v>
      </c>
      <c r="F361" s="84" t="s">
        <v>4158</v>
      </c>
      <c r="G361" s="84" t="b">
        <v>0</v>
      </c>
      <c r="H361" s="84" t="b">
        <v>0</v>
      </c>
      <c r="I361" s="84" t="b">
        <v>0</v>
      </c>
      <c r="J361" s="84" t="b">
        <v>0</v>
      </c>
      <c r="K361" s="84" t="b">
        <v>0</v>
      </c>
      <c r="L361" s="84" t="b">
        <v>0</v>
      </c>
    </row>
    <row r="362" spans="1:12" ht="15">
      <c r="A362" s="84" t="s">
        <v>3976</v>
      </c>
      <c r="B362" s="84" t="s">
        <v>3977</v>
      </c>
      <c r="C362" s="84">
        <v>2</v>
      </c>
      <c r="D362" s="123">
        <v>0.0011343998773081852</v>
      </c>
      <c r="E362" s="123">
        <v>3.228400358703005</v>
      </c>
      <c r="F362" s="84" t="s">
        <v>4158</v>
      </c>
      <c r="G362" s="84" t="b">
        <v>0</v>
      </c>
      <c r="H362" s="84" t="b">
        <v>0</v>
      </c>
      <c r="I362" s="84" t="b">
        <v>0</v>
      </c>
      <c r="J362" s="84" t="b">
        <v>0</v>
      </c>
      <c r="K362" s="84" t="b">
        <v>0</v>
      </c>
      <c r="L362" s="84" t="b">
        <v>0</v>
      </c>
    </row>
    <row r="363" spans="1:12" ht="15">
      <c r="A363" s="84" t="s">
        <v>3977</v>
      </c>
      <c r="B363" s="84" t="s">
        <v>3978</v>
      </c>
      <c r="C363" s="84">
        <v>2</v>
      </c>
      <c r="D363" s="123">
        <v>0.0011343998773081852</v>
      </c>
      <c r="E363" s="123">
        <v>3.228400358703005</v>
      </c>
      <c r="F363" s="84" t="s">
        <v>4158</v>
      </c>
      <c r="G363" s="84" t="b">
        <v>0</v>
      </c>
      <c r="H363" s="84" t="b">
        <v>0</v>
      </c>
      <c r="I363" s="84" t="b">
        <v>0</v>
      </c>
      <c r="J363" s="84" t="b">
        <v>0</v>
      </c>
      <c r="K363" s="84" t="b">
        <v>0</v>
      </c>
      <c r="L363" s="84" t="b">
        <v>0</v>
      </c>
    </row>
    <row r="364" spans="1:12" ht="15">
      <c r="A364" s="84" t="s">
        <v>3978</v>
      </c>
      <c r="B364" s="84" t="s">
        <v>3979</v>
      </c>
      <c r="C364" s="84">
        <v>2</v>
      </c>
      <c r="D364" s="123">
        <v>0.0011343998773081852</v>
      </c>
      <c r="E364" s="123">
        <v>3.228400358703005</v>
      </c>
      <c r="F364" s="84" t="s">
        <v>4158</v>
      </c>
      <c r="G364" s="84" t="b">
        <v>0</v>
      </c>
      <c r="H364" s="84" t="b">
        <v>0</v>
      </c>
      <c r="I364" s="84" t="b">
        <v>0</v>
      </c>
      <c r="J364" s="84" t="b">
        <v>0</v>
      </c>
      <c r="K364" s="84" t="b">
        <v>0</v>
      </c>
      <c r="L364" s="84" t="b">
        <v>0</v>
      </c>
    </row>
    <row r="365" spans="1:12" ht="15">
      <c r="A365" s="84" t="s">
        <v>3979</v>
      </c>
      <c r="B365" s="84" t="s">
        <v>3980</v>
      </c>
      <c r="C365" s="84">
        <v>2</v>
      </c>
      <c r="D365" s="123">
        <v>0.0011343998773081852</v>
      </c>
      <c r="E365" s="123">
        <v>3.228400358703005</v>
      </c>
      <c r="F365" s="84" t="s">
        <v>4158</v>
      </c>
      <c r="G365" s="84" t="b">
        <v>0</v>
      </c>
      <c r="H365" s="84" t="b">
        <v>0</v>
      </c>
      <c r="I365" s="84" t="b">
        <v>0</v>
      </c>
      <c r="J365" s="84" t="b">
        <v>0</v>
      </c>
      <c r="K365" s="84" t="b">
        <v>0</v>
      </c>
      <c r="L365" s="84" t="b">
        <v>0</v>
      </c>
    </row>
    <row r="366" spans="1:12" ht="15">
      <c r="A366" s="84" t="s">
        <v>3980</v>
      </c>
      <c r="B366" s="84" t="s">
        <v>3786</v>
      </c>
      <c r="C366" s="84">
        <v>2</v>
      </c>
      <c r="D366" s="123">
        <v>0.0011343998773081852</v>
      </c>
      <c r="E366" s="123">
        <v>2.9273703630390235</v>
      </c>
      <c r="F366" s="84" t="s">
        <v>4158</v>
      </c>
      <c r="G366" s="84" t="b">
        <v>0</v>
      </c>
      <c r="H366" s="84" t="b">
        <v>0</v>
      </c>
      <c r="I366" s="84" t="b">
        <v>0</v>
      </c>
      <c r="J366" s="84" t="b">
        <v>0</v>
      </c>
      <c r="K366" s="84" t="b">
        <v>0</v>
      </c>
      <c r="L366" s="84" t="b">
        <v>0</v>
      </c>
    </row>
    <row r="367" spans="1:12" ht="15">
      <c r="A367" s="84" t="s">
        <v>3786</v>
      </c>
      <c r="B367" s="84" t="s">
        <v>3831</v>
      </c>
      <c r="C367" s="84">
        <v>2</v>
      </c>
      <c r="D367" s="123">
        <v>0.0011343998773081852</v>
      </c>
      <c r="E367" s="123">
        <v>2.751279103983342</v>
      </c>
      <c r="F367" s="84" t="s">
        <v>4158</v>
      </c>
      <c r="G367" s="84" t="b">
        <v>0</v>
      </c>
      <c r="H367" s="84" t="b">
        <v>0</v>
      </c>
      <c r="I367" s="84" t="b">
        <v>0</v>
      </c>
      <c r="J367" s="84" t="b">
        <v>0</v>
      </c>
      <c r="K367" s="84" t="b">
        <v>0</v>
      </c>
      <c r="L367" s="84" t="b">
        <v>0</v>
      </c>
    </row>
    <row r="368" spans="1:12" ht="15">
      <c r="A368" s="84" t="s">
        <v>3667</v>
      </c>
      <c r="B368" s="84" t="s">
        <v>3984</v>
      </c>
      <c r="C368" s="84">
        <v>2</v>
      </c>
      <c r="D368" s="123">
        <v>0.0011343998773081852</v>
      </c>
      <c r="E368" s="123">
        <v>2.6263403673750423</v>
      </c>
      <c r="F368" s="84" t="s">
        <v>4158</v>
      </c>
      <c r="G368" s="84" t="b">
        <v>0</v>
      </c>
      <c r="H368" s="84" t="b">
        <v>0</v>
      </c>
      <c r="I368" s="84" t="b">
        <v>0</v>
      </c>
      <c r="J368" s="84" t="b">
        <v>0</v>
      </c>
      <c r="K368" s="84" t="b">
        <v>0</v>
      </c>
      <c r="L368" s="84" t="b">
        <v>0</v>
      </c>
    </row>
    <row r="369" spans="1:12" ht="15">
      <c r="A369" s="84" t="s">
        <v>342</v>
      </c>
      <c r="B369" s="84" t="s">
        <v>3833</v>
      </c>
      <c r="C369" s="84">
        <v>2</v>
      </c>
      <c r="D369" s="123">
        <v>0.0011343998773081852</v>
      </c>
      <c r="E369" s="123">
        <v>2.751279103983342</v>
      </c>
      <c r="F369" s="84" t="s">
        <v>4158</v>
      </c>
      <c r="G369" s="84" t="b">
        <v>0</v>
      </c>
      <c r="H369" s="84" t="b">
        <v>0</v>
      </c>
      <c r="I369" s="84" t="b">
        <v>0</v>
      </c>
      <c r="J369" s="84" t="b">
        <v>1</v>
      </c>
      <c r="K369" s="84" t="b">
        <v>0</v>
      </c>
      <c r="L369" s="84" t="b">
        <v>0</v>
      </c>
    </row>
    <row r="370" spans="1:12" ht="15">
      <c r="A370" s="84" t="s">
        <v>3679</v>
      </c>
      <c r="B370" s="84" t="s">
        <v>3756</v>
      </c>
      <c r="C370" s="84">
        <v>2</v>
      </c>
      <c r="D370" s="123">
        <v>0.0011343998773081852</v>
      </c>
      <c r="E370" s="123">
        <v>2.228400358703005</v>
      </c>
      <c r="F370" s="84" t="s">
        <v>4158</v>
      </c>
      <c r="G370" s="84" t="b">
        <v>0</v>
      </c>
      <c r="H370" s="84" t="b">
        <v>0</v>
      </c>
      <c r="I370" s="84" t="b">
        <v>0</v>
      </c>
      <c r="J370" s="84" t="b">
        <v>0</v>
      </c>
      <c r="K370" s="84" t="b">
        <v>0</v>
      </c>
      <c r="L370" s="84" t="b">
        <v>0</v>
      </c>
    </row>
    <row r="371" spans="1:12" ht="15">
      <c r="A371" s="84" t="s">
        <v>3987</v>
      </c>
      <c r="B371" s="84" t="s">
        <v>3054</v>
      </c>
      <c r="C371" s="84">
        <v>2</v>
      </c>
      <c r="D371" s="123">
        <v>0.0011343998773081852</v>
      </c>
      <c r="E371" s="123">
        <v>1.3093222663269308</v>
      </c>
      <c r="F371" s="84" t="s">
        <v>4158</v>
      </c>
      <c r="G371" s="84" t="b">
        <v>0</v>
      </c>
      <c r="H371" s="84" t="b">
        <v>0</v>
      </c>
      <c r="I371" s="84" t="b">
        <v>0</v>
      </c>
      <c r="J371" s="84" t="b">
        <v>0</v>
      </c>
      <c r="K371" s="84" t="b">
        <v>0</v>
      </c>
      <c r="L371" s="84" t="b">
        <v>0</v>
      </c>
    </row>
    <row r="372" spans="1:12" ht="15">
      <c r="A372" s="84" t="s">
        <v>3840</v>
      </c>
      <c r="B372" s="84" t="s">
        <v>4011</v>
      </c>
      <c r="C372" s="84">
        <v>2</v>
      </c>
      <c r="D372" s="123">
        <v>0.0011343998773081852</v>
      </c>
      <c r="E372" s="123">
        <v>3.0523090996473234</v>
      </c>
      <c r="F372" s="84" t="s">
        <v>4158</v>
      </c>
      <c r="G372" s="84" t="b">
        <v>1</v>
      </c>
      <c r="H372" s="84" t="b">
        <v>0</v>
      </c>
      <c r="I372" s="84" t="b">
        <v>0</v>
      </c>
      <c r="J372" s="84" t="b">
        <v>0</v>
      </c>
      <c r="K372" s="84" t="b">
        <v>0</v>
      </c>
      <c r="L372" s="84" t="b">
        <v>0</v>
      </c>
    </row>
    <row r="373" spans="1:12" ht="15">
      <c r="A373" s="84" t="s">
        <v>4011</v>
      </c>
      <c r="B373" s="84" t="s">
        <v>4012</v>
      </c>
      <c r="C373" s="84">
        <v>2</v>
      </c>
      <c r="D373" s="123">
        <v>0.0011343998773081852</v>
      </c>
      <c r="E373" s="123">
        <v>3.228400358703005</v>
      </c>
      <c r="F373" s="84" t="s">
        <v>4158</v>
      </c>
      <c r="G373" s="84" t="b">
        <v>0</v>
      </c>
      <c r="H373" s="84" t="b">
        <v>0</v>
      </c>
      <c r="I373" s="84" t="b">
        <v>0</v>
      </c>
      <c r="J373" s="84" t="b">
        <v>0</v>
      </c>
      <c r="K373" s="84" t="b">
        <v>0</v>
      </c>
      <c r="L373" s="84" t="b">
        <v>0</v>
      </c>
    </row>
    <row r="374" spans="1:12" ht="15">
      <c r="A374" s="84" t="s">
        <v>4012</v>
      </c>
      <c r="B374" s="84" t="s">
        <v>4013</v>
      </c>
      <c r="C374" s="84">
        <v>2</v>
      </c>
      <c r="D374" s="123">
        <v>0.0011343998773081852</v>
      </c>
      <c r="E374" s="123">
        <v>3.228400358703005</v>
      </c>
      <c r="F374" s="84" t="s">
        <v>4158</v>
      </c>
      <c r="G374" s="84" t="b">
        <v>0</v>
      </c>
      <c r="H374" s="84" t="b">
        <v>0</v>
      </c>
      <c r="I374" s="84" t="b">
        <v>0</v>
      </c>
      <c r="J374" s="84" t="b">
        <v>0</v>
      </c>
      <c r="K374" s="84" t="b">
        <v>0</v>
      </c>
      <c r="L374" s="84" t="b">
        <v>0</v>
      </c>
    </row>
    <row r="375" spans="1:12" ht="15">
      <c r="A375" s="84" t="s">
        <v>4013</v>
      </c>
      <c r="B375" s="84" t="s">
        <v>4014</v>
      </c>
      <c r="C375" s="84">
        <v>2</v>
      </c>
      <c r="D375" s="123">
        <v>0.0011343998773081852</v>
      </c>
      <c r="E375" s="123">
        <v>3.228400358703005</v>
      </c>
      <c r="F375" s="84" t="s">
        <v>4158</v>
      </c>
      <c r="G375" s="84" t="b">
        <v>0</v>
      </c>
      <c r="H375" s="84" t="b">
        <v>0</v>
      </c>
      <c r="I375" s="84" t="b">
        <v>0</v>
      </c>
      <c r="J375" s="84" t="b">
        <v>0</v>
      </c>
      <c r="K375" s="84" t="b">
        <v>0</v>
      </c>
      <c r="L375" s="84" t="b">
        <v>0</v>
      </c>
    </row>
    <row r="376" spans="1:12" ht="15">
      <c r="A376" s="84" t="s">
        <v>4014</v>
      </c>
      <c r="B376" s="84" t="s">
        <v>397</v>
      </c>
      <c r="C376" s="84">
        <v>2</v>
      </c>
      <c r="D376" s="123">
        <v>0.0011343998773081852</v>
      </c>
      <c r="E376" s="123">
        <v>3.0523090996473234</v>
      </c>
      <c r="F376" s="84" t="s">
        <v>4158</v>
      </c>
      <c r="G376" s="84" t="b">
        <v>0</v>
      </c>
      <c r="H376" s="84" t="b">
        <v>0</v>
      </c>
      <c r="I376" s="84" t="b">
        <v>0</v>
      </c>
      <c r="J376" s="84" t="b">
        <v>0</v>
      </c>
      <c r="K376" s="84" t="b">
        <v>0</v>
      </c>
      <c r="L376" s="84" t="b">
        <v>0</v>
      </c>
    </row>
    <row r="377" spans="1:12" ht="15">
      <c r="A377" s="84" t="s">
        <v>397</v>
      </c>
      <c r="B377" s="84" t="s">
        <v>3010</v>
      </c>
      <c r="C377" s="84">
        <v>2</v>
      </c>
      <c r="D377" s="123">
        <v>0.0011343998773081852</v>
      </c>
      <c r="E377" s="123">
        <v>2.2393957430044678</v>
      </c>
      <c r="F377" s="84" t="s">
        <v>4158</v>
      </c>
      <c r="G377" s="84" t="b">
        <v>0</v>
      </c>
      <c r="H377" s="84" t="b">
        <v>0</v>
      </c>
      <c r="I377" s="84" t="b">
        <v>0</v>
      </c>
      <c r="J377" s="84" t="b">
        <v>0</v>
      </c>
      <c r="K377" s="84" t="b">
        <v>1</v>
      </c>
      <c r="L377" s="84" t="b">
        <v>0</v>
      </c>
    </row>
    <row r="378" spans="1:12" ht="15">
      <c r="A378" s="84" t="s">
        <v>3010</v>
      </c>
      <c r="B378" s="84" t="s">
        <v>3684</v>
      </c>
      <c r="C378" s="84">
        <v>2</v>
      </c>
      <c r="D378" s="123">
        <v>0.0011343998773081852</v>
      </c>
      <c r="E378" s="123">
        <v>1.8762178405916423</v>
      </c>
      <c r="F378" s="84" t="s">
        <v>4158</v>
      </c>
      <c r="G378" s="84" t="b">
        <v>0</v>
      </c>
      <c r="H378" s="84" t="b">
        <v>1</v>
      </c>
      <c r="I378" s="84" t="b">
        <v>0</v>
      </c>
      <c r="J378" s="84" t="b">
        <v>0</v>
      </c>
      <c r="K378" s="84" t="b">
        <v>0</v>
      </c>
      <c r="L378" s="84" t="b">
        <v>0</v>
      </c>
    </row>
    <row r="379" spans="1:12" ht="15">
      <c r="A379" s="84" t="s">
        <v>3684</v>
      </c>
      <c r="B379" s="84" t="s">
        <v>4015</v>
      </c>
      <c r="C379" s="84">
        <v>2</v>
      </c>
      <c r="D379" s="123">
        <v>0.0011343998773081852</v>
      </c>
      <c r="E379" s="123">
        <v>2.575187844927661</v>
      </c>
      <c r="F379" s="84" t="s">
        <v>4158</v>
      </c>
      <c r="G379" s="84" t="b">
        <v>0</v>
      </c>
      <c r="H379" s="84" t="b">
        <v>0</v>
      </c>
      <c r="I379" s="84" t="b">
        <v>0</v>
      </c>
      <c r="J379" s="84" t="b">
        <v>0</v>
      </c>
      <c r="K379" s="84" t="b">
        <v>0</v>
      </c>
      <c r="L379" s="84" t="b">
        <v>0</v>
      </c>
    </row>
    <row r="380" spans="1:12" ht="15">
      <c r="A380" s="84" t="s">
        <v>4015</v>
      </c>
      <c r="B380" s="84" t="s">
        <v>398</v>
      </c>
      <c r="C380" s="84">
        <v>2</v>
      </c>
      <c r="D380" s="123">
        <v>0.0011343998773081852</v>
      </c>
      <c r="E380" s="123">
        <v>3.228400358703005</v>
      </c>
      <c r="F380" s="84" t="s">
        <v>4158</v>
      </c>
      <c r="G380" s="84" t="b">
        <v>0</v>
      </c>
      <c r="H380" s="84" t="b">
        <v>0</v>
      </c>
      <c r="I380" s="84" t="b">
        <v>0</v>
      </c>
      <c r="J380" s="84" t="b">
        <v>0</v>
      </c>
      <c r="K380" s="84" t="b">
        <v>0</v>
      </c>
      <c r="L380" s="84" t="b">
        <v>0</v>
      </c>
    </row>
    <row r="381" spans="1:12" ht="15">
      <c r="A381" s="84" t="s">
        <v>4016</v>
      </c>
      <c r="B381" s="84" t="s">
        <v>4017</v>
      </c>
      <c r="C381" s="84">
        <v>2</v>
      </c>
      <c r="D381" s="123">
        <v>0.0011343998773081852</v>
      </c>
      <c r="E381" s="123">
        <v>3.228400358703005</v>
      </c>
      <c r="F381" s="84" t="s">
        <v>4158</v>
      </c>
      <c r="G381" s="84" t="b">
        <v>0</v>
      </c>
      <c r="H381" s="84" t="b">
        <v>0</v>
      </c>
      <c r="I381" s="84" t="b">
        <v>0</v>
      </c>
      <c r="J381" s="84" t="b">
        <v>0</v>
      </c>
      <c r="K381" s="84" t="b">
        <v>0</v>
      </c>
      <c r="L381" s="84" t="b">
        <v>0</v>
      </c>
    </row>
    <row r="382" spans="1:12" ht="15">
      <c r="A382" s="84" t="s">
        <v>4017</v>
      </c>
      <c r="B382" s="84" t="s">
        <v>4018</v>
      </c>
      <c r="C382" s="84">
        <v>2</v>
      </c>
      <c r="D382" s="123">
        <v>0.0011343998773081852</v>
      </c>
      <c r="E382" s="123">
        <v>3.228400358703005</v>
      </c>
      <c r="F382" s="84" t="s">
        <v>4158</v>
      </c>
      <c r="G382" s="84" t="b">
        <v>0</v>
      </c>
      <c r="H382" s="84" t="b">
        <v>0</v>
      </c>
      <c r="I382" s="84" t="b">
        <v>0</v>
      </c>
      <c r="J382" s="84" t="b">
        <v>0</v>
      </c>
      <c r="K382" s="84" t="b">
        <v>0</v>
      </c>
      <c r="L382" s="84" t="b">
        <v>0</v>
      </c>
    </row>
    <row r="383" spans="1:12" ht="15">
      <c r="A383" s="84" t="s">
        <v>4018</v>
      </c>
      <c r="B383" s="84" t="s">
        <v>3682</v>
      </c>
      <c r="C383" s="84">
        <v>2</v>
      </c>
      <c r="D383" s="123">
        <v>0.0011343998773081852</v>
      </c>
      <c r="E383" s="123">
        <v>2.6263403673750423</v>
      </c>
      <c r="F383" s="84" t="s">
        <v>4158</v>
      </c>
      <c r="G383" s="84" t="b">
        <v>0</v>
      </c>
      <c r="H383" s="84" t="b">
        <v>0</v>
      </c>
      <c r="I383" s="84" t="b">
        <v>0</v>
      </c>
      <c r="J383" s="84" t="b">
        <v>1</v>
      </c>
      <c r="K383" s="84" t="b">
        <v>0</v>
      </c>
      <c r="L383" s="84" t="b">
        <v>0</v>
      </c>
    </row>
    <row r="384" spans="1:12" ht="15">
      <c r="A384" s="84" t="s">
        <v>3682</v>
      </c>
      <c r="B384" s="84" t="s">
        <v>4019</v>
      </c>
      <c r="C384" s="84">
        <v>2</v>
      </c>
      <c r="D384" s="123">
        <v>0.0011343998773081852</v>
      </c>
      <c r="E384" s="123">
        <v>2.575187844927661</v>
      </c>
      <c r="F384" s="84" t="s">
        <v>4158</v>
      </c>
      <c r="G384" s="84" t="b">
        <v>1</v>
      </c>
      <c r="H384" s="84" t="b">
        <v>0</v>
      </c>
      <c r="I384" s="84" t="b">
        <v>0</v>
      </c>
      <c r="J384" s="84" t="b">
        <v>0</v>
      </c>
      <c r="K384" s="84" t="b">
        <v>0</v>
      </c>
      <c r="L384" s="84" t="b">
        <v>0</v>
      </c>
    </row>
    <row r="385" spans="1:12" ht="15">
      <c r="A385" s="84" t="s">
        <v>4019</v>
      </c>
      <c r="B385" s="84" t="s">
        <v>3778</v>
      </c>
      <c r="C385" s="84">
        <v>2</v>
      </c>
      <c r="D385" s="123">
        <v>0.0011343998773081852</v>
      </c>
      <c r="E385" s="123">
        <v>2.9273703630390235</v>
      </c>
      <c r="F385" s="84" t="s">
        <v>4158</v>
      </c>
      <c r="G385" s="84" t="b">
        <v>0</v>
      </c>
      <c r="H385" s="84" t="b">
        <v>0</v>
      </c>
      <c r="I385" s="84" t="b">
        <v>0</v>
      </c>
      <c r="J385" s="84" t="b">
        <v>0</v>
      </c>
      <c r="K385" s="84" t="b">
        <v>0</v>
      </c>
      <c r="L385" s="84" t="b">
        <v>0</v>
      </c>
    </row>
    <row r="386" spans="1:12" ht="15">
      <c r="A386" s="84" t="s">
        <v>3778</v>
      </c>
      <c r="B386" s="84" t="s">
        <v>3821</v>
      </c>
      <c r="C386" s="84">
        <v>2</v>
      </c>
      <c r="D386" s="123">
        <v>0.0011343998773081852</v>
      </c>
      <c r="E386" s="123">
        <v>2.751279103983342</v>
      </c>
      <c r="F386" s="84" t="s">
        <v>4158</v>
      </c>
      <c r="G386" s="84" t="b">
        <v>0</v>
      </c>
      <c r="H386" s="84" t="b">
        <v>0</v>
      </c>
      <c r="I386" s="84" t="b">
        <v>0</v>
      </c>
      <c r="J386" s="84" t="b">
        <v>0</v>
      </c>
      <c r="K386" s="84" t="b">
        <v>0</v>
      </c>
      <c r="L386" s="84" t="b">
        <v>0</v>
      </c>
    </row>
    <row r="387" spans="1:12" ht="15">
      <c r="A387" s="84" t="s">
        <v>3821</v>
      </c>
      <c r="B387" s="84" t="s">
        <v>4020</v>
      </c>
      <c r="C387" s="84">
        <v>2</v>
      </c>
      <c r="D387" s="123">
        <v>0.0011343998773081852</v>
      </c>
      <c r="E387" s="123">
        <v>3.0523090996473234</v>
      </c>
      <c r="F387" s="84" t="s">
        <v>4158</v>
      </c>
      <c r="G387" s="84" t="b">
        <v>0</v>
      </c>
      <c r="H387" s="84" t="b">
        <v>0</v>
      </c>
      <c r="I387" s="84" t="b">
        <v>0</v>
      </c>
      <c r="J387" s="84" t="b">
        <v>0</v>
      </c>
      <c r="K387" s="84" t="b">
        <v>1</v>
      </c>
      <c r="L387" s="84" t="b">
        <v>0</v>
      </c>
    </row>
    <row r="388" spans="1:12" ht="15">
      <c r="A388" s="84" t="s">
        <v>4020</v>
      </c>
      <c r="B388" s="84" t="s">
        <v>684</v>
      </c>
      <c r="C388" s="84">
        <v>2</v>
      </c>
      <c r="D388" s="123">
        <v>0.0011343998773081852</v>
      </c>
      <c r="E388" s="123">
        <v>2.383302318688748</v>
      </c>
      <c r="F388" s="84" t="s">
        <v>4158</v>
      </c>
      <c r="G388" s="84" t="b">
        <v>0</v>
      </c>
      <c r="H388" s="84" t="b">
        <v>1</v>
      </c>
      <c r="I388" s="84" t="b">
        <v>0</v>
      </c>
      <c r="J388" s="84" t="b">
        <v>0</v>
      </c>
      <c r="K388" s="84" t="b">
        <v>0</v>
      </c>
      <c r="L388" s="84" t="b">
        <v>0</v>
      </c>
    </row>
    <row r="389" spans="1:12" ht="15">
      <c r="A389" s="84" t="s">
        <v>3054</v>
      </c>
      <c r="B389" s="84" t="s">
        <v>4021</v>
      </c>
      <c r="C389" s="84">
        <v>2</v>
      </c>
      <c r="D389" s="123">
        <v>0.0011343998773081852</v>
      </c>
      <c r="E389" s="123">
        <v>1.4466449840505358</v>
      </c>
      <c r="F389" s="84" t="s">
        <v>4158</v>
      </c>
      <c r="G389" s="84" t="b">
        <v>0</v>
      </c>
      <c r="H389" s="84" t="b">
        <v>0</v>
      </c>
      <c r="I389" s="84" t="b">
        <v>0</v>
      </c>
      <c r="J389" s="84" t="b">
        <v>0</v>
      </c>
      <c r="K389" s="84" t="b">
        <v>0</v>
      </c>
      <c r="L389" s="84" t="b">
        <v>0</v>
      </c>
    </row>
    <row r="390" spans="1:12" ht="15">
      <c r="A390" s="84" t="s">
        <v>4021</v>
      </c>
      <c r="B390" s="84" t="s">
        <v>4022</v>
      </c>
      <c r="C390" s="84">
        <v>2</v>
      </c>
      <c r="D390" s="123">
        <v>0.0011343998773081852</v>
      </c>
      <c r="E390" s="123">
        <v>3.228400358703005</v>
      </c>
      <c r="F390" s="84" t="s">
        <v>4158</v>
      </c>
      <c r="G390" s="84" t="b">
        <v>0</v>
      </c>
      <c r="H390" s="84" t="b">
        <v>0</v>
      </c>
      <c r="I390" s="84" t="b">
        <v>0</v>
      </c>
      <c r="J390" s="84" t="b">
        <v>0</v>
      </c>
      <c r="K390" s="84" t="b">
        <v>0</v>
      </c>
      <c r="L390" s="84" t="b">
        <v>0</v>
      </c>
    </row>
    <row r="391" spans="1:12" ht="15">
      <c r="A391" s="84" t="s">
        <v>3501</v>
      </c>
      <c r="B391" s="84" t="s">
        <v>3054</v>
      </c>
      <c r="C391" s="84">
        <v>2</v>
      </c>
      <c r="D391" s="123">
        <v>0.0011343998773081852</v>
      </c>
      <c r="E391" s="123">
        <v>1.3093222663269308</v>
      </c>
      <c r="F391" s="84" t="s">
        <v>4158</v>
      </c>
      <c r="G391" s="84" t="b">
        <v>0</v>
      </c>
      <c r="H391" s="84" t="b">
        <v>0</v>
      </c>
      <c r="I391" s="84" t="b">
        <v>0</v>
      </c>
      <c r="J391" s="84" t="b">
        <v>0</v>
      </c>
      <c r="K391" s="84" t="b">
        <v>0</v>
      </c>
      <c r="L391" s="84" t="b">
        <v>0</v>
      </c>
    </row>
    <row r="392" spans="1:12" ht="15">
      <c r="A392" s="84" t="s">
        <v>3054</v>
      </c>
      <c r="B392" s="84" t="s">
        <v>4024</v>
      </c>
      <c r="C392" s="84">
        <v>2</v>
      </c>
      <c r="D392" s="123">
        <v>0.0011343998773081852</v>
      </c>
      <c r="E392" s="123">
        <v>1.4466449840505358</v>
      </c>
      <c r="F392" s="84" t="s">
        <v>4158</v>
      </c>
      <c r="G392" s="84" t="b">
        <v>0</v>
      </c>
      <c r="H392" s="84" t="b">
        <v>0</v>
      </c>
      <c r="I392" s="84" t="b">
        <v>0</v>
      </c>
      <c r="J392" s="84" t="b">
        <v>0</v>
      </c>
      <c r="K392" s="84" t="b">
        <v>0</v>
      </c>
      <c r="L392" s="84" t="b">
        <v>0</v>
      </c>
    </row>
    <row r="393" spans="1:12" ht="15">
      <c r="A393" s="84" t="s">
        <v>4025</v>
      </c>
      <c r="B393" s="84" t="s">
        <v>3793</v>
      </c>
      <c r="C393" s="84">
        <v>2</v>
      </c>
      <c r="D393" s="123">
        <v>0.0011343998773081852</v>
      </c>
      <c r="E393" s="123">
        <v>2.9273703630390235</v>
      </c>
      <c r="F393" s="84" t="s">
        <v>4158</v>
      </c>
      <c r="G393" s="84" t="b">
        <v>0</v>
      </c>
      <c r="H393" s="84" t="b">
        <v>0</v>
      </c>
      <c r="I393" s="84" t="b">
        <v>0</v>
      </c>
      <c r="J393" s="84" t="b">
        <v>0</v>
      </c>
      <c r="K393" s="84" t="b">
        <v>0</v>
      </c>
      <c r="L393" s="84" t="b">
        <v>0</v>
      </c>
    </row>
    <row r="394" spans="1:12" ht="15">
      <c r="A394" s="84" t="s">
        <v>3793</v>
      </c>
      <c r="B394" s="84" t="s">
        <v>1468</v>
      </c>
      <c r="C394" s="84">
        <v>2</v>
      </c>
      <c r="D394" s="123">
        <v>0.0011343998773081852</v>
      </c>
      <c r="E394" s="123">
        <v>2.9273703630390235</v>
      </c>
      <c r="F394" s="84" t="s">
        <v>4158</v>
      </c>
      <c r="G394" s="84" t="b">
        <v>0</v>
      </c>
      <c r="H394" s="84" t="b">
        <v>0</v>
      </c>
      <c r="I394" s="84" t="b">
        <v>0</v>
      </c>
      <c r="J394" s="84" t="b">
        <v>0</v>
      </c>
      <c r="K394" s="84" t="b">
        <v>0</v>
      </c>
      <c r="L394" s="84" t="b">
        <v>0</v>
      </c>
    </row>
    <row r="395" spans="1:12" ht="15">
      <c r="A395" s="84" t="s">
        <v>1468</v>
      </c>
      <c r="B395" s="84" t="s">
        <v>3793</v>
      </c>
      <c r="C395" s="84">
        <v>2</v>
      </c>
      <c r="D395" s="123">
        <v>0.0011343998773081852</v>
      </c>
      <c r="E395" s="123">
        <v>2.9273703630390235</v>
      </c>
      <c r="F395" s="84" t="s">
        <v>4158</v>
      </c>
      <c r="G395" s="84" t="b">
        <v>0</v>
      </c>
      <c r="H395" s="84" t="b">
        <v>0</v>
      </c>
      <c r="I395" s="84" t="b">
        <v>0</v>
      </c>
      <c r="J395" s="84" t="b">
        <v>0</v>
      </c>
      <c r="K395" s="84" t="b">
        <v>0</v>
      </c>
      <c r="L395" s="84" t="b">
        <v>0</v>
      </c>
    </row>
    <row r="396" spans="1:12" ht="15">
      <c r="A396" s="84" t="s">
        <v>4027</v>
      </c>
      <c r="B396" s="84" t="s">
        <v>4028</v>
      </c>
      <c r="C396" s="84">
        <v>2</v>
      </c>
      <c r="D396" s="123">
        <v>0.0011343998773081852</v>
      </c>
      <c r="E396" s="123">
        <v>3.228400358703005</v>
      </c>
      <c r="F396" s="84" t="s">
        <v>4158</v>
      </c>
      <c r="G396" s="84" t="b">
        <v>0</v>
      </c>
      <c r="H396" s="84" t="b">
        <v>0</v>
      </c>
      <c r="I396" s="84" t="b">
        <v>0</v>
      </c>
      <c r="J396" s="84" t="b">
        <v>0</v>
      </c>
      <c r="K396" s="84" t="b">
        <v>0</v>
      </c>
      <c r="L396" s="84" t="b">
        <v>0</v>
      </c>
    </row>
    <row r="397" spans="1:12" ht="15">
      <c r="A397" s="84" t="s">
        <v>4028</v>
      </c>
      <c r="B397" s="84" t="s">
        <v>4029</v>
      </c>
      <c r="C397" s="84">
        <v>2</v>
      </c>
      <c r="D397" s="123">
        <v>0.0011343998773081852</v>
      </c>
      <c r="E397" s="123">
        <v>3.228400358703005</v>
      </c>
      <c r="F397" s="84" t="s">
        <v>4158</v>
      </c>
      <c r="G397" s="84" t="b">
        <v>0</v>
      </c>
      <c r="H397" s="84" t="b">
        <v>0</v>
      </c>
      <c r="I397" s="84" t="b">
        <v>0</v>
      </c>
      <c r="J397" s="84" t="b">
        <v>0</v>
      </c>
      <c r="K397" s="84" t="b">
        <v>0</v>
      </c>
      <c r="L397" s="84" t="b">
        <v>0</v>
      </c>
    </row>
    <row r="398" spans="1:12" ht="15">
      <c r="A398" s="84" t="s">
        <v>4032</v>
      </c>
      <c r="B398" s="84" t="s">
        <v>4033</v>
      </c>
      <c r="C398" s="84">
        <v>2</v>
      </c>
      <c r="D398" s="123">
        <v>0.0011343998773081852</v>
      </c>
      <c r="E398" s="123">
        <v>3.228400358703005</v>
      </c>
      <c r="F398" s="84" t="s">
        <v>4158</v>
      </c>
      <c r="G398" s="84" t="b">
        <v>0</v>
      </c>
      <c r="H398" s="84" t="b">
        <v>0</v>
      </c>
      <c r="I398" s="84" t="b">
        <v>0</v>
      </c>
      <c r="J398" s="84" t="b">
        <v>0</v>
      </c>
      <c r="K398" s="84" t="b">
        <v>0</v>
      </c>
      <c r="L398" s="84" t="b">
        <v>0</v>
      </c>
    </row>
    <row r="399" spans="1:12" ht="15">
      <c r="A399" s="84" t="s">
        <v>3057</v>
      </c>
      <c r="B399" s="84" t="s">
        <v>3054</v>
      </c>
      <c r="C399" s="84">
        <v>2</v>
      </c>
      <c r="D399" s="123">
        <v>0.0011343998773081852</v>
      </c>
      <c r="E399" s="123">
        <v>0.09183832211302452</v>
      </c>
      <c r="F399" s="84" t="s">
        <v>4158</v>
      </c>
      <c r="G399" s="84" t="b">
        <v>0</v>
      </c>
      <c r="H399" s="84" t="b">
        <v>0</v>
      </c>
      <c r="I399" s="84" t="b">
        <v>0</v>
      </c>
      <c r="J399" s="84" t="b">
        <v>0</v>
      </c>
      <c r="K399" s="84" t="b">
        <v>0</v>
      </c>
      <c r="L399" s="84" t="b">
        <v>0</v>
      </c>
    </row>
    <row r="400" spans="1:12" ht="15">
      <c r="A400" s="84" t="s">
        <v>317</v>
      </c>
      <c r="B400" s="84" t="s">
        <v>3674</v>
      </c>
      <c r="C400" s="84">
        <v>2</v>
      </c>
      <c r="D400" s="123">
        <v>0.0011343998773081852</v>
      </c>
      <c r="E400" s="123">
        <v>2.529430354366986</v>
      </c>
      <c r="F400" s="84" t="s">
        <v>4158</v>
      </c>
      <c r="G400" s="84" t="b">
        <v>0</v>
      </c>
      <c r="H400" s="84" t="b">
        <v>0</v>
      </c>
      <c r="I400" s="84" t="b">
        <v>0</v>
      </c>
      <c r="J400" s="84" t="b">
        <v>0</v>
      </c>
      <c r="K400" s="84" t="b">
        <v>0</v>
      </c>
      <c r="L400" s="84" t="b">
        <v>0</v>
      </c>
    </row>
    <row r="401" spans="1:12" ht="15">
      <c r="A401" s="84" t="s">
        <v>3664</v>
      </c>
      <c r="B401" s="84" t="s">
        <v>4034</v>
      </c>
      <c r="C401" s="84">
        <v>2</v>
      </c>
      <c r="D401" s="123">
        <v>0.0011343998773081852</v>
      </c>
      <c r="E401" s="123">
        <v>2.3533390953113047</v>
      </c>
      <c r="F401" s="84" t="s">
        <v>4158</v>
      </c>
      <c r="G401" s="84" t="b">
        <v>0</v>
      </c>
      <c r="H401" s="84" t="b">
        <v>0</v>
      </c>
      <c r="I401" s="84" t="b">
        <v>0</v>
      </c>
      <c r="J401" s="84" t="b">
        <v>1</v>
      </c>
      <c r="K401" s="84" t="b">
        <v>0</v>
      </c>
      <c r="L401" s="84" t="b">
        <v>0</v>
      </c>
    </row>
    <row r="402" spans="1:12" ht="15">
      <c r="A402" s="84" t="s">
        <v>3058</v>
      </c>
      <c r="B402" s="84" t="s">
        <v>3786</v>
      </c>
      <c r="C402" s="84">
        <v>2</v>
      </c>
      <c r="D402" s="123">
        <v>0.0011343998773081852</v>
      </c>
      <c r="E402" s="123">
        <v>1.830460350030967</v>
      </c>
      <c r="F402" s="84" t="s">
        <v>4158</v>
      </c>
      <c r="G402" s="84" t="b">
        <v>0</v>
      </c>
      <c r="H402" s="84" t="b">
        <v>0</v>
      </c>
      <c r="I402" s="84" t="b">
        <v>0</v>
      </c>
      <c r="J402" s="84" t="b">
        <v>0</v>
      </c>
      <c r="K402" s="84" t="b">
        <v>0</v>
      </c>
      <c r="L402" s="84" t="b">
        <v>0</v>
      </c>
    </row>
    <row r="403" spans="1:12" ht="15">
      <c r="A403" s="84" t="s">
        <v>3786</v>
      </c>
      <c r="B403" s="84" t="s">
        <v>3757</v>
      </c>
      <c r="C403" s="84">
        <v>2</v>
      </c>
      <c r="D403" s="123">
        <v>0.0011343998773081852</v>
      </c>
      <c r="E403" s="123">
        <v>2.529430354366986</v>
      </c>
      <c r="F403" s="84" t="s">
        <v>4158</v>
      </c>
      <c r="G403" s="84" t="b">
        <v>0</v>
      </c>
      <c r="H403" s="84" t="b">
        <v>0</v>
      </c>
      <c r="I403" s="84" t="b">
        <v>0</v>
      </c>
      <c r="J403" s="84" t="b">
        <v>0</v>
      </c>
      <c r="K403" s="84" t="b">
        <v>0</v>
      </c>
      <c r="L403" s="84" t="b">
        <v>0</v>
      </c>
    </row>
    <row r="404" spans="1:12" ht="15">
      <c r="A404" s="84" t="s">
        <v>3757</v>
      </c>
      <c r="B404" s="84" t="s">
        <v>4036</v>
      </c>
      <c r="C404" s="84">
        <v>2</v>
      </c>
      <c r="D404" s="123">
        <v>0.0011343998773081852</v>
      </c>
      <c r="E404" s="123">
        <v>2.8304603500309673</v>
      </c>
      <c r="F404" s="84" t="s">
        <v>4158</v>
      </c>
      <c r="G404" s="84" t="b">
        <v>0</v>
      </c>
      <c r="H404" s="84" t="b">
        <v>0</v>
      </c>
      <c r="I404" s="84" t="b">
        <v>0</v>
      </c>
      <c r="J404" s="84" t="b">
        <v>0</v>
      </c>
      <c r="K404" s="84" t="b">
        <v>1</v>
      </c>
      <c r="L404" s="84" t="b">
        <v>0</v>
      </c>
    </row>
    <row r="405" spans="1:12" ht="15">
      <c r="A405" s="84" t="s">
        <v>4036</v>
      </c>
      <c r="B405" s="84" t="s">
        <v>4037</v>
      </c>
      <c r="C405" s="84">
        <v>2</v>
      </c>
      <c r="D405" s="123">
        <v>0.0011343998773081852</v>
      </c>
      <c r="E405" s="123">
        <v>3.228400358703005</v>
      </c>
      <c r="F405" s="84" t="s">
        <v>4158</v>
      </c>
      <c r="G405" s="84" t="b">
        <v>0</v>
      </c>
      <c r="H405" s="84" t="b">
        <v>1</v>
      </c>
      <c r="I405" s="84" t="b">
        <v>0</v>
      </c>
      <c r="J405" s="84" t="b">
        <v>0</v>
      </c>
      <c r="K405" s="84" t="b">
        <v>0</v>
      </c>
      <c r="L405" s="84" t="b">
        <v>0</v>
      </c>
    </row>
    <row r="406" spans="1:12" ht="15">
      <c r="A406" s="84" t="s">
        <v>4037</v>
      </c>
      <c r="B406" s="84" t="s">
        <v>4038</v>
      </c>
      <c r="C406" s="84">
        <v>2</v>
      </c>
      <c r="D406" s="123">
        <v>0.0011343998773081852</v>
      </c>
      <c r="E406" s="123">
        <v>3.228400358703005</v>
      </c>
      <c r="F406" s="84" t="s">
        <v>4158</v>
      </c>
      <c r="G406" s="84" t="b">
        <v>0</v>
      </c>
      <c r="H406" s="84" t="b">
        <v>0</v>
      </c>
      <c r="I406" s="84" t="b">
        <v>0</v>
      </c>
      <c r="J406" s="84" t="b">
        <v>0</v>
      </c>
      <c r="K406" s="84" t="b">
        <v>0</v>
      </c>
      <c r="L406" s="84" t="b">
        <v>0</v>
      </c>
    </row>
    <row r="407" spans="1:12" ht="15">
      <c r="A407" s="84" t="s">
        <v>4038</v>
      </c>
      <c r="B407" s="84" t="s">
        <v>3855</v>
      </c>
      <c r="C407" s="84">
        <v>2</v>
      </c>
      <c r="D407" s="123">
        <v>0.0011343998773081852</v>
      </c>
      <c r="E407" s="123">
        <v>3.0523090996473234</v>
      </c>
      <c r="F407" s="84" t="s">
        <v>4158</v>
      </c>
      <c r="G407" s="84" t="b">
        <v>0</v>
      </c>
      <c r="H407" s="84" t="b">
        <v>0</v>
      </c>
      <c r="I407" s="84" t="b">
        <v>0</v>
      </c>
      <c r="J407" s="84" t="b">
        <v>0</v>
      </c>
      <c r="K407" s="84" t="b">
        <v>1</v>
      </c>
      <c r="L407" s="84" t="b">
        <v>0</v>
      </c>
    </row>
    <row r="408" spans="1:12" ht="15">
      <c r="A408" s="84" t="s">
        <v>3855</v>
      </c>
      <c r="B408" s="84" t="s">
        <v>4039</v>
      </c>
      <c r="C408" s="84">
        <v>2</v>
      </c>
      <c r="D408" s="123">
        <v>0.0011343998773081852</v>
      </c>
      <c r="E408" s="123">
        <v>3.0523090996473234</v>
      </c>
      <c r="F408" s="84" t="s">
        <v>4158</v>
      </c>
      <c r="G408" s="84" t="b">
        <v>0</v>
      </c>
      <c r="H408" s="84" t="b">
        <v>1</v>
      </c>
      <c r="I408" s="84" t="b">
        <v>0</v>
      </c>
      <c r="J408" s="84" t="b">
        <v>0</v>
      </c>
      <c r="K408" s="84" t="b">
        <v>0</v>
      </c>
      <c r="L408" s="84" t="b">
        <v>0</v>
      </c>
    </row>
    <row r="409" spans="1:12" ht="15">
      <c r="A409" s="84" t="s">
        <v>4039</v>
      </c>
      <c r="B409" s="84" t="s">
        <v>4040</v>
      </c>
      <c r="C409" s="84">
        <v>2</v>
      </c>
      <c r="D409" s="123">
        <v>0.0011343998773081852</v>
      </c>
      <c r="E409" s="123">
        <v>3.228400358703005</v>
      </c>
      <c r="F409" s="84" t="s">
        <v>4158</v>
      </c>
      <c r="G409" s="84" t="b">
        <v>0</v>
      </c>
      <c r="H409" s="84" t="b">
        <v>0</v>
      </c>
      <c r="I409" s="84" t="b">
        <v>0</v>
      </c>
      <c r="J409" s="84" t="b">
        <v>0</v>
      </c>
      <c r="K409" s="84" t="b">
        <v>1</v>
      </c>
      <c r="L409" s="84" t="b">
        <v>0</v>
      </c>
    </row>
    <row r="410" spans="1:12" ht="15">
      <c r="A410" s="84" t="s">
        <v>4040</v>
      </c>
      <c r="B410" s="84" t="s">
        <v>3081</v>
      </c>
      <c r="C410" s="84">
        <v>2</v>
      </c>
      <c r="D410" s="123">
        <v>0.0011343998773081852</v>
      </c>
      <c r="E410" s="123">
        <v>2.575187844927661</v>
      </c>
      <c r="F410" s="84" t="s">
        <v>4158</v>
      </c>
      <c r="G410" s="84" t="b">
        <v>0</v>
      </c>
      <c r="H410" s="84" t="b">
        <v>1</v>
      </c>
      <c r="I410" s="84" t="b">
        <v>0</v>
      </c>
      <c r="J410" s="84" t="b">
        <v>1</v>
      </c>
      <c r="K410" s="84" t="b">
        <v>0</v>
      </c>
      <c r="L410" s="84" t="b">
        <v>0</v>
      </c>
    </row>
    <row r="411" spans="1:12" ht="15">
      <c r="A411" s="84" t="s">
        <v>3081</v>
      </c>
      <c r="B411" s="84" t="s">
        <v>4041</v>
      </c>
      <c r="C411" s="84">
        <v>2</v>
      </c>
      <c r="D411" s="123">
        <v>0.0011343998773081852</v>
      </c>
      <c r="E411" s="123">
        <v>2.575187844927661</v>
      </c>
      <c r="F411" s="84" t="s">
        <v>4158</v>
      </c>
      <c r="G411" s="84" t="b">
        <v>1</v>
      </c>
      <c r="H411" s="84" t="b">
        <v>0</v>
      </c>
      <c r="I411" s="84" t="b">
        <v>0</v>
      </c>
      <c r="J411" s="84" t="b">
        <v>0</v>
      </c>
      <c r="K411" s="84" t="b">
        <v>0</v>
      </c>
      <c r="L411" s="84" t="b">
        <v>0</v>
      </c>
    </row>
    <row r="412" spans="1:12" ht="15">
      <c r="A412" s="84" t="s">
        <v>4041</v>
      </c>
      <c r="B412" s="84" t="s">
        <v>4042</v>
      </c>
      <c r="C412" s="84">
        <v>2</v>
      </c>
      <c r="D412" s="123">
        <v>0.0011343998773081852</v>
      </c>
      <c r="E412" s="123">
        <v>3.228400358703005</v>
      </c>
      <c r="F412" s="84" t="s">
        <v>4158</v>
      </c>
      <c r="G412" s="84" t="b">
        <v>0</v>
      </c>
      <c r="H412" s="84" t="b">
        <v>0</v>
      </c>
      <c r="I412" s="84" t="b">
        <v>0</v>
      </c>
      <c r="J412" s="84" t="b">
        <v>1</v>
      </c>
      <c r="K412" s="84" t="b">
        <v>0</v>
      </c>
      <c r="L412" s="84" t="b">
        <v>0</v>
      </c>
    </row>
    <row r="413" spans="1:12" ht="15">
      <c r="A413" s="84" t="s">
        <v>4043</v>
      </c>
      <c r="B413" s="84" t="s">
        <v>3788</v>
      </c>
      <c r="C413" s="84">
        <v>2</v>
      </c>
      <c r="D413" s="123">
        <v>0.0011343998773081852</v>
      </c>
      <c r="E413" s="123">
        <v>2.9273703630390235</v>
      </c>
      <c r="F413" s="84" t="s">
        <v>4158</v>
      </c>
      <c r="G413" s="84" t="b">
        <v>1</v>
      </c>
      <c r="H413" s="84" t="b">
        <v>0</v>
      </c>
      <c r="I413" s="84" t="b">
        <v>0</v>
      </c>
      <c r="J413" s="84" t="b">
        <v>0</v>
      </c>
      <c r="K413" s="84" t="b">
        <v>0</v>
      </c>
      <c r="L413" s="84" t="b">
        <v>0</v>
      </c>
    </row>
    <row r="414" spans="1:12" ht="15">
      <c r="A414" s="84" t="s">
        <v>3788</v>
      </c>
      <c r="B414" s="84" t="s">
        <v>3825</v>
      </c>
      <c r="C414" s="84">
        <v>2</v>
      </c>
      <c r="D414" s="123">
        <v>0.0011343998773081852</v>
      </c>
      <c r="E414" s="123">
        <v>2.751279103983342</v>
      </c>
      <c r="F414" s="84" t="s">
        <v>4158</v>
      </c>
      <c r="G414" s="84" t="b">
        <v>0</v>
      </c>
      <c r="H414" s="84" t="b">
        <v>0</v>
      </c>
      <c r="I414" s="84" t="b">
        <v>0</v>
      </c>
      <c r="J414" s="84" t="b">
        <v>0</v>
      </c>
      <c r="K414" s="84" t="b">
        <v>0</v>
      </c>
      <c r="L414" s="84" t="b">
        <v>0</v>
      </c>
    </row>
    <row r="415" spans="1:12" ht="15">
      <c r="A415" s="84" t="s">
        <v>3825</v>
      </c>
      <c r="B415" s="84" t="s">
        <v>3054</v>
      </c>
      <c r="C415" s="84">
        <v>2</v>
      </c>
      <c r="D415" s="123">
        <v>0.0011343998773081852</v>
      </c>
      <c r="E415" s="123">
        <v>1.1332310072712495</v>
      </c>
      <c r="F415" s="84" t="s">
        <v>4158</v>
      </c>
      <c r="G415" s="84" t="b">
        <v>0</v>
      </c>
      <c r="H415" s="84" t="b">
        <v>0</v>
      </c>
      <c r="I415" s="84" t="b">
        <v>0</v>
      </c>
      <c r="J415" s="84" t="b">
        <v>0</v>
      </c>
      <c r="K415" s="84" t="b">
        <v>0</v>
      </c>
      <c r="L415" s="84" t="b">
        <v>0</v>
      </c>
    </row>
    <row r="416" spans="1:12" ht="15">
      <c r="A416" s="84" t="s">
        <v>3056</v>
      </c>
      <c r="B416" s="84" t="s">
        <v>3856</v>
      </c>
      <c r="C416" s="84">
        <v>2</v>
      </c>
      <c r="D416" s="123">
        <v>0.0011343998773081852</v>
      </c>
      <c r="E416" s="123">
        <v>1.7970365945440174</v>
      </c>
      <c r="F416" s="84" t="s">
        <v>4158</v>
      </c>
      <c r="G416" s="84" t="b">
        <v>0</v>
      </c>
      <c r="H416" s="84" t="b">
        <v>0</v>
      </c>
      <c r="I416" s="84" t="b">
        <v>0</v>
      </c>
      <c r="J416" s="84" t="b">
        <v>0</v>
      </c>
      <c r="K416" s="84" t="b">
        <v>0</v>
      </c>
      <c r="L416" s="84" t="b">
        <v>0</v>
      </c>
    </row>
    <row r="417" spans="1:12" ht="15">
      <c r="A417" s="84" t="s">
        <v>3856</v>
      </c>
      <c r="B417" s="84" t="s">
        <v>3055</v>
      </c>
      <c r="C417" s="84">
        <v>2</v>
      </c>
      <c r="D417" s="123">
        <v>0.0011343998773081852</v>
      </c>
      <c r="E417" s="123">
        <v>1.7300898049134041</v>
      </c>
      <c r="F417" s="84" t="s">
        <v>4158</v>
      </c>
      <c r="G417" s="84" t="b">
        <v>0</v>
      </c>
      <c r="H417" s="84" t="b">
        <v>0</v>
      </c>
      <c r="I417" s="84" t="b">
        <v>0</v>
      </c>
      <c r="J417" s="84" t="b">
        <v>0</v>
      </c>
      <c r="K417" s="84" t="b">
        <v>0</v>
      </c>
      <c r="L417" s="84" t="b">
        <v>0</v>
      </c>
    </row>
    <row r="418" spans="1:12" ht="15">
      <c r="A418" s="84" t="s">
        <v>3056</v>
      </c>
      <c r="B418" s="84" t="s">
        <v>4044</v>
      </c>
      <c r="C418" s="84">
        <v>2</v>
      </c>
      <c r="D418" s="123">
        <v>0.0011343998773081852</v>
      </c>
      <c r="E418" s="123">
        <v>1.9731278535996986</v>
      </c>
      <c r="F418" s="84" t="s">
        <v>4158</v>
      </c>
      <c r="G418" s="84" t="b">
        <v>0</v>
      </c>
      <c r="H418" s="84" t="b">
        <v>0</v>
      </c>
      <c r="I418" s="84" t="b">
        <v>0</v>
      </c>
      <c r="J418" s="84" t="b">
        <v>0</v>
      </c>
      <c r="K418" s="84" t="b">
        <v>0</v>
      </c>
      <c r="L418" s="84" t="b">
        <v>0</v>
      </c>
    </row>
    <row r="419" spans="1:12" ht="15">
      <c r="A419" s="84" t="s">
        <v>4044</v>
      </c>
      <c r="B419" s="84" t="s">
        <v>4045</v>
      </c>
      <c r="C419" s="84">
        <v>2</v>
      </c>
      <c r="D419" s="123">
        <v>0.0011343998773081852</v>
      </c>
      <c r="E419" s="123">
        <v>3.228400358703005</v>
      </c>
      <c r="F419" s="84" t="s">
        <v>4158</v>
      </c>
      <c r="G419" s="84" t="b">
        <v>0</v>
      </c>
      <c r="H419" s="84" t="b">
        <v>0</v>
      </c>
      <c r="I419" s="84" t="b">
        <v>0</v>
      </c>
      <c r="J419" s="84" t="b">
        <v>0</v>
      </c>
      <c r="K419" s="84" t="b">
        <v>0</v>
      </c>
      <c r="L419" s="84" t="b">
        <v>0</v>
      </c>
    </row>
    <row r="420" spans="1:12" ht="15">
      <c r="A420" s="84" t="s">
        <v>4045</v>
      </c>
      <c r="B420" s="84" t="s">
        <v>4046</v>
      </c>
      <c r="C420" s="84">
        <v>2</v>
      </c>
      <c r="D420" s="123">
        <v>0.0011343998773081852</v>
      </c>
      <c r="E420" s="123">
        <v>3.228400358703005</v>
      </c>
      <c r="F420" s="84" t="s">
        <v>4158</v>
      </c>
      <c r="G420" s="84" t="b">
        <v>0</v>
      </c>
      <c r="H420" s="84" t="b">
        <v>0</v>
      </c>
      <c r="I420" s="84" t="b">
        <v>0</v>
      </c>
      <c r="J420" s="84" t="b">
        <v>0</v>
      </c>
      <c r="K420" s="84" t="b">
        <v>0</v>
      </c>
      <c r="L420" s="84" t="b">
        <v>0</v>
      </c>
    </row>
    <row r="421" spans="1:12" ht="15">
      <c r="A421" s="84" t="s">
        <v>4046</v>
      </c>
      <c r="B421" s="84" t="s">
        <v>4047</v>
      </c>
      <c r="C421" s="84">
        <v>2</v>
      </c>
      <c r="D421" s="123">
        <v>0.0011343998773081852</v>
      </c>
      <c r="E421" s="123">
        <v>3.228400358703005</v>
      </c>
      <c r="F421" s="84" t="s">
        <v>4158</v>
      </c>
      <c r="G421" s="84" t="b">
        <v>0</v>
      </c>
      <c r="H421" s="84" t="b">
        <v>0</v>
      </c>
      <c r="I421" s="84" t="b">
        <v>0</v>
      </c>
      <c r="J421" s="84" t="b">
        <v>0</v>
      </c>
      <c r="K421" s="84" t="b">
        <v>0</v>
      </c>
      <c r="L421" s="84" t="b">
        <v>0</v>
      </c>
    </row>
    <row r="422" spans="1:12" ht="15">
      <c r="A422" s="84" t="s">
        <v>4047</v>
      </c>
      <c r="B422" s="84" t="s">
        <v>3057</v>
      </c>
      <c r="C422" s="84">
        <v>2</v>
      </c>
      <c r="D422" s="123">
        <v>0.0011343998773081852</v>
      </c>
      <c r="E422" s="123">
        <v>2.0380686605327134</v>
      </c>
      <c r="F422" s="84" t="s">
        <v>4158</v>
      </c>
      <c r="G422" s="84" t="b">
        <v>0</v>
      </c>
      <c r="H422" s="84" t="b">
        <v>0</v>
      </c>
      <c r="I422" s="84" t="b">
        <v>0</v>
      </c>
      <c r="J422" s="84" t="b">
        <v>0</v>
      </c>
      <c r="K422" s="84" t="b">
        <v>0</v>
      </c>
      <c r="L422" s="84" t="b">
        <v>0</v>
      </c>
    </row>
    <row r="423" spans="1:12" ht="15">
      <c r="A423" s="84" t="s">
        <v>3057</v>
      </c>
      <c r="B423" s="84" t="s">
        <v>4048</v>
      </c>
      <c r="C423" s="84">
        <v>2</v>
      </c>
      <c r="D423" s="123">
        <v>0.0011343998773081852</v>
      </c>
      <c r="E423" s="123">
        <v>2.0109164144890985</v>
      </c>
      <c r="F423" s="84" t="s">
        <v>4158</v>
      </c>
      <c r="G423" s="84" t="b">
        <v>0</v>
      </c>
      <c r="H423" s="84" t="b">
        <v>0</v>
      </c>
      <c r="I423" s="84" t="b">
        <v>0</v>
      </c>
      <c r="J423" s="84" t="b">
        <v>0</v>
      </c>
      <c r="K423" s="84" t="b">
        <v>0</v>
      </c>
      <c r="L423" s="84" t="b">
        <v>0</v>
      </c>
    </row>
    <row r="424" spans="1:12" ht="15">
      <c r="A424" s="84" t="s">
        <v>4048</v>
      </c>
      <c r="B424" s="84" t="s">
        <v>4049</v>
      </c>
      <c r="C424" s="84">
        <v>2</v>
      </c>
      <c r="D424" s="123">
        <v>0.0011343998773081852</v>
      </c>
      <c r="E424" s="123">
        <v>3.228400358703005</v>
      </c>
      <c r="F424" s="84" t="s">
        <v>4158</v>
      </c>
      <c r="G424" s="84" t="b">
        <v>0</v>
      </c>
      <c r="H424" s="84" t="b">
        <v>0</v>
      </c>
      <c r="I424" s="84" t="b">
        <v>0</v>
      </c>
      <c r="J424" s="84" t="b">
        <v>0</v>
      </c>
      <c r="K424" s="84" t="b">
        <v>0</v>
      </c>
      <c r="L424" s="84" t="b">
        <v>0</v>
      </c>
    </row>
    <row r="425" spans="1:12" ht="15">
      <c r="A425" s="84" t="s">
        <v>4049</v>
      </c>
      <c r="B425" s="84" t="s">
        <v>4050</v>
      </c>
      <c r="C425" s="84">
        <v>2</v>
      </c>
      <c r="D425" s="123">
        <v>0.0011343998773081852</v>
      </c>
      <c r="E425" s="123">
        <v>3.228400358703005</v>
      </c>
      <c r="F425" s="84" t="s">
        <v>4158</v>
      </c>
      <c r="G425" s="84" t="b">
        <v>0</v>
      </c>
      <c r="H425" s="84" t="b">
        <v>0</v>
      </c>
      <c r="I425" s="84" t="b">
        <v>0</v>
      </c>
      <c r="J425" s="84" t="b">
        <v>0</v>
      </c>
      <c r="K425" s="84" t="b">
        <v>0</v>
      </c>
      <c r="L425" s="84" t="b">
        <v>0</v>
      </c>
    </row>
    <row r="426" spans="1:12" ht="15">
      <c r="A426" s="84" t="s">
        <v>4050</v>
      </c>
      <c r="B426" s="84" t="s">
        <v>4051</v>
      </c>
      <c r="C426" s="84">
        <v>2</v>
      </c>
      <c r="D426" s="123">
        <v>0.0011343998773081852</v>
      </c>
      <c r="E426" s="123">
        <v>3.228400358703005</v>
      </c>
      <c r="F426" s="84" t="s">
        <v>4158</v>
      </c>
      <c r="G426" s="84" t="b">
        <v>0</v>
      </c>
      <c r="H426" s="84" t="b">
        <v>0</v>
      </c>
      <c r="I426" s="84" t="b">
        <v>0</v>
      </c>
      <c r="J426" s="84" t="b">
        <v>0</v>
      </c>
      <c r="K426" s="84" t="b">
        <v>0</v>
      </c>
      <c r="L426" s="84" t="b">
        <v>0</v>
      </c>
    </row>
    <row r="427" spans="1:12" ht="15">
      <c r="A427" s="84" t="s">
        <v>4051</v>
      </c>
      <c r="B427" s="84" t="s">
        <v>4052</v>
      </c>
      <c r="C427" s="84">
        <v>2</v>
      </c>
      <c r="D427" s="123">
        <v>0.0011343998773081852</v>
      </c>
      <c r="E427" s="123">
        <v>3.228400358703005</v>
      </c>
      <c r="F427" s="84" t="s">
        <v>4158</v>
      </c>
      <c r="G427" s="84" t="b">
        <v>0</v>
      </c>
      <c r="H427" s="84" t="b">
        <v>0</v>
      </c>
      <c r="I427" s="84" t="b">
        <v>0</v>
      </c>
      <c r="J427" s="84" t="b">
        <v>0</v>
      </c>
      <c r="K427" s="84" t="b">
        <v>0</v>
      </c>
      <c r="L427" s="84" t="b">
        <v>0</v>
      </c>
    </row>
    <row r="428" spans="1:12" ht="15">
      <c r="A428" s="84" t="s">
        <v>3666</v>
      </c>
      <c r="B428" s="84" t="s">
        <v>3794</v>
      </c>
      <c r="C428" s="84">
        <v>2</v>
      </c>
      <c r="D428" s="123">
        <v>0.0011343998773081852</v>
      </c>
      <c r="E428" s="123">
        <v>2.114457006396168</v>
      </c>
      <c r="F428" s="84" t="s">
        <v>4158</v>
      </c>
      <c r="G428" s="84" t="b">
        <v>0</v>
      </c>
      <c r="H428" s="84" t="b">
        <v>0</v>
      </c>
      <c r="I428" s="84" t="b">
        <v>0</v>
      </c>
      <c r="J428" s="84" t="b">
        <v>0</v>
      </c>
      <c r="K428" s="84" t="b">
        <v>0</v>
      </c>
      <c r="L428" s="84" t="b">
        <v>0</v>
      </c>
    </row>
    <row r="429" spans="1:12" ht="15">
      <c r="A429" s="84" t="s">
        <v>3664</v>
      </c>
      <c r="B429" s="84" t="s">
        <v>4056</v>
      </c>
      <c r="C429" s="84">
        <v>2</v>
      </c>
      <c r="D429" s="123">
        <v>0.0011343998773081852</v>
      </c>
      <c r="E429" s="123">
        <v>2.3533390953113047</v>
      </c>
      <c r="F429" s="84" t="s">
        <v>4158</v>
      </c>
      <c r="G429" s="84" t="b">
        <v>0</v>
      </c>
      <c r="H429" s="84" t="b">
        <v>0</v>
      </c>
      <c r="I429" s="84" t="b">
        <v>0</v>
      </c>
      <c r="J429" s="84" t="b">
        <v>0</v>
      </c>
      <c r="K429" s="84" t="b">
        <v>0</v>
      </c>
      <c r="L429" s="84" t="b">
        <v>0</v>
      </c>
    </row>
    <row r="430" spans="1:12" ht="15">
      <c r="A430" s="84" t="s">
        <v>4056</v>
      </c>
      <c r="B430" s="84" t="s">
        <v>4057</v>
      </c>
      <c r="C430" s="84">
        <v>2</v>
      </c>
      <c r="D430" s="123">
        <v>0.0011343998773081852</v>
      </c>
      <c r="E430" s="123">
        <v>3.228400358703005</v>
      </c>
      <c r="F430" s="84" t="s">
        <v>4158</v>
      </c>
      <c r="G430" s="84" t="b">
        <v>0</v>
      </c>
      <c r="H430" s="84" t="b">
        <v>0</v>
      </c>
      <c r="I430" s="84" t="b">
        <v>0</v>
      </c>
      <c r="J430" s="84" t="b">
        <v>0</v>
      </c>
      <c r="K430" s="84" t="b">
        <v>0</v>
      </c>
      <c r="L430" s="84" t="b">
        <v>0</v>
      </c>
    </row>
    <row r="431" spans="1:12" ht="15">
      <c r="A431" s="84" t="s">
        <v>4057</v>
      </c>
      <c r="B431" s="84" t="s">
        <v>3664</v>
      </c>
      <c r="C431" s="84">
        <v>2</v>
      </c>
      <c r="D431" s="123">
        <v>0.0011343998773081852</v>
      </c>
      <c r="E431" s="123">
        <v>2.383302318688748</v>
      </c>
      <c r="F431" s="84" t="s">
        <v>4158</v>
      </c>
      <c r="G431" s="84" t="b">
        <v>0</v>
      </c>
      <c r="H431" s="84" t="b">
        <v>0</v>
      </c>
      <c r="I431" s="84" t="b">
        <v>0</v>
      </c>
      <c r="J431" s="84" t="b">
        <v>0</v>
      </c>
      <c r="K431" s="84" t="b">
        <v>0</v>
      </c>
      <c r="L431" s="84" t="b">
        <v>0</v>
      </c>
    </row>
    <row r="432" spans="1:12" ht="15">
      <c r="A432" s="84" t="s">
        <v>3664</v>
      </c>
      <c r="B432" s="84" t="s">
        <v>3795</v>
      </c>
      <c r="C432" s="84">
        <v>2</v>
      </c>
      <c r="D432" s="123">
        <v>0.0011343998773081852</v>
      </c>
      <c r="E432" s="123">
        <v>2.0523090996473234</v>
      </c>
      <c r="F432" s="84" t="s">
        <v>4158</v>
      </c>
      <c r="G432" s="84" t="b">
        <v>0</v>
      </c>
      <c r="H432" s="84" t="b">
        <v>0</v>
      </c>
      <c r="I432" s="84" t="b">
        <v>0</v>
      </c>
      <c r="J432" s="84" t="b">
        <v>0</v>
      </c>
      <c r="K432" s="84" t="b">
        <v>0</v>
      </c>
      <c r="L432" s="84" t="b">
        <v>0</v>
      </c>
    </row>
    <row r="433" spans="1:12" ht="15">
      <c r="A433" s="84" t="s">
        <v>3795</v>
      </c>
      <c r="B433" s="84" t="s">
        <v>4058</v>
      </c>
      <c r="C433" s="84">
        <v>2</v>
      </c>
      <c r="D433" s="123">
        <v>0.0011343998773081852</v>
      </c>
      <c r="E433" s="123">
        <v>2.9273703630390235</v>
      </c>
      <c r="F433" s="84" t="s">
        <v>4158</v>
      </c>
      <c r="G433" s="84" t="b">
        <v>0</v>
      </c>
      <c r="H433" s="84" t="b">
        <v>0</v>
      </c>
      <c r="I433" s="84" t="b">
        <v>0</v>
      </c>
      <c r="J433" s="84" t="b">
        <v>0</v>
      </c>
      <c r="K433" s="84" t="b">
        <v>0</v>
      </c>
      <c r="L433" s="84" t="b">
        <v>0</v>
      </c>
    </row>
    <row r="434" spans="1:12" ht="15">
      <c r="A434" s="84" t="s">
        <v>4058</v>
      </c>
      <c r="B434" s="84" t="s">
        <v>3691</v>
      </c>
      <c r="C434" s="84">
        <v>2</v>
      </c>
      <c r="D434" s="123">
        <v>0.0011343998773081852</v>
      </c>
      <c r="E434" s="123">
        <v>2.6263403673750423</v>
      </c>
      <c r="F434" s="84" t="s">
        <v>4158</v>
      </c>
      <c r="G434" s="84" t="b">
        <v>0</v>
      </c>
      <c r="H434" s="84" t="b">
        <v>0</v>
      </c>
      <c r="I434" s="84" t="b">
        <v>0</v>
      </c>
      <c r="J434" s="84" t="b">
        <v>0</v>
      </c>
      <c r="K434" s="84" t="b">
        <v>0</v>
      </c>
      <c r="L434" s="84" t="b">
        <v>0</v>
      </c>
    </row>
    <row r="435" spans="1:12" ht="15">
      <c r="A435" s="84" t="s">
        <v>3691</v>
      </c>
      <c r="B435" s="84" t="s">
        <v>4059</v>
      </c>
      <c r="C435" s="84">
        <v>2</v>
      </c>
      <c r="D435" s="123">
        <v>0.0011343998773081852</v>
      </c>
      <c r="E435" s="123">
        <v>2.6263403673750423</v>
      </c>
      <c r="F435" s="84" t="s">
        <v>4158</v>
      </c>
      <c r="G435" s="84" t="b">
        <v>0</v>
      </c>
      <c r="H435" s="84" t="b">
        <v>0</v>
      </c>
      <c r="I435" s="84" t="b">
        <v>0</v>
      </c>
      <c r="J435" s="84" t="b">
        <v>0</v>
      </c>
      <c r="K435" s="84" t="b">
        <v>0</v>
      </c>
      <c r="L435" s="84" t="b">
        <v>0</v>
      </c>
    </row>
    <row r="436" spans="1:12" ht="15">
      <c r="A436" s="84" t="s">
        <v>4059</v>
      </c>
      <c r="B436" s="84" t="s">
        <v>3667</v>
      </c>
      <c r="C436" s="84">
        <v>2</v>
      </c>
      <c r="D436" s="123">
        <v>0.0011343998773081852</v>
      </c>
      <c r="E436" s="123">
        <v>2.415487002060149</v>
      </c>
      <c r="F436" s="84" t="s">
        <v>4158</v>
      </c>
      <c r="G436" s="84" t="b">
        <v>0</v>
      </c>
      <c r="H436" s="84" t="b">
        <v>0</v>
      </c>
      <c r="I436" s="84" t="b">
        <v>0</v>
      </c>
      <c r="J436" s="84" t="b">
        <v>0</v>
      </c>
      <c r="K436" s="84" t="b">
        <v>0</v>
      </c>
      <c r="L436" s="84" t="b">
        <v>0</v>
      </c>
    </row>
    <row r="437" spans="1:12" ht="15">
      <c r="A437" s="84" t="s">
        <v>3667</v>
      </c>
      <c r="B437" s="84" t="s">
        <v>4060</v>
      </c>
      <c r="C437" s="84">
        <v>2</v>
      </c>
      <c r="D437" s="123">
        <v>0.0011343998773081852</v>
      </c>
      <c r="E437" s="123">
        <v>2.6263403673750423</v>
      </c>
      <c r="F437" s="84" t="s">
        <v>4158</v>
      </c>
      <c r="G437" s="84" t="b">
        <v>0</v>
      </c>
      <c r="H437" s="84" t="b">
        <v>0</v>
      </c>
      <c r="I437" s="84" t="b">
        <v>0</v>
      </c>
      <c r="J437" s="84" t="b">
        <v>0</v>
      </c>
      <c r="K437" s="84" t="b">
        <v>0</v>
      </c>
      <c r="L437" s="84" t="b">
        <v>0</v>
      </c>
    </row>
    <row r="438" spans="1:12" ht="15">
      <c r="A438" s="84" t="s">
        <v>4060</v>
      </c>
      <c r="B438" s="84" t="s">
        <v>4061</v>
      </c>
      <c r="C438" s="84">
        <v>2</v>
      </c>
      <c r="D438" s="123">
        <v>0.0011343998773081852</v>
      </c>
      <c r="E438" s="123">
        <v>3.228400358703005</v>
      </c>
      <c r="F438" s="84" t="s">
        <v>4158</v>
      </c>
      <c r="G438" s="84" t="b">
        <v>0</v>
      </c>
      <c r="H438" s="84" t="b">
        <v>0</v>
      </c>
      <c r="I438" s="84" t="b">
        <v>0</v>
      </c>
      <c r="J438" s="84" t="b">
        <v>1</v>
      </c>
      <c r="K438" s="84" t="b">
        <v>0</v>
      </c>
      <c r="L438" s="84" t="b">
        <v>0</v>
      </c>
    </row>
    <row r="439" spans="1:12" ht="15">
      <c r="A439" s="84" t="s">
        <v>328</v>
      </c>
      <c r="B439" s="84" t="s">
        <v>3136</v>
      </c>
      <c r="C439" s="84">
        <v>2</v>
      </c>
      <c r="D439" s="123">
        <v>0.0011343998773081852</v>
      </c>
      <c r="E439" s="123">
        <v>2.4325203413589294</v>
      </c>
      <c r="F439" s="84" t="s">
        <v>4158</v>
      </c>
      <c r="G439" s="84" t="b">
        <v>0</v>
      </c>
      <c r="H439" s="84" t="b">
        <v>0</v>
      </c>
      <c r="I439" s="84" t="b">
        <v>0</v>
      </c>
      <c r="J439" s="84" t="b">
        <v>0</v>
      </c>
      <c r="K439" s="84" t="b">
        <v>0</v>
      </c>
      <c r="L439" s="84" t="b">
        <v>0</v>
      </c>
    </row>
    <row r="440" spans="1:12" ht="15">
      <c r="A440" s="84" t="s">
        <v>3866</v>
      </c>
      <c r="B440" s="84" t="s">
        <v>4062</v>
      </c>
      <c r="C440" s="84">
        <v>2</v>
      </c>
      <c r="D440" s="123">
        <v>0.0011343998773081852</v>
      </c>
      <c r="E440" s="123">
        <v>3.0523090996473234</v>
      </c>
      <c r="F440" s="84" t="s">
        <v>4158</v>
      </c>
      <c r="G440" s="84" t="b">
        <v>0</v>
      </c>
      <c r="H440" s="84" t="b">
        <v>0</v>
      </c>
      <c r="I440" s="84" t="b">
        <v>0</v>
      </c>
      <c r="J440" s="84" t="b">
        <v>0</v>
      </c>
      <c r="K440" s="84" t="b">
        <v>0</v>
      </c>
      <c r="L440" s="84" t="b">
        <v>0</v>
      </c>
    </row>
    <row r="441" spans="1:12" ht="15">
      <c r="A441" s="84" t="s">
        <v>4064</v>
      </c>
      <c r="B441" s="84" t="s">
        <v>3664</v>
      </c>
      <c r="C441" s="84">
        <v>2</v>
      </c>
      <c r="D441" s="123">
        <v>0.0011343998773081852</v>
      </c>
      <c r="E441" s="123">
        <v>2.383302318688748</v>
      </c>
      <c r="F441" s="84" t="s">
        <v>4158</v>
      </c>
      <c r="G441" s="84" t="b">
        <v>0</v>
      </c>
      <c r="H441" s="84" t="b">
        <v>1</v>
      </c>
      <c r="I441" s="84" t="b">
        <v>0</v>
      </c>
      <c r="J441" s="84" t="b">
        <v>0</v>
      </c>
      <c r="K441" s="84" t="b">
        <v>0</v>
      </c>
      <c r="L441" s="84" t="b">
        <v>0</v>
      </c>
    </row>
    <row r="442" spans="1:12" ht="15">
      <c r="A442" s="84" t="s">
        <v>3681</v>
      </c>
      <c r="B442" s="84" t="s">
        <v>3698</v>
      </c>
      <c r="C442" s="84">
        <v>2</v>
      </c>
      <c r="D442" s="123">
        <v>0.0011343998773081852</v>
      </c>
      <c r="E442" s="123">
        <v>2.0311198005773856</v>
      </c>
      <c r="F442" s="84" t="s">
        <v>4158</v>
      </c>
      <c r="G442" s="84" t="b">
        <v>0</v>
      </c>
      <c r="H442" s="84" t="b">
        <v>0</v>
      </c>
      <c r="I442" s="84" t="b">
        <v>0</v>
      </c>
      <c r="J442" s="84" t="b">
        <v>0</v>
      </c>
      <c r="K442" s="84" t="b">
        <v>0</v>
      </c>
      <c r="L442" s="84" t="b">
        <v>0</v>
      </c>
    </row>
    <row r="443" spans="1:12" ht="15">
      <c r="A443" s="84" t="s">
        <v>3698</v>
      </c>
      <c r="B443" s="84" t="s">
        <v>3868</v>
      </c>
      <c r="C443" s="84">
        <v>2</v>
      </c>
      <c r="D443" s="123">
        <v>0.0011343998773081852</v>
      </c>
      <c r="E443" s="123">
        <v>2.5082410552970478</v>
      </c>
      <c r="F443" s="84" t="s">
        <v>4158</v>
      </c>
      <c r="G443" s="84" t="b">
        <v>0</v>
      </c>
      <c r="H443" s="84" t="b">
        <v>0</v>
      </c>
      <c r="I443" s="84" t="b">
        <v>0</v>
      </c>
      <c r="J443" s="84" t="b">
        <v>0</v>
      </c>
      <c r="K443" s="84" t="b">
        <v>0</v>
      </c>
      <c r="L443" s="84" t="b">
        <v>0</v>
      </c>
    </row>
    <row r="444" spans="1:12" ht="15">
      <c r="A444" s="84" t="s">
        <v>3868</v>
      </c>
      <c r="B444" s="84" t="s">
        <v>4065</v>
      </c>
      <c r="C444" s="84">
        <v>2</v>
      </c>
      <c r="D444" s="123">
        <v>0.0011343998773081852</v>
      </c>
      <c r="E444" s="123">
        <v>3.0523090996473234</v>
      </c>
      <c r="F444" s="84" t="s">
        <v>4158</v>
      </c>
      <c r="G444" s="84" t="b">
        <v>0</v>
      </c>
      <c r="H444" s="84" t="b">
        <v>0</v>
      </c>
      <c r="I444" s="84" t="b">
        <v>0</v>
      </c>
      <c r="J444" s="84" t="b">
        <v>0</v>
      </c>
      <c r="K444" s="84" t="b">
        <v>0</v>
      </c>
      <c r="L444" s="84" t="b">
        <v>0</v>
      </c>
    </row>
    <row r="445" spans="1:12" ht="15">
      <c r="A445" s="84" t="s">
        <v>4065</v>
      </c>
      <c r="B445" s="84" t="s">
        <v>4066</v>
      </c>
      <c r="C445" s="84">
        <v>2</v>
      </c>
      <c r="D445" s="123">
        <v>0.0011343998773081852</v>
      </c>
      <c r="E445" s="123">
        <v>3.228400358703005</v>
      </c>
      <c r="F445" s="84" t="s">
        <v>4158</v>
      </c>
      <c r="G445" s="84" t="b">
        <v>0</v>
      </c>
      <c r="H445" s="84" t="b">
        <v>0</v>
      </c>
      <c r="I445" s="84" t="b">
        <v>0</v>
      </c>
      <c r="J445" s="84" t="b">
        <v>0</v>
      </c>
      <c r="K445" s="84" t="b">
        <v>0</v>
      </c>
      <c r="L445" s="84" t="b">
        <v>0</v>
      </c>
    </row>
    <row r="446" spans="1:12" ht="15">
      <c r="A446" s="84" t="s">
        <v>4066</v>
      </c>
      <c r="B446" s="84" t="s">
        <v>4067</v>
      </c>
      <c r="C446" s="84">
        <v>2</v>
      </c>
      <c r="D446" s="123">
        <v>0.0011343998773081852</v>
      </c>
      <c r="E446" s="123">
        <v>3.228400358703005</v>
      </c>
      <c r="F446" s="84" t="s">
        <v>4158</v>
      </c>
      <c r="G446" s="84" t="b">
        <v>0</v>
      </c>
      <c r="H446" s="84" t="b">
        <v>0</v>
      </c>
      <c r="I446" s="84" t="b">
        <v>0</v>
      </c>
      <c r="J446" s="84" t="b">
        <v>0</v>
      </c>
      <c r="K446" s="84" t="b">
        <v>0</v>
      </c>
      <c r="L446" s="84" t="b">
        <v>0</v>
      </c>
    </row>
    <row r="447" spans="1:12" ht="15">
      <c r="A447" s="84" t="s">
        <v>4067</v>
      </c>
      <c r="B447" s="84" t="s">
        <v>3699</v>
      </c>
      <c r="C447" s="84">
        <v>2</v>
      </c>
      <c r="D447" s="123">
        <v>0.0011343998773081852</v>
      </c>
      <c r="E447" s="123">
        <v>2.684332314352729</v>
      </c>
      <c r="F447" s="84" t="s">
        <v>4158</v>
      </c>
      <c r="G447" s="84" t="b">
        <v>0</v>
      </c>
      <c r="H447" s="84" t="b">
        <v>0</v>
      </c>
      <c r="I447" s="84" t="b">
        <v>0</v>
      </c>
      <c r="J447" s="84" t="b">
        <v>0</v>
      </c>
      <c r="K447" s="84" t="b">
        <v>0</v>
      </c>
      <c r="L447" s="84" t="b">
        <v>0</v>
      </c>
    </row>
    <row r="448" spans="1:12" ht="15">
      <c r="A448" s="84" t="s">
        <v>3699</v>
      </c>
      <c r="B448" s="84" t="s">
        <v>4068</v>
      </c>
      <c r="C448" s="84">
        <v>2</v>
      </c>
      <c r="D448" s="123">
        <v>0.0011343998773081852</v>
      </c>
      <c r="E448" s="123">
        <v>2.684332314352729</v>
      </c>
      <c r="F448" s="84" t="s">
        <v>4158</v>
      </c>
      <c r="G448" s="84" t="b">
        <v>0</v>
      </c>
      <c r="H448" s="84" t="b">
        <v>0</v>
      </c>
      <c r="I448" s="84" t="b">
        <v>0</v>
      </c>
      <c r="J448" s="84" t="b">
        <v>0</v>
      </c>
      <c r="K448" s="84" t="b">
        <v>0</v>
      </c>
      <c r="L448" s="84" t="b">
        <v>0</v>
      </c>
    </row>
    <row r="449" spans="1:12" ht="15">
      <c r="A449" s="84" t="s">
        <v>4069</v>
      </c>
      <c r="B449" s="84" t="s">
        <v>4070</v>
      </c>
      <c r="C449" s="84">
        <v>2</v>
      </c>
      <c r="D449" s="123">
        <v>0.0011343998773081852</v>
      </c>
      <c r="E449" s="123">
        <v>3.228400358703005</v>
      </c>
      <c r="F449" s="84" t="s">
        <v>4158</v>
      </c>
      <c r="G449" s="84" t="b">
        <v>0</v>
      </c>
      <c r="H449" s="84" t="b">
        <v>0</v>
      </c>
      <c r="I449" s="84" t="b">
        <v>0</v>
      </c>
      <c r="J449" s="84" t="b">
        <v>0</v>
      </c>
      <c r="K449" s="84" t="b">
        <v>0</v>
      </c>
      <c r="L449" s="84" t="b">
        <v>0</v>
      </c>
    </row>
    <row r="450" spans="1:12" ht="15">
      <c r="A450" s="84" t="s">
        <v>4070</v>
      </c>
      <c r="B450" s="84" t="s">
        <v>4071</v>
      </c>
      <c r="C450" s="84">
        <v>2</v>
      </c>
      <c r="D450" s="123">
        <v>0.0011343998773081852</v>
      </c>
      <c r="E450" s="123">
        <v>3.228400358703005</v>
      </c>
      <c r="F450" s="84" t="s">
        <v>4158</v>
      </c>
      <c r="G450" s="84" t="b">
        <v>0</v>
      </c>
      <c r="H450" s="84" t="b">
        <v>0</v>
      </c>
      <c r="I450" s="84" t="b">
        <v>0</v>
      </c>
      <c r="J450" s="84" t="b">
        <v>0</v>
      </c>
      <c r="K450" s="84" t="b">
        <v>0</v>
      </c>
      <c r="L450" s="84" t="b">
        <v>0</v>
      </c>
    </row>
    <row r="451" spans="1:12" ht="15">
      <c r="A451" s="84" t="s">
        <v>4071</v>
      </c>
      <c r="B451" s="84" t="s">
        <v>4072</v>
      </c>
      <c r="C451" s="84">
        <v>2</v>
      </c>
      <c r="D451" s="123">
        <v>0.0011343998773081852</v>
      </c>
      <c r="E451" s="123">
        <v>3.228400358703005</v>
      </c>
      <c r="F451" s="84" t="s">
        <v>4158</v>
      </c>
      <c r="G451" s="84" t="b">
        <v>0</v>
      </c>
      <c r="H451" s="84" t="b">
        <v>0</v>
      </c>
      <c r="I451" s="84" t="b">
        <v>0</v>
      </c>
      <c r="J451" s="84" t="b">
        <v>0</v>
      </c>
      <c r="K451" s="84" t="b">
        <v>0</v>
      </c>
      <c r="L451" s="84" t="b">
        <v>0</v>
      </c>
    </row>
    <row r="452" spans="1:12" ht="15">
      <c r="A452" s="84" t="s">
        <v>4072</v>
      </c>
      <c r="B452" s="84" t="s">
        <v>4073</v>
      </c>
      <c r="C452" s="84">
        <v>2</v>
      </c>
      <c r="D452" s="123">
        <v>0.0011343998773081852</v>
      </c>
      <c r="E452" s="123">
        <v>3.228400358703005</v>
      </c>
      <c r="F452" s="84" t="s">
        <v>4158</v>
      </c>
      <c r="G452" s="84" t="b">
        <v>0</v>
      </c>
      <c r="H452" s="84" t="b">
        <v>0</v>
      </c>
      <c r="I452" s="84" t="b">
        <v>0</v>
      </c>
      <c r="J452" s="84" t="b">
        <v>0</v>
      </c>
      <c r="K452" s="84" t="b">
        <v>0</v>
      </c>
      <c r="L452" s="84" t="b">
        <v>0</v>
      </c>
    </row>
    <row r="453" spans="1:12" ht="15">
      <c r="A453" s="84" t="s">
        <v>4073</v>
      </c>
      <c r="B453" s="84" t="s">
        <v>4074</v>
      </c>
      <c r="C453" s="84">
        <v>2</v>
      </c>
      <c r="D453" s="123">
        <v>0.0011343998773081852</v>
      </c>
      <c r="E453" s="123">
        <v>3.228400358703005</v>
      </c>
      <c r="F453" s="84" t="s">
        <v>4158</v>
      </c>
      <c r="G453" s="84" t="b">
        <v>0</v>
      </c>
      <c r="H453" s="84" t="b">
        <v>0</v>
      </c>
      <c r="I453" s="84" t="b">
        <v>0</v>
      </c>
      <c r="J453" s="84" t="b">
        <v>0</v>
      </c>
      <c r="K453" s="84" t="b">
        <v>0</v>
      </c>
      <c r="L453" s="84" t="b">
        <v>0</v>
      </c>
    </row>
    <row r="454" spans="1:12" ht="15">
      <c r="A454" s="84" t="s">
        <v>4074</v>
      </c>
      <c r="B454" s="84" t="s">
        <v>4075</v>
      </c>
      <c r="C454" s="84">
        <v>2</v>
      </c>
      <c r="D454" s="123">
        <v>0.0011343998773081852</v>
      </c>
      <c r="E454" s="123">
        <v>3.228400358703005</v>
      </c>
      <c r="F454" s="84" t="s">
        <v>4158</v>
      </c>
      <c r="G454" s="84" t="b">
        <v>0</v>
      </c>
      <c r="H454" s="84" t="b">
        <v>0</v>
      </c>
      <c r="I454" s="84" t="b">
        <v>0</v>
      </c>
      <c r="J454" s="84" t="b">
        <v>1</v>
      </c>
      <c r="K454" s="84" t="b">
        <v>0</v>
      </c>
      <c r="L454" s="84" t="b">
        <v>0</v>
      </c>
    </row>
    <row r="455" spans="1:12" ht="15">
      <c r="A455" s="84" t="s">
        <v>4075</v>
      </c>
      <c r="B455" s="84" t="s">
        <v>4076</v>
      </c>
      <c r="C455" s="84">
        <v>2</v>
      </c>
      <c r="D455" s="123">
        <v>0.0011343998773081852</v>
      </c>
      <c r="E455" s="123">
        <v>3.228400358703005</v>
      </c>
      <c r="F455" s="84" t="s">
        <v>4158</v>
      </c>
      <c r="G455" s="84" t="b">
        <v>1</v>
      </c>
      <c r="H455" s="84" t="b">
        <v>0</v>
      </c>
      <c r="I455" s="84" t="b">
        <v>0</v>
      </c>
      <c r="J455" s="84" t="b">
        <v>0</v>
      </c>
      <c r="K455" s="84" t="b">
        <v>0</v>
      </c>
      <c r="L455" s="84" t="b">
        <v>0</v>
      </c>
    </row>
    <row r="456" spans="1:12" ht="15">
      <c r="A456" s="84" t="s">
        <v>4076</v>
      </c>
      <c r="B456" s="84" t="s">
        <v>3869</v>
      </c>
      <c r="C456" s="84">
        <v>2</v>
      </c>
      <c r="D456" s="123">
        <v>0.0011343998773081852</v>
      </c>
      <c r="E456" s="123">
        <v>3.0523090996473234</v>
      </c>
      <c r="F456" s="84" t="s">
        <v>4158</v>
      </c>
      <c r="G456" s="84" t="b">
        <v>0</v>
      </c>
      <c r="H456" s="84" t="b">
        <v>0</v>
      </c>
      <c r="I456" s="84" t="b">
        <v>0</v>
      </c>
      <c r="J456" s="84" t="b">
        <v>0</v>
      </c>
      <c r="K456" s="84" t="b">
        <v>0</v>
      </c>
      <c r="L456" s="84" t="b">
        <v>0</v>
      </c>
    </row>
    <row r="457" spans="1:12" ht="15">
      <c r="A457" s="84" t="s">
        <v>3869</v>
      </c>
      <c r="B457" s="84" t="s">
        <v>4077</v>
      </c>
      <c r="C457" s="84">
        <v>2</v>
      </c>
      <c r="D457" s="123">
        <v>0.0011343998773081852</v>
      </c>
      <c r="E457" s="123">
        <v>3.0523090996473234</v>
      </c>
      <c r="F457" s="84" t="s">
        <v>4158</v>
      </c>
      <c r="G457" s="84" t="b">
        <v>0</v>
      </c>
      <c r="H457" s="84" t="b">
        <v>0</v>
      </c>
      <c r="I457" s="84" t="b">
        <v>0</v>
      </c>
      <c r="J457" s="84" t="b">
        <v>0</v>
      </c>
      <c r="K457" s="84" t="b">
        <v>0</v>
      </c>
      <c r="L457" s="84" t="b">
        <v>0</v>
      </c>
    </row>
    <row r="458" spans="1:12" ht="15">
      <c r="A458" s="84" t="s">
        <v>4077</v>
      </c>
      <c r="B458" s="84" t="s">
        <v>3684</v>
      </c>
      <c r="C458" s="84">
        <v>2</v>
      </c>
      <c r="D458" s="123">
        <v>0.0011343998773081852</v>
      </c>
      <c r="E458" s="123">
        <v>2.575187844927661</v>
      </c>
      <c r="F458" s="84" t="s">
        <v>4158</v>
      </c>
      <c r="G458" s="84" t="b">
        <v>0</v>
      </c>
      <c r="H458" s="84" t="b">
        <v>0</v>
      </c>
      <c r="I458" s="84" t="b">
        <v>0</v>
      </c>
      <c r="J458" s="84" t="b">
        <v>0</v>
      </c>
      <c r="K458" s="84" t="b">
        <v>0</v>
      </c>
      <c r="L458" s="84" t="b">
        <v>0</v>
      </c>
    </row>
    <row r="459" spans="1:12" ht="15">
      <c r="A459" s="84" t="s">
        <v>3684</v>
      </c>
      <c r="B459" s="84" t="s">
        <v>4078</v>
      </c>
      <c r="C459" s="84">
        <v>2</v>
      </c>
      <c r="D459" s="123">
        <v>0.0011343998773081852</v>
      </c>
      <c r="E459" s="123">
        <v>2.575187844927661</v>
      </c>
      <c r="F459" s="84" t="s">
        <v>4158</v>
      </c>
      <c r="G459" s="84" t="b">
        <v>0</v>
      </c>
      <c r="H459" s="84" t="b">
        <v>0</v>
      </c>
      <c r="I459" s="84" t="b">
        <v>0</v>
      </c>
      <c r="J459" s="84" t="b">
        <v>0</v>
      </c>
      <c r="K459" s="84" t="b">
        <v>0</v>
      </c>
      <c r="L459" s="84" t="b">
        <v>0</v>
      </c>
    </row>
    <row r="460" spans="1:12" ht="15">
      <c r="A460" s="84" t="s">
        <v>3057</v>
      </c>
      <c r="B460" s="84" t="s">
        <v>3796</v>
      </c>
      <c r="C460" s="84">
        <v>2</v>
      </c>
      <c r="D460" s="123">
        <v>0.0011343998773081852</v>
      </c>
      <c r="E460" s="123">
        <v>1.7098864188251173</v>
      </c>
      <c r="F460" s="84" t="s">
        <v>4158</v>
      </c>
      <c r="G460" s="84" t="b">
        <v>0</v>
      </c>
      <c r="H460" s="84" t="b">
        <v>0</v>
      </c>
      <c r="I460" s="84" t="b">
        <v>0</v>
      </c>
      <c r="J460" s="84" t="b">
        <v>0</v>
      </c>
      <c r="K460" s="84" t="b">
        <v>0</v>
      </c>
      <c r="L460" s="84" t="b">
        <v>0</v>
      </c>
    </row>
    <row r="461" spans="1:12" ht="15">
      <c r="A461" s="84" t="s">
        <v>3796</v>
      </c>
      <c r="B461" s="84" t="s">
        <v>3857</v>
      </c>
      <c r="C461" s="84">
        <v>2</v>
      </c>
      <c r="D461" s="123">
        <v>0.0011343998773081852</v>
      </c>
      <c r="E461" s="123">
        <v>2.751279103983342</v>
      </c>
      <c r="F461" s="84" t="s">
        <v>4158</v>
      </c>
      <c r="G461" s="84" t="b">
        <v>0</v>
      </c>
      <c r="H461" s="84" t="b">
        <v>0</v>
      </c>
      <c r="I461" s="84" t="b">
        <v>0</v>
      </c>
      <c r="J461" s="84" t="b">
        <v>0</v>
      </c>
      <c r="K461" s="84" t="b">
        <v>0</v>
      </c>
      <c r="L461" s="84" t="b">
        <v>0</v>
      </c>
    </row>
    <row r="462" spans="1:12" ht="15">
      <c r="A462" s="84" t="s">
        <v>393</v>
      </c>
      <c r="B462" s="84" t="s">
        <v>392</v>
      </c>
      <c r="C462" s="84">
        <v>2</v>
      </c>
      <c r="D462" s="123">
        <v>0.0011343998773081852</v>
      </c>
      <c r="E462" s="123">
        <v>3.228400358703005</v>
      </c>
      <c r="F462" s="84" t="s">
        <v>4158</v>
      </c>
      <c r="G462" s="84" t="b">
        <v>0</v>
      </c>
      <c r="H462" s="84" t="b">
        <v>0</v>
      </c>
      <c r="I462" s="84" t="b">
        <v>0</v>
      </c>
      <c r="J462" s="84" t="b">
        <v>0</v>
      </c>
      <c r="K462" s="84" t="b">
        <v>0</v>
      </c>
      <c r="L462" s="84" t="b">
        <v>0</v>
      </c>
    </row>
    <row r="463" spans="1:12" ht="15">
      <c r="A463" s="84" t="s">
        <v>392</v>
      </c>
      <c r="B463" s="84" t="s">
        <v>391</v>
      </c>
      <c r="C463" s="84">
        <v>2</v>
      </c>
      <c r="D463" s="123">
        <v>0.0011343998773081852</v>
      </c>
      <c r="E463" s="123">
        <v>3.228400358703005</v>
      </c>
      <c r="F463" s="84" t="s">
        <v>4158</v>
      </c>
      <c r="G463" s="84" t="b">
        <v>0</v>
      </c>
      <c r="H463" s="84" t="b">
        <v>0</v>
      </c>
      <c r="I463" s="84" t="b">
        <v>0</v>
      </c>
      <c r="J463" s="84" t="b">
        <v>0</v>
      </c>
      <c r="K463" s="84" t="b">
        <v>0</v>
      </c>
      <c r="L463" s="84" t="b">
        <v>0</v>
      </c>
    </row>
    <row r="464" spans="1:12" ht="15">
      <c r="A464" s="84" t="s">
        <v>391</v>
      </c>
      <c r="B464" s="84" t="s">
        <v>4079</v>
      </c>
      <c r="C464" s="84">
        <v>2</v>
      </c>
      <c r="D464" s="123">
        <v>0.0011343998773081852</v>
      </c>
      <c r="E464" s="123">
        <v>3.228400358703005</v>
      </c>
      <c r="F464" s="84" t="s">
        <v>4158</v>
      </c>
      <c r="G464" s="84" t="b">
        <v>0</v>
      </c>
      <c r="H464" s="84" t="b">
        <v>0</v>
      </c>
      <c r="I464" s="84" t="b">
        <v>0</v>
      </c>
      <c r="J464" s="84" t="b">
        <v>0</v>
      </c>
      <c r="K464" s="84" t="b">
        <v>0</v>
      </c>
      <c r="L464" s="84" t="b">
        <v>0</v>
      </c>
    </row>
    <row r="465" spans="1:12" ht="15">
      <c r="A465" s="84" t="s">
        <v>4079</v>
      </c>
      <c r="B465" s="84" t="s">
        <v>4080</v>
      </c>
      <c r="C465" s="84">
        <v>2</v>
      </c>
      <c r="D465" s="123">
        <v>0.0011343998773081852</v>
      </c>
      <c r="E465" s="123">
        <v>3.228400358703005</v>
      </c>
      <c r="F465" s="84" t="s">
        <v>4158</v>
      </c>
      <c r="G465" s="84" t="b">
        <v>0</v>
      </c>
      <c r="H465" s="84" t="b">
        <v>0</v>
      </c>
      <c r="I465" s="84" t="b">
        <v>0</v>
      </c>
      <c r="J465" s="84" t="b">
        <v>1</v>
      </c>
      <c r="K465" s="84" t="b">
        <v>0</v>
      </c>
      <c r="L465" s="84" t="b">
        <v>0</v>
      </c>
    </row>
    <row r="466" spans="1:12" ht="15">
      <c r="A466" s="84" t="s">
        <v>4080</v>
      </c>
      <c r="B466" s="84" t="s">
        <v>4081</v>
      </c>
      <c r="C466" s="84">
        <v>2</v>
      </c>
      <c r="D466" s="123">
        <v>0.0011343998773081852</v>
      </c>
      <c r="E466" s="123">
        <v>3.228400358703005</v>
      </c>
      <c r="F466" s="84" t="s">
        <v>4158</v>
      </c>
      <c r="G466" s="84" t="b">
        <v>1</v>
      </c>
      <c r="H466" s="84" t="b">
        <v>0</v>
      </c>
      <c r="I466" s="84" t="b">
        <v>0</v>
      </c>
      <c r="J466" s="84" t="b">
        <v>0</v>
      </c>
      <c r="K466" s="84" t="b">
        <v>1</v>
      </c>
      <c r="L466" s="84" t="b">
        <v>0</v>
      </c>
    </row>
    <row r="467" spans="1:12" ht="15">
      <c r="A467" s="84" t="s">
        <v>4081</v>
      </c>
      <c r="B467" s="84" t="s">
        <v>3664</v>
      </c>
      <c r="C467" s="84">
        <v>2</v>
      </c>
      <c r="D467" s="123">
        <v>0.0011343998773081852</v>
      </c>
      <c r="E467" s="123">
        <v>2.383302318688748</v>
      </c>
      <c r="F467" s="84" t="s">
        <v>4158</v>
      </c>
      <c r="G467" s="84" t="b">
        <v>0</v>
      </c>
      <c r="H467" s="84" t="b">
        <v>1</v>
      </c>
      <c r="I467" s="84" t="b">
        <v>0</v>
      </c>
      <c r="J467" s="84" t="b">
        <v>0</v>
      </c>
      <c r="K467" s="84" t="b">
        <v>0</v>
      </c>
      <c r="L467" s="84" t="b">
        <v>0</v>
      </c>
    </row>
    <row r="468" spans="1:12" ht="15">
      <c r="A468" s="84" t="s">
        <v>3871</v>
      </c>
      <c r="B468" s="84" t="s">
        <v>3054</v>
      </c>
      <c r="C468" s="84">
        <v>2</v>
      </c>
      <c r="D468" s="123">
        <v>0.0011343998773081852</v>
      </c>
      <c r="E468" s="123">
        <v>1.1332310072712495</v>
      </c>
      <c r="F468" s="84" t="s">
        <v>4158</v>
      </c>
      <c r="G468" s="84" t="b">
        <v>0</v>
      </c>
      <c r="H468" s="84" t="b">
        <v>0</v>
      </c>
      <c r="I468" s="84" t="b">
        <v>0</v>
      </c>
      <c r="J468" s="84" t="b">
        <v>0</v>
      </c>
      <c r="K468" s="84" t="b">
        <v>0</v>
      </c>
      <c r="L468" s="84" t="b">
        <v>0</v>
      </c>
    </row>
    <row r="469" spans="1:12" ht="15">
      <c r="A469" s="84" t="s">
        <v>3054</v>
      </c>
      <c r="B469" s="84" t="s">
        <v>4082</v>
      </c>
      <c r="C469" s="84">
        <v>2</v>
      </c>
      <c r="D469" s="123">
        <v>0.0011343998773081852</v>
      </c>
      <c r="E469" s="123">
        <v>1.4466449840505358</v>
      </c>
      <c r="F469" s="84" t="s">
        <v>4158</v>
      </c>
      <c r="G469" s="84" t="b">
        <v>0</v>
      </c>
      <c r="H469" s="84" t="b">
        <v>0</v>
      </c>
      <c r="I469" s="84" t="b">
        <v>0</v>
      </c>
      <c r="J469" s="84" t="b">
        <v>0</v>
      </c>
      <c r="K469" s="84" t="b">
        <v>0</v>
      </c>
      <c r="L469" s="84" t="b">
        <v>0</v>
      </c>
    </row>
    <row r="470" spans="1:12" ht="15">
      <c r="A470" s="84" t="s">
        <v>294</v>
      </c>
      <c r="B470" s="84" t="s">
        <v>3872</v>
      </c>
      <c r="C470" s="84">
        <v>2</v>
      </c>
      <c r="D470" s="123">
        <v>0.0011343998773081852</v>
      </c>
      <c r="E470" s="123">
        <v>2.8304603500309673</v>
      </c>
      <c r="F470" s="84" t="s">
        <v>4158</v>
      </c>
      <c r="G470" s="84" t="b">
        <v>0</v>
      </c>
      <c r="H470" s="84" t="b">
        <v>0</v>
      </c>
      <c r="I470" s="84" t="b">
        <v>0</v>
      </c>
      <c r="J470" s="84" t="b">
        <v>0</v>
      </c>
      <c r="K470" s="84" t="b">
        <v>0</v>
      </c>
      <c r="L470" s="84" t="b">
        <v>0</v>
      </c>
    </row>
    <row r="471" spans="1:12" ht="15">
      <c r="A471" s="84" t="s">
        <v>3877</v>
      </c>
      <c r="B471" s="84" t="s">
        <v>4084</v>
      </c>
      <c r="C471" s="84">
        <v>2</v>
      </c>
      <c r="D471" s="123">
        <v>0.0011343998773081852</v>
      </c>
      <c r="E471" s="123">
        <v>3.0523090996473234</v>
      </c>
      <c r="F471" s="84" t="s">
        <v>4158</v>
      </c>
      <c r="G471" s="84" t="b">
        <v>0</v>
      </c>
      <c r="H471" s="84" t="b">
        <v>0</v>
      </c>
      <c r="I471" s="84" t="b">
        <v>0</v>
      </c>
      <c r="J471" s="84" t="b">
        <v>0</v>
      </c>
      <c r="K471" s="84" t="b">
        <v>0</v>
      </c>
      <c r="L471" s="84" t="b">
        <v>0</v>
      </c>
    </row>
    <row r="472" spans="1:12" ht="15">
      <c r="A472" s="84" t="s">
        <v>328</v>
      </c>
      <c r="B472" s="84" t="s">
        <v>3878</v>
      </c>
      <c r="C472" s="84">
        <v>2</v>
      </c>
      <c r="D472" s="123">
        <v>0.0011343998773081852</v>
      </c>
      <c r="E472" s="123">
        <v>2.8304603500309673</v>
      </c>
      <c r="F472" s="84" t="s">
        <v>4158</v>
      </c>
      <c r="G472" s="84" t="b">
        <v>0</v>
      </c>
      <c r="H472" s="84" t="b">
        <v>0</v>
      </c>
      <c r="I472" s="84" t="b">
        <v>0</v>
      </c>
      <c r="J472" s="84" t="b">
        <v>0</v>
      </c>
      <c r="K472" s="84" t="b">
        <v>0</v>
      </c>
      <c r="L472" s="84" t="b">
        <v>0</v>
      </c>
    </row>
    <row r="473" spans="1:12" ht="15">
      <c r="A473" s="84" t="s">
        <v>3791</v>
      </c>
      <c r="B473" s="84" t="s">
        <v>4092</v>
      </c>
      <c r="C473" s="84">
        <v>2</v>
      </c>
      <c r="D473" s="123">
        <v>0.0011343998773081852</v>
      </c>
      <c r="E473" s="123">
        <v>2.9273703630390235</v>
      </c>
      <c r="F473" s="84" t="s">
        <v>4158</v>
      </c>
      <c r="G473" s="84" t="b">
        <v>0</v>
      </c>
      <c r="H473" s="84" t="b">
        <v>0</v>
      </c>
      <c r="I473" s="84" t="b">
        <v>0</v>
      </c>
      <c r="J473" s="84" t="b">
        <v>0</v>
      </c>
      <c r="K473" s="84" t="b">
        <v>0</v>
      </c>
      <c r="L473" s="84" t="b">
        <v>0</v>
      </c>
    </row>
    <row r="474" spans="1:12" ht="15">
      <c r="A474" s="84" t="s">
        <v>3054</v>
      </c>
      <c r="B474" s="84" t="s">
        <v>4094</v>
      </c>
      <c r="C474" s="84">
        <v>2</v>
      </c>
      <c r="D474" s="123">
        <v>0.0011343998773081852</v>
      </c>
      <c r="E474" s="123">
        <v>1.4466449840505358</v>
      </c>
      <c r="F474" s="84" t="s">
        <v>4158</v>
      </c>
      <c r="G474" s="84" t="b">
        <v>0</v>
      </c>
      <c r="H474" s="84" t="b">
        <v>0</v>
      </c>
      <c r="I474" s="84" t="b">
        <v>0</v>
      </c>
      <c r="J474" s="84" t="b">
        <v>0</v>
      </c>
      <c r="K474" s="84" t="b">
        <v>0</v>
      </c>
      <c r="L474" s="84" t="b">
        <v>0</v>
      </c>
    </row>
    <row r="475" spans="1:12" ht="15">
      <c r="A475" s="84" t="s">
        <v>4095</v>
      </c>
      <c r="B475" s="84" t="s">
        <v>684</v>
      </c>
      <c r="C475" s="84">
        <v>2</v>
      </c>
      <c r="D475" s="123">
        <v>0.0011343998773081852</v>
      </c>
      <c r="E475" s="123">
        <v>2.383302318688748</v>
      </c>
      <c r="F475" s="84" t="s">
        <v>4158</v>
      </c>
      <c r="G475" s="84" t="b">
        <v>0</v>
      </c>
      <c r="H475" s="84" t="b">
        <v>0</v>
      </c>
      <c r="I475" s="84" t="b">
        <v>0</v>
      </c>
      <c r="J475" s="84" t="b">
        <v>0</v>
      </c>
      <c r="K475" s="84" t="b">
        <v>0</v>
      </c>
      <c r="L475" s="84" t="b">
        <v>0</v>
      </c>
    </row>
    <row r="476" spans="1:12" ht="15">
      <c r="A476" s="84" t="s">
        <v>684</v>
      </c>
      <c r="B476" s="84" t="s">
        <v>4096</v>
      </c>
      <c r="C476" s="84">
        <v>2</v>
      </c>
      <c r="D476" s="123">
        <v>0.0011343998773081852</v>
      </c>
      <c r="E476" s="123">
        <v>2.3533390953113047</v>
      </c>
      <c r="F476" s="84" t="s">
        <v>4158</v>
      </c>
      <c r="G476" s="84" t="b">
        <v>0</v>
      </c>
      <c r="H476" s="84" t="b">
        <v>0</v>
      </c>
      <c r="I476" s="84" t="b">
        <v>0</v>
      </c>
      <c r="J476" s="84" t="b">
        <v>0</v>
      </c>
      <c r="K476" s="84" t="b">
        <v>0</v>
      </c>
      <c r="L476" s="84" t="b">
        <v>0</v>
      </c>
    </row>
    <row r="477" spans="1:12" ht="15">
      <c r="A477" s="84" t="s">
        <v>4096</v>
      </c>
      <c r="B477" s="84" t="s">
        <v>3134</v>
      </c>
      <c r="C477" s="84">
        <v>2</v>
      </c>
      <c r="D477" s="123">
        <v>0.0011343998773081852</v>
      </c>
      <c r="E477" s="123">
        <v>2.684332314352729</v>
      </c>
      <c r="F477" s="84" t="s">
        <v>4158</v>
      </c>
      <c r="G477" s="84" t="b">
        <v>0</v>
      </c>
      <c r="H477" s="84" t="b">
        <v>0</v>
      </c>
      <c r="I477" s="84" t="b">
        <v>0</v>
      </c>
      <c r="J477" s="84" t="b">
        <v>0</v>
      </c>
      <c r="K477" s="84" t="b">
        <v>0</v>
      </c>
      <c r="L477" s="84" t="b">
        <v>0</v>
      </c>
    </row>
    <row r="478" spans="1:12" ht="15">
      <c r="A478" s="84" t="s">
        <v>3134</v>
      </c>
      <c r="B478" s="84" t="s">
        <v>4097</v>
      </c>
      <c r="C478" s="84">
        <v>2</v>
      </c>
      <c r="D478" s="123">
        <v>0.0011343998773081852</v>
      </c>
      <c r="E478" s="123">
        <v>2.684332314352729</v>
      </c>
      <c r="F478" s="84" t="s">
        <v>4158</v>
      </c>
      <c r="G478" s="84" t="b">
        <v>0</v>
      </c>
      <c r="H478" s="84" t="b">
        <v>0</v>
      </c>
      <c r="I478" s="84" t="b">
        <v>0</v>
      </c>
      <c r="J478" s="84" t="b">
        <v>0</v>
      </c>
      <c r="K478" s="84" t="b">
        <v>0</v>
      </c>
      <c r="L478" s="84" t="b">
        <v>0</v>
      </c>
    </row>
    <row r="479" spans="1:12" ht="15">
      <c r="A479" s="84" t="s">
        <v>3789</v>
      </c>
      <c r="B479" s="84" t="s">
        <v>3762</v>
      </c>
      <c r="C479" s="84">
        <v>2</v>
      </c>
      <c r="D479" s="123">
        <v>0.0011343998773081852</v>
      </c>
      <c r="E479" s="123">
        <v>2.529430354366986</v>
      </c>
      <c r="F479" s="84" t="s">
        <v>4158</v>
      </c>
      <c r="G479" s="84" t="b">
        <v>0</v>
      </c>
      <c r="H479" s="84" t="b">
        <v>0</v>
      </c>
      <c r="I479" s="84" t="b">
        <v>0</v>
      </c>
      <c r="J479" s="84" t="b">
        <v>0</v>
      </c>
      <c r="K479" s="84" t="b">
        <v>0</v>
      </c>
      <c r="L479" s="84" t="b">
        <v>0</v>
      </c>
    </row>
    <row r="480" spans="1:12" ht="15">
      <c r="A480" s="84" t="s">
        <v>3763</v>
      </c>
      <c r="B480" s="84" t="s">
        <v>4103</v>
      </c>
      <c r="C480" s="84">
        <v>2</v>
      </c>
      <c r="D480" s="123">
        <v>0.0011343998773081852</v>
      </c>
      <c r="E480" s="123">
        <v>2.8304603500309673</v>
      </c>
      <c r="F480" s="84" t="s">
        <v>4158</v>
      </c>
      <c r="G480" s="84" t="b">
        <v>0</v>
      </c>
      <c r="H480" s="84" t="b">
        <v>0</v>
      </c>
      <c r="I480" s="84" t="b">
        <v>0</v>
      </c>
      <c r="J480" s="84" t="b">
        <v>0</v>
      </c>
      <c r="K480" s="84" t="b">
        <v>0</v>
      </c>
      <c r="L480" s="84" t="b">
        <v>0</v>
      </c>
    </row>
    <row r="481" spans="1:12" ht="15">
      <c r="A481" s="84" t="s">
        <v>4103</v>
      </c>
      <c r="B481" s="84" t="s">
        <v>3762</v>
      </c>
      <c r="C481" s="84">
        <v>2</v>
      </c>
      <c r="D481" s="123">
        <v>0.0011343998773081852</v>
      </c>
      <c r="E481" s="123">
        <v>2.8304603500309673</v>
      </c>
      <c r="F481" s="84" t="s">
        <v>4158</v>
      </c>
      <c r="G481" s="84" t="b">
        <v>0</v>
      </c>
      <c r="H481" s="84" t="b">
        <v>0</v>
      </c>
      <c r="I481" s="84" t="b">
        <v>0</v>
      </c>
      <c r="J481" s="84" t="b">
        <v>0</v>
      </c>
      <c r="K481" s="84" t="b">
        <v>0</v>
      </c>
      <c r="L481" s="84" t="b">
        <v>0</v>
      </c>
    </row>
    <row r="482" spans="1:12" ht="15">
      <c r="A482" s="84" t="s">
        <v>3763</v>
      </c>
      <c r="B482" s="84" t="s">
        <v>3814</v>
      </c>
      <c r="C482" s="84">
        <v>2</v>
      </c>
      <c r="D482" s="123">
        <v>0.0011343998773081852</v>
      </c>
      <c r="E482" s="123">
        <v>2.654369090975286</v>
      </c>
      <c r="F482" s="84" t="s">
        <v>4158</v>
      </c>
      <c r="G482" s="84" t="b">
        <v>0</v>
      </c>
      <c r="H482" s="84" t="b">
        <v>0</v>
      </c>
      <c r="I482" s="84" t="b">
        <v>0</v>
      </c>
      <c r="J482" s="84" t="b">
        <v>0</v>
      </c>
      <c r="K482" s="84" t="b">
        <v>0</v>
      </c>
      <c r="L482" s="84" t="b">
        <v>0</v>
      </c>
    </row>
    <row r="483" spans="1:12" ht="15">
      <c r="A483" s="84" t="s">
        <v>3814</v>
      </c>
      <c r="B483" s="84" t="s">
        <v>3137</v>
      </c>
      <c r="C483" s="84">
        <v>2</v>
      </c>
      <c r="D483" s="123">
        <v>0.0011343998773081852</v>
      </c>
      <c r="E483" s="123">
        <v>2.654369090975286</v>
      </c>
      <c r="F483" s="84" t="s">
        <v>4158</v>
      </c>
      <c r="G483" s="84" t="b">
        <v>0</v>
      </c>
      <c r="H483" s="84" t="b">
        <v>0</v>
      </c>
      <c r="I483" s="84" t="b">
        <v>0</v>
      </c>
      <c r="J483" s="84" t="b">
        <v>0</v>
      </c>
      <c r="K483" s="84" t="b">
        <v>0</v>
      </c>
      <c r="L483" s="84" t="b">
        <v>0</v>
      </c>
    </row>
    <row r="484" spans="1:12" ht="15">
      <c r="A484" s="84" t="s">
        <v>3137</v>
      </c>
      <c r="B484" s="84" t="s">
        <v>3723</v>
      </c>
      <c r="C484" s="84">
        <v>2</v>
      </c>
      <c r="D484" s="123">
        <v>0.0011343998773081852</v>
      </c>
      <c r="E484" s="123">
        <v>2.3533390953113047</v>
      </c>
      <c r="F484" s="84" t="s">
        <v>4158</v>
      </c>
      <c r="G484" s="84" t="b">
        <v>0</v>
      </c>
      <c r="H484" s="84" t="b">
        <v>0</v>
      </c>
      <c r="I484" s="84" t="b">
        <v>0</v>
      </c>
      <c r="J484" s="84" t="b">
        <v>0</v>
      </c>
      <c r="K484" s="84" t="b">
        <v>0</v>
      </c>
      <c r="L484" s="84" t="b">
        <v>0</v>
      </c>
    </row>
    <row r="485" spans="1:12" ht="15">
      <c r="A485" s="84" t="s">
        <v>3723</v>
      </c>
      <c r="B485" s="84" t="s">
        <v>4104</v>
      </c>
      <c r="C485" s="84">
        <v>2</v>
      </c>
      <c r="D485" s="123">
        <v>0.0011343998773081852</v>
      </c>
      <c r="E485" s="123">
        <v>2.751279103983342</v>
      </c>
      <c r="F485" s="84" t="s">
        <v>4158</v>
      </c>
      <c r="G485" s="84" t="b">
        <v>0</v>
      </c>
      <c r="H485" s="84" t="b">
        <v>0</v>
      </c>
      <c r="I485" s="84" t="b">
        <v>0</v>
      </c>
      <c r="J485" s="84" t="b">
        <v>0</v>
      </c>
      <c r="K485" s="84" t="b">
        <v>0</v>
      </c>
      <c r="L485" s="84" t="b">
        <v>0</v>
      </c>
    </row>
    <row r="486" spans="1:12" ht="15">
      <c r="A486" s="84" t="s">
        <v>4104</v>
      </c>
      <c r="B486" s="84" t="s">
        <v>3031</v>
      </c>
      <c r="C486" s="84">
        <v>2</v>
      </c>
      <c r="D486" s="123">
        <v>0.0011343998773081852</v>
      </c>
      <c r="E486" s="123">
        <v>2.575187844927661</v>
      </c>
      <c r="F486" s="84" t="s">
        <v>4158</v>
      </c>
      <c r="G486" s="84" t="b">
        <v>0</v>
      </c>
      <c r="H486" s="84" t="b">
        <v>0</v>
      </c>
      <c r="I486" s="84" t="b">
        <v>0</v>
      </c>
      <c r="J486" s="84" t="b">
        <v>0</v>
      </c>
      <c r="K486" s="84" t="b">
        <v>0</v>
      </c>
      <c r="L486" s="84" t="b">
        <v>0</v>
      </c>
    </row>
    <row r="487" spans="1:12" ht="15">
      <c r="A487" s="84" t="s">
        <v>3031</v>
      </c>
      <c r="B487" s="84" t="s">
        <v>3886</v>
      </c>
      <c r="C487" s="84">
        <v>2</v>
      </c>
      <c r="D487" s="123">
        <v>0.0011343998773081852</v>
      </c>
      <c r="E487" s="123">
        <v>2.39909658587198</v>
      </c>
      <c r="F487" s="84" t="s">
        <v>4158</v>
      </c>
      <c r="G487" s="84" t="b">
        <v>0</v>
      </c>
      <c r="H487" s="84" t="b">
        <v>0</v>
      </c>
      <c r="I487" s="84" t="b">
        <v>0</v>
      </c>
      <c r="J487" s="84" t="b">
        <v>0</v>
      </c>
      <c r="K487" s="84" t="b">
        <v>0</v>
      </c>
      <c r="L487" s="84" t="b">
        <v>0</v>
      </c>
    </row>
    <row r="488" spans="1:12" ht="15">
      <c r="A488" s="84" t="s">
        <v>3886</v>
      </c>
      <c r="B488" s="84" t="s">
        <v>4105</v>
      </c>
      <c r="C488" s="84">
        <v>2</v>
      </c>
      <c r="D488" s="123">
        <v>0.0011343998773081852</v>
      </c>
      <c r="E488" s="123">
        <v>3.0523090996473234</v>
      </c>
      <c r="F488" s="84" t="s">
        <v>4158</v>
      </c>
      <c r="G488" s="84" t="b">
        <v>0</v>
      </c>
      <c r="H488" s="84" t="b">
        <v>0</v>
      </c>
      <c r="I488" s="84" t="b">
        <v>0</v>
      </c>
      <c r="J488" s="84" t="b">
        <v>0</v>
      </c>
      <c r="K488" s="84" t="b">
        <v>0</v>
      </c>
      <c r="L488" s="84" t="b">
        <v>0</v>
      </c>
    </row>
    <row r="489" spans="1:12" ht="15">
      <c r="A489" s="84" t="s">
        <v>4105</v>
      </c>
      <c r="B489" s="84" t="s">
        <v>3137</v>
      </c>
      <c r="C489" s="84">
        <v>2</v>
      </c>
      <c r="D489" s="123">
        <v>0.0011343998773081852</v>
      </c>
      <c r="E489" s="123">
        <v>2.8304603500309673</v>
      </c>
      <c r="F489" s="84" t="s">
        <v>4158</v>
      </c>
      <c r="G489" s="84" t="b">
        <v>0</v>
      </c>
      <c r="H489" s="84" t="b">
        <v>0</v>
      </c>
      <c r="I489" s="84" t="b">
        <v>0</v>
      </c>
      <c r="J489" s="84" t="b">
        <v>0</v>
      </c>
      <c r="K489" s="84" t="b">
        <v>0</v>
      </c>
      <c r="L489" s="84" t="b">
        <v>0</v>
      </c>
    </row>
    <row r="490" spans="1:12" ht="15">
      <c r="A490" s="84" t="s">
        <v>3137</v>
      </c>
      <c r="B490" s="84" t="s">
        <v>4106</v>
      </c>
      <c r="C490" s="84">
        <v>2</v>
      </c>
      <c r="D490" s="123">
        <v>0.0011343998773081852</v>
      </c>
      <c r="E490" s="123">
        <v>2.8304603500309673</v>
      </c>
      <c r="F490" s="84" t="s">
        <v>4158</v>
      </c>
      <c r="G490" s="84" t="b">
        <v>0</v>
      </c>
      <c r="H490" s="84" t="b">
        <v>0</v>
      </c>
      <c r="I490" s="84" t="b">
        <v>0</v>
      </c>
      <c r="J490" s="84" t="b">
        <v>0</v>
      </c>
      <c r="K490" s="84" t="b">
        <v>0</v>
      </c>
      <c r="L490" s="84" t="b">
        <v>0</v>
      </c>
    </row>
    <row r="491" spans="1:12" ht="15">
      <c r="A491" s="84" t="s">
        <v>4106</v>
      </c>
      <c r="B491" s="84" t="s">
        <v>4107</v>
      </c>
      <c r="C491" s="84">
        <v>2</v>
      </c>
      <c r="D491" s="123">
        <v>0.0011343998773081852</v>
      </c>
      <c r="E491" s="123">
        <v>3.228400358703005</v>
      </c>
      <c r="F491" s="84" t="s">
        <v>4158</v>
      </c>
      <c r="G491" s="84" t="b">
        <v>0</v>
      </c>
      <c r="H491" s="84" t="b">
        <v>0</v>
      </c>
      <c r="I491" s="84" t="b">
        <v>0</v>
      </c>
      <c r="J491" s="84" t="b">
        <v>0</v>
      </c>
      <c r="K491" s="84" t="b">
        <v>0</v>
      </c>
      <c r="L491" s="84" t="b">
        <v>0</v>
      </c>
    </row>
    <row r="492" spans="1:12" ht="15">
      <c r="A492" s="84" t="s">
        <v>282</v>
      </c>
      <c r="B492" s="84" t="s">
        <v>3095</v>
      </c>
      <c r="C492" s="84">
        <v>2</v>
      </c>
      <c r="D492" s="123">
        <v>0.0011343998773081852</v>
      </c>
      <c r="E492" s="123">
        <v>2.4880376692087607</v>
      </c>
      <c r="F492" s="84" t="s">
        <v>4158</v>
      </c>
      <c r="G492" s="84" t="b">
        <v>0</v>
      </c>
      <c r="H492" s="84" t="b">
        <v>0</v>
      </c>
      <c r="I492" s="84" t="b">
        <v>0</v>
      </c>
      <c r="J492" s="84" t="b">
        <v>0</v>
      </c>
      <c r="K492" s="84" t="b">
        <v>0</v>
      </c>
      <c r="L492" s="84" t="b">
        <v>0</v>
      </c>
    </row>
    <row r="493" spans="1:12" ht="15">
      <c r="A493" s="84" t="s">
        <v>3746</v>
      </c>
      <c r="B493" s="84" t="s">
        <v>4114</v>
      </c>
      <c r="C493" s="84">
        <v>2</v>
      </c>
      <c r="D493" s="123">
        <v>0.0011343998773081852</v>
      </c>
      <c r="E493" s="123">
        <v>2.8304603500309673</v>
      </c>
      <c r="F493" s="84" t="s">
        <v>4158</v>
      </c>
      <c r="G493" s="84" t="b">
        <v>1</v>
      </c>
      <c r="H493" s="84" t="b">
        <v>0</v>
      </c>
      <c r="I493" s="84" t="b">
        <v>0</v>
      </c>
      <c r="J493" s="84" t="b">
        <v>0</v>
      </c>
      <c r="K493" s="84" t="b">
        <v>0</v>
      </c>
      <c r="L493" s="84" t="b">
        <v>0</v>
      </c>
    </row>
    <row r="494" spans="1:12" ht="15">
      <c r="A494" s="84" t="s">
        <v>4114</v>
      </c>
      <c r="B494" s="84" t="s">
        <v>3713</v>
      </c>
      <c r="C494" s="84">
        <v>2</v>
      </c>
      <c r="D494" s="123">
        <v>0.0011343998773081852</v>
      </c>
      <c r="E494" s="123">
        <v>2.8304603500309673</v>
      </c>
      <c r="F494" s="84" t="s">
        <v>4158</v>
      </c>
      <c r="G494" s="84" t="b">
        <v>0</v>
      </c>
      <c r="H494" s="84" t="b">
        <v>0</v>
      </c>
      <c r="I494" s="84" t="b">
        <v>0</v>
      </c>
      <c r="J494" s="84" t="b">
        <v>0</v>
      </c>
      <c r="K494" s="84" t="b">
        <v>0</v>
      </c>
      <c r="L494" s="84" t="b">
        <v>0</v>
      </c>
    </row>
    <row r="495" spans="1:12" ht="15">
      <c r="A495" s="84" t="s">
        <v>3713</v>
      </c>
      <c r="B495" s="84" t="s">
        <v>3691</v>
      </c>
      <c r="C495" s="84">
        <v>2</v>
      </c>
      <c r="D495" s="123">
        <v>0.0011343998773081852</v>
      </c>
      <c r="E495" s="123">
        <v>2.1492191126553797</v>
      </c>
      <c r="F495" s="84" t="s">
        <v>4158</v>
      </c>
      <c r="G495" s="84" t="b">
        <v>0</v>
      </c>
      <c r="H495" s="84" t="b">
        <v>0</v>
      </c>
      <c r="I495" s="84" t="b">
        <v>0</v>
      </c>
      <c r="J495" s="84" t="b">
        <v>0</v>
      </c>
      <c r="K495" s="84" t="b">
        <v>0</v>
      </c>
      <c r="L495" s="84" t="b">
        <v>0</v>
      </c>
    </row>
    <row r="496" spans="1:12" ht="15">
      <c r="A496" s="84" t="s">
        <v>3691</v>
      </c>
      <c r="B496" s="84" t="s">
        <v>3781</v>
      </c>
      <c r="C496" s="84">
        <v>2</v>
      </c>
      <c r="D496" s="123">
        <v>0.0011343998773081852</v>
      </c>
      <c r="E496" s="123">
        <v>2.325310371711061</v>
      </c>
      <c r="F496" s="84" t="s">
        <v>4158</v>
      </c>
      <c r="G496" s="84" t="b">
        <v>0</v>
      </c>
      <c r="H496" s="84" t="b">
        <v>0</v>
      </c>
      <c r="I496" s="84" t="b">
        <v>0</v>
      </c>
      <c r="J496" s="84" t="b">
        <v>0</v>
      </c>
      <c r="K496" s="84" t="b">
        <v>0</v>
      </c>
      <c r="L496" s="84" t="b">
        <v>0</v>
      </c>
    </row>
    <row r="497" spans="1:12" ht="15">
      <c r="A497" s="84" t="s">
        <v>3781</v>
      </c>
      <c r="B497" s="84" t="s">
        <v>4115</v>
      </c>
      <c r="C497" s="84">
        <v>2</v>
      </c>
      <c r="D497" s="123">
        <v>0.0011343998773081852</v>
      </c>
      <c r="E497" s="123">
        <v>2.9273703630390235</v>
      </c>
      <c r="F497" s="84" t="s">
        <v>4158</v>
      </c>
      <c r="G497" s="84" t="b">
        <v>0</v>
      </c>
      <c r="H497" s="84" t="b">
        <v>0</v>
      </c>
      <c r="I497" s="84" t="b">
        <v>0</v>
      </c>
      <c r="J497" s="84" t="b">
        <v>0</v>
      </c>
      <c r="K497" s="84" t="b">
        <v>0</v>
      </c>
      <c r="L497" s="84" t="b">
        <v>0</v>
      </c>
    </row>
    <row r="498" spans="1:12" ht="15">
      <c r="A498" s="84" t="s">
        <v>4115</v>
      </c>
      <c r="B498" s="84" t="s">
        <v>3816</v>
      </c>
      <c r="C498" s="84">
        <v>2</v>
      </c>
      <c r="D498" s="123">
        <v>0.0011343998773081852</v>
      </c>
      <c r="E498" s="123">
        <v>3.0523090996473234</v>
      </c>
      <c r="F498" s="84" t="s">
        <v>4158</v>
      </c>
      <c r="G498" s="84" t="b">
        <v>0</v>
      </c>
      <c r="H498" s="84" t="b">
        <v>0</v>
      </c>
      <c r="I498" s="84" t="b">
        <v>0</v>
      </c>
      <c r="J498" s="84" t="b">
        <v>0</v>
      </c>
      <c r="K498" s="84" t="b">
        <v>0</v>
      </c>
      <c r="L498" s="84" t="b">
        <v>0</v>
      </c>
    </row>
    <row r="499" spans="1:12" ht="15">
      <c r="A499" s="84" t="s">
        <v>3816</v>
      </c>
      <c r="B499" s="84" t="s">
        <v>3806</v>
      </c>
      <c r="C499" s="84">
        <v>2</v>
      </c>
      <c r="D499" s="123">
        <v>0.0011343998773081852</v>
      </c>
      <c r="E499" s="123">
        <v>2.751279103983342</v>
      </c>
      <c r="F499" s="84" t="s">
        <v>4158</v>
      </c>
      <c r="G499" s="84" t="b">
        <v>0</v>
      </c>
      <c r="H499" s="84" t="b">
        <v>0</v>
      </c>
      <c r="I499" s="84" t="b">
        <v>0</v>
      </c>
      <c r="J499" s="84" t="b">
        <v>0</v>
      </c>
      <c r="K499" s="84" t="b">
        <v>0</v>
      </c>
      <c r="L499" s="84" t="b">
        <v>0</v>
      </c>
    </row>
    <row r="500" spans="1:12" ht="15">
      <c r="A500" s="84" t="s">
        <v>3806</v>
      </c>
      <c r="B500" s="84" t="s">
        <v>4116</v>
      </c>
      <c r="C500" s="84">
        <v>2</v>
      </c>
      <c r="D500" s="123">
        <v>0.0011343998773081852</v>
      </c>
      <c r="E500" s="123">
        <v>2.9273703630390235</v>
      </c>
      <c r="F500" s="84" t="s">
        <v>4158</v>
      </c>
      <c r="G500" s="84" t="b">
        <v>0</v>
      </c>
      <c r="H500" s="84" t="b">
        <v>0</v>
      </c>
      <c r="I500" s="84" t="b">
        <v>0</v>
      </c>
      <c r="J500" s="84" t="b">
        <v>1</v>
      </c>
      <c r="K500" s="84" t="b">
        <v>0</v>
      </c>
      <c r="L500" s="84" t="b">
        <v>0</v>
      </c>
    </row>
    <row r="501" spans="1:12" ht="15">
      <c r="A501" s="84" t="s">
        <v>4116</v>
      </c>
      <c r="B501" s="84" t="s">
        <v>3057</v>
      </c>
      <c r="C501" s="84">
        <v>2</v>
      </c>
      <c r="D501" s="123">
        <v>0.0011343998773081852</v>
      </c>
      <c r="E501" s="123">
        <v>2.0380686605327134</v>
      </c>
      <c r="F501" s="84" t="s">
        <v>4158</v>
      </c>
      <c r="G501" s="84" t="b">
        <v>1</v>
      </c>
      <c r="H501" s="84" t="b">
        <v>0</v>
      </c>
      <c r="I501" s="84" t="b">
        <v>0</v>
      </c>
      <c r="J501" s="84" t="b">
        <v>0</v>
      </c>
      <c r="K501" s="84" t="b">
        <v>0</v>
      </c>
      <c r="L501" s="84" t="b">
        <v>0</v>
      </c>
    </row>
    <row r="502" spans="1:12" ht="15">
      <c r="A502" s="84" t="s">
        <v>3057</v>
      </c>
      <c r="B502" s="84" t="s">
        <v>4117</v>
      </c>
      <c r="C502" s="84">
        <v>2</v>
      </c>
      <c r="D502" s="123">
        <v>0.0011343998773081852</v>
      </c>
      <c r="E502" s="123">
        <v>2.0109164144890985</v>
      </c>
      <c r="F502" s="84" t="s">
        <v>4158</v>
      </c>
      <c r="G502" s="84" t="b">
        <v>0</v>
      </c>
      <c r="H502" s="84" t="b">
        <v>0</v>
      </c>
      <c r="I502" s="84" t="b">
        <v>0</v>
      </c>
      <c r="J502" s="84" t="b">
        <v>0</v>
      </c>
      <c r="K502" s="84" t="b">
        <v>0</v>
      </c>
      <c r="L502" s="84" t="b">
        <v>0</v>
      </c>
    </row>
    <row r="503" spans="1:12" ht="15">
      <c r="A503" s="84" t="s">
        <v>4117</v>
      </c>
      <c r="B503" s="84" t="s">
        <v>3094</v>
      </c>
      <c r="C503" s="84">
        <v>2</v>
      </c>
      <c r="D503" s="123">
        <v>0.0011343998773081852</v>
      </c>
      <c r="E503" s="123">
        <v>2.4880376692087607</v>
      </c>
      <c r="F503" s="84" t="s">
        <v>4158</v>
      </c>
      <c r="G503" s="84" t="b">
        <v>0</v>
      </c>
      <c r="H503" s="84" t="b">
        <v>0</v>
      </c>
      <c r="I503" s="84" t="b">
        <v>0</v>
      </c>
      <c r="J503" s="84" t="b">
        <v>0</v>
      </c>
      <c r="K503" s="84" t="b">
        <v>0</v>
      </c>
      <c r="L503" s="84" t="b">
        <v>0</v>
      </c>
    </row>
    <row r="504" spans="1:12" ht="15">
      <c r="A504" s="84" t="s">
        <v>3094</v>
      </c>
      <c r="B504" s="84" t="s">
        <v>3095</v>
      </c>
      <c r="C504" s="84">
        <v>2</v>
      </c>
      <c r="D504" s="123">
        <v>0.0011343998773081852</v>
      </c>
      <c r="E504" s="123">
        <v>1.747674979714517</v>
      </c>
      <c r="F504" s="84" t="s">
        <v>4158</v>
      </c>
      <c r="G504" s="84" t="b">
        <v>0</v>
      </c>
      <c r="H504" s="84" t="b">
        <v>0</v>
      </c>
      <c r="I504" s="84" t="b">
        <v>0</v>
      </c>
      <c r="J504" s="84" t="b">
        <v>0</v>
      </c>
      <c r="K504" s="84" t="b">
        <v>0</v>
      </c>
      <c r="L504" s="84" t="b">
        <v>0</v>
      </c>
    </row>
    <row r="505" spans="1:12" ht="15">
      <c r="A505" s="84" t="s">
        <v>3054</v>
      </c>
      <c r="B505" s="84" t="s">
        <v>3696</v>
      </c>
      <c r="C505" s="84">
        <v>2</v>
      </c>
      <c r="D505" s="123">
        <v>0.0011343998773081852</v>
      </c>
      <c r="E505" s="123">
        <v>0.9025769397002602</v>
      </c>
      <c r="F505" s="84" t="s">
        <v>4158</v>
      </c>
      <c r="G505" s="84" t="b">
        <v>0</v>
      </c>
      <c r="H505" s="84" t="b">
        <v>0</v>
      </c>
      <c r="I505" s="84" t="b">
        <v>0</v>
      </c>
      <c r="J505" s="84" t="b">
        <v>0</v>
      </c>
      <c r="K505" s="84" t="b">
        <v>0</v>
      </c>
      <c r="L505" s="84" t="b">
        <v>0</v>
      </c>
    </row>
    <row r="506" spans="1:12" ht="15">
      <c r="A506" s="84" t="s">
        <v>3756</v>
      </c>
      <c r="B506" s="84" t="s">
        <v>4118</v>
      </c>
      <c r="C506" s="84">
        <v>2</v>
      </c>
      <c r="D506" s="123">
        <v>0.0011343998773081852</v>
      </c>
      <c r="E506" s="123">
        <v>2.8304603500309673</v>
      </c>
      <c r="F506" s="84" t="s">
        <v>4158</v>
      </c>
      <c r="G506" s="84" t="b">
        <v>0</v>
      </c>
      <c r="H506" s="84" t="b">
        <v>0</v>
      </c>
      <c r="I506" s="84" t="b">
        <v>0</v>
      </c>
      <c r="J506" s="84" t="b">
        <v>0</v>
      </c>
      <c r="K506" s="84" t="b">
        <v>0</v>
      </c>
      <c r="L506" s="84" t="b">
        <v>0</v>
      </c>
    </row>
    <row r="507" spans="1:12" ht="15">
      <c r="A507" s="84" t="s">
        <v>4118</v>
      </c>
      <c r="B507" s="84" t="s">
        <v>4119</v>
      </c>
      <c r="C507" s="84">
        <v>2</v>
      </c>
      <c r="D507" s="123">
        <v>0.0011343998773081852</v>
      </c>
      <c r="E507" s="123">
        <v>3.228400358703005</v>
      </c>
      <c r="F507" s="84" t="s">
        <v>4158</v>
      </c>
      <c r="G507" s="84" t="b">
        <v>0</v>
      </c>
      <c r="H507" s="84" t="b">
        <v>0</v>
      </c>
      <c r="I507" s="84" t="b">
        <v>0</v>
      </c>
      <c r="J507" s="84" t="b">
        <v>0</v>
      </c>
      <c r="K507" s="84" t="b">
        <v>0</v>
      </c>
      <c r="L507" s="84" t="b">
        <v>0</v>
      </c>
    </row>
    <row r="508" spans="1:12" ht="15">
      <c r="A508" s="84" t="s">
        <v>4119</v>
      </c>
      <c r="B508" s="84" t="s">
        <v>3054</v>
      </c>
      <c r="C508" s="84">
        <v>2</v>
      </c>
      <c r="D508" s="123">
        <v>0.0011343998773081852</v>
      </c>
      <c r="E508" s="123">
        <v>1.3093222663269308</v>
      </c>
      <c r="F508" s="84" t="s">
        <v>4158</v>
      </c>
      <c r="G508" s="84" t="b">
        <v>0</v>
      </c>
      <c r="H508" s="84" t="b">
        <v>0</v>
      </c>
      <c r="I508" s="84" t="b">
        <v>0</v>
      </c>
      <c r="J508" s="84" t="b">
        <v>0</v>
      </c>
      <c r="K508" s="84" t="b">
        <v>0</v>
      </c>
      <c r="L508" s="84" t="b">
        <v>0</v>
      </c>
    </row>
    <row r="509" spans="1:12" ht="15">
      <c r="A509" s="84" t="s">
        <v>3095</v>
      </c>
      <c r="B509" s="84" t="s">
        <v>4120</v>
      </c>
      <c r="C509" s="84">
        <v>2</v>
      </c>
      <c r="D509" s="123">
        <v>0.0011343998773081852</v>
      </c>
      <c r="E509" s="123">
        <v>2.450249108319361</v>
      </c>
      <c r="F509" s="84" t="s">
        <v>4158</v>
      </c>
      <c r="G509" s="84" t="b">
        <v>0</v>
      </c>
      <c r="H509" s="84" t="b">
        <v>0</v>
      </c>
      <c r="I509" s="84" t="b">
        <v>0</v>
      </c>
      <c r="J509" s="84" t="b">
        <v>1</v>
      </c>
      <c r="K509" s="84" t="b">
        <v>0</v>
      </c>
      <c r="L509" s="84" t="b">
        <v>0</v>
      </c>
    </row>
    <row r="510" spans="1:12" ht="15">
      <c r="A510" s="84" t="s">
        <v>4120</v>
      </c>
      <c r="B510" s="84" t="s">
        <v>4121</v>
      </c>
      <c r="C510" s="84">
        <v>2</v>
      </c>
      <c r="D510" s="123">
        <v>0.0011343998773081852</v>
      </c>
      <c r="E510" s="123">
        <v>3.228400358703005</v>
      </c>
      <c r="F510" s="84" t="s">
        <v>4158</v>
      </c>
      <c r="G510" s="84" t="b">
        <v>1</v>
      </c>
      <c r="H510" s="84" t="b">
        <v>0</v>
      </c>
      <c r="I510" s="84" t="b">
        <v>0</v>
      </c>
      <c r="J510" s="84" t="b">
        <v>1</v>
      </c>
      <c r="K510" s="84" t="b">
        <v>0</v>
      </c>
      <c r="L510" s="84" t="b">
        <v>0</v>
      </c>
    </row>
    <row r="511" spans="1:12" ht="15">
      <c r="A511" s="84" t="s">
        <v>4121</v>
      </c>
      <c r="B511" s="84" t="s">
        <v>3453</v>
      </c>
      <c r="C511" s="84">
        <v>2</v>
      </c>
      <c r="D511" s="123">
        <v>0.0011343998773081852</v>
      </c>
      <c r="E511" s="123">
        <v>2.415487002060149</v>
      </c>
      <c r="F511" s="84" t="s">
        <v>4158</v>
      </c>
      <c r="G511" s="84" t="b">
        <v>1</v>
      </c>
      <c r="H511" s="84" t="b">
        <v>0</v>
      </c>
      <c r="I511" s="84" t="b">
        <v>0</v>
      </c>
      <c r="J511" s="84" t="b">
        <v>0</v>
      </c>
      <c r="K511" s="84" t="b">
        <v>0</v>
      </c>
      <c r="L511" s="84" t="b">
        <v>0</v>
      </c>
    </row>
    <row r="512" spans="1:12" ht="15">
      <c r="A512" s="84" t="s">
        <v>3054</v>
      </c>
      <c r="B512" s="84" t="s">
        <v>4125</v>
      </c>
      <c r="C512" s="84">
        <v>2</v>
      </c>
      <c r="D512" s="123">
        <v>0.0011343998773081852</v>
      </c>
      <c r="E512" s="123">
        <v>1.4466449840505358</v>
      </c>
      <c r="F512" s="84" t="s">
        <v>4158</v>
      </c>
      <c r="G512" s="84" t="b">
        <v>0</v>
      </c>
      <c r="H512" s="84" t="b">
        <v>0</v>
      </c>
      <c r="I512" s="84" t="b">
        <v>0</v>
      </c>
      <c r="J512" s="84" t="b">
        <v>0</v>
      </c>
      <c r="K512" s="84" t="b">
        <v>0</v>
      </c>
      <c r="L512" s="84" t="b">
        <v>0</v>
      </c>
    </row>
    <row r="513" spans="1:12" ht="15">
      <c r="A513" s="84" t="s">
        <v>3104</v>
      </c>
      <c r="B513" s="84" t="s">
        <v>373</v>
      </c>
      <c r="C513" s="84">
        <v>2</v>
      </c>
      <c r="D513" s="123">
        <v>0.0011343998773081852</v>
      </c>
      <c r="E513" s="123">
        <v>2.3533390953113047</v>
      </c>
      <c r="F513" s="84" t="s">
        <v>4158</v>
      </c>
      <c r="G513" s="84" t="b">
        <v>0</v>
      </c>
      <c r="H513" s="84" t="b">
        <v>0</v>
      </c>
      <c r="I513" s="84" t="b">
        <v>0</v>
      </c>
      <c r="J513" s="84" t="b">
        <v>0</v>
      </c>
      <c r="K513" s="84" t="b">
        <v>0</v>
      </c>
      <c r="L513" s="84" t="b">
        <v>0</v>
      </c>
    </row>
    <row r="514" spans="1:12" ht="15">
      <c r="A514" s="84" t="s">
        <v>3107</v>
      </c>
      <c r="B514" s="84" t="s">
        <v>3058</v>
      </c>
      <c r="C514" s="84">
        <v>2</v>
      </c>
      <c r="D514" s="123">
        <v>0.0011343998773081852</v>
      </c>
      <c r="E514" s="123">
        <v>1.809271050961029</v>
      </c>
      <c r="F514" s="84" t="s">
        <v>4158</v>
      </c>
      <c r="G514" s="84" t="b">
        <v>0</v>
      </c>
      <c r="H514" s="84" t="b">
        <v>0</v>
      </c>
      <c r="I514" s="84" t="b">
        <v>0</v>
      </c>
      <c r="J514" s="84" t="b">
        <v>0</v>
      </c>
      <c r="K514" s="84" t="b">
        <v>0</v>
      </c>
      <c r="L514" s="84" t="b">
        <v>0</v>
      </c>
    </row>
    <row r="515" spans="1:12" ht="15">
      <c r="A515" s="84" t="s">
        <v>3058</v>
      </c>
      <c r="B515" s="84" t="s">
        <v>4126</v>
      </c>
      <c r="C515" s="84">
        <v>2</v>
      </c>
      <c r="D515" s="123">
        <v>0.0011343998773081852</v>
      </c>
      <c r="E515" s="123">
        <v>2.1314903456949486</v>
      </c>
      <c r="F515" s="84" t="s">
        <v>4158</v>
      </c>
      <c r="G515" s="84" t="b">
        <v>0</v>
      </c>
      <c r="H515" s="84" t="b">
        <v>0</v>
      </c>
      <c r="I515" s="84" t="b">
        <v>0</v>
      </c>
      <c r="J515" s="84" t="b">
        <v>0</v>
      </c>
      <c r="K515" s="84" t="b">
        <v>0</v>
      </c>
      <c r="L515" s="84" t="b">
        <v>0</v>
      </c>
    </row>
    <row r="516" spans="1:12" ht="15">
      <c r="A516" s="84" t="s">
        <v>4126</v>
      </c>
      <c r="B516" s="84" t="s">
        <v>248</v>
      </c>
      <c r="C516" s="84">
        <v>2</v>
      </c>
      <c r="D516" s="123">
        <v>0.0011343998773081852</v>
      </c>
      <c r="E516" s="123">
        <v>3.228400358703005</v>
      </c>
      <c r="F516" s="84" t="s">
        <v>4158</v>
      </c>
      <c r="G516" s="84" t="b">
        <v>0</v>
      </c>
      <c r="H516" s="84" t="b">
        <v>0</v>
      </c>
      <c r="I516" s="84" t="b">
        <v>0</v>
      </c>
      <c r="J516" s="84" t="b">
        <v>0</v>
      </c>
      <c r="K516" s="84" t="b">
        <v>0</v>
      </c>
      <c r="L516" s="84" t="b">
        <v>0</v>
      </c>
    </row>
    <row r="517" spans="1:12" ht="15">
      <c r="A517" s="84" t="s">
        <v>248</v>
      </c>
      <c r="B517" s="84" t="s">
        <v>4127</v>
      </c>
      <c r="C517" s="84">
        <v>2</v>
      </c>
      <c r="D517" s="123">
        <v>0.0011343998773081852</v>
      </c>
      <c r="E517" s="123">
        <v>3.228400358703005</v>
      </c>
      <c r="F517" s="84" t="s">
        <v>4158</v>
      </c>
      <c r="G517" s="84" t="b">
        <v>0</v>
      </c>
      <c r="H517" s="84" t="b">
        <v>0</v>
      </c>
      <c r="I517" s="84" t="b">
        <v>0</v>
      </c>
      <c r="J517" s="84" t="b">
        <v>0</v>
      </c>
      <c r="K517" s="84" t="b">
        <v>0</v>
      </c>
      <c r="L517" s="84" t="b">
        <v>0</v>
      </c>
    </row>
    <row r="518" spans="1:12" ht="15">
      <c r="A518" s="84" t="s">
        <v>4127</v>
      </c>
      <c r="B518" s="84" t="s">
        <v>3899</v>
      </c>
      <c r="C518" s="84">
        <v>2</v>
      </c>
      <c r="D518" s="123">
        <v>0.0011343998773081852</v>
      </c>
      <c r="E518" s="123">
        <v>3.0523090996473234</v>
      </c>
      <c r="F518" s="84" t="s">
        <v>4158</v>
      </c>
      <c r="G518" s="84" t="b">
        <v>0</v>
      </c>
      <c r="H518" s="84" t="b">
        <v>0</v>
      </c>
      <c r="I518" s="84" t="b">
        <v>0</v>
      </c>
      <c r="J518" s="84" t="b">
        <v>0</v>
      </c>
      <c r="K518" s="84" t="b">
        <v>0</v>
      </c>
      <c r="L518" s="84" t="b">
        <v>0</v>
      </c>
    </row>
    <row r="519" spans="1:12" ht="15">
      <c r="A519" s="84" t="s">
        <v>3899</v>
      </c>
      <c r="B519" s="84" t="s">
        <v>4128</v>
      </c>
      <c r="C519" s="84">
        <v>2</v>
      </c>
      <c r="D519" s="123">
        <v>0.0011343998773081852</v>
      </c>
      <c r="E519" s="123">
        <v>3.0523090996473234</v>
      </c>
      <c r="F519" s="84" t="s">
        <v>4158</v>
      </c>
      <c r="G519" s="84" t="b">
        <v>0</v>
      </c>
      <c r="H519" s="84" t="b">
        <v>0</v>
      </c>
      <c r="I519" s="84" t="b">
        <v>0</v>
      </c>
      <c r="J519" s="84" t="b">
        <v>0</v>
      </c>
      <c r="K519" s="84" t="b">
        <v>0</v>
      </c>
      <c r="L519" s="84" t="b">
        <v>0</v>
      </c>
    </row>
    <row r="520" spans="1:12" ht="15">
      <c r="A520" s="84" t="s">
        <v>4128</v>
      </c>
      <c r="B520" s="84" t="s">
        <v>3105</v>
      </c>
      <c r="C520" s="84">
        <v>2</v>
      </c>
      <c r="D520" s="123">
        <v>0.0011343998773081852</v>
      </c>
      <c r="E520" s="123">
        <v>2.751279103983342</v>
      </c>
      <c r="F520" s="84" t="s">
        <v>4158</v>
      </c>
      <c r="G520" s="84" t="b">
        <v>0</v>
      </c>
      <c r="H520" s="84" t="b">
        <v>0</v>
      </c>
      <c r="I520" s="84" t="b">
        <v>0</v>
      </c>
      <c r="J520" s="84" t="b">
        <v>0</v>
      </c>
      <c r="K520" s="84" t="b">
        <v>0</v>
      </c>
      <c r="L520" s="84" t="b">
        <v>0</v>
      </c>
    </row>
    <row r="521" spans="1:12" ht="15">
      <c r="A521" s="84" t="s">
        <v>3106</v>
      </c>
      <c r="B521" s="84" t="s">
        <v>3054</v>
      </c>
      <c r="C521" s="84">
        <v>2</v>
      </c>
      <c r="D521" s="123">
        <v>0.0011343998773081852</v>
      </c>
      <c r="E521" s="123">
        <v>0.7652542219766552</v>
      </c>
      <c r="F521" s="84" t="s">
        <v>4158</v>
      </c>
      <c r="G521" s="84" t="b">
        <v>0</v>
      </c>
      <c r="H521" s="84" t="b">
        <v>0</v>
      </c>
      <c r="I521" s="84" t="b">
        <v>0</v>
      </c>
      <c r="J521" s="84" t="b">
        <v>0</v>
      </c>
      <c r="K521" s="84" t="b">
        <v>0</v>
      </c>
      <c r="L521" s="84" t="b">
        <v>0</v>
      </c>
    </row>
    <row r="522" spans="1:12" ht="15">
      <c r="A522" s="84" t="s">
        <v>259</v>
      </c>
      <c r="B522" s="84" t="s">
        <v>3058</v>
      </c>
      <c r="C522" s="84">
        <v>2</v>
      </c>
      <c r="D522" s="123">
        <v>0.0011343998773081852</v>
      </c>
      <c r="E522" s="123">
        <v>2.2072110596330665</v>
      </c>
      <c r="F522" s="84" t="s">
        <v>4158</v>
      </c>
      <c r="G522" s="84" t="b">
        <v>0</v>
      </c>
      <c r="H522" s="84" t="b">
        <v>0</v>
      </c>
      <c r="I522" s="84" t="b">
        <v>0</v>
      </c>
      <c r="J522" s="84" t="b">
        <v>0</v>
      </c>
      <c r="K522" s="84" t="b">
        <v>0</v>
      </c>
      <c r="L522" s="84" t="b">
        <v>0</v>
      </c>
    </row>
    <row r="523" spans="1:12" ht="15">
      <c r="A523" s="84" t="s">
        <v>251</v>
      </c>
      <c r="B523" s="84" t="s">
        <v>3780</v>
      </c>
      <c r="C523" s="84">
        <v>2</v>
      </c>
      <c r="D523" s="123">
        <v>0.0011343998773081852</v>
      </c>
      <c r="E523" s="123">
        <v>2.39909658587198</v>
      </c>
      <c r="F523" s="84" t="s">
        <v>4158</v>
      </c>
      <c r="G523" s="84" t="b">
        <v>0</v>
      </c>
      <c r="H523" s="84" t="b">
        <v>0</v>
      </c>
      <c r="I523" s="84" t="b">
        <v>0</v>
      </c>
      <c r="J523" s="84" t="b">
        <v>0</v>
      </c>
      <c r="K523" s="84" t="b">
        <v>0</v>
      </c>
      <c r="L523" s="84" t="b">
        <v>0</v>
      </c>
    </row>
    <row r="524" spans="1:12" ht="15">
      <c r="A524" s="84" t="s">
        <v>4129</v>
      </c>
      <c r="B524" s="84" t="s">
        <v>3808</v>
      </c>
      <c r="C524" s="84">
        <v>2</v>
      </c>
      <c r="D524" s="123">
        <v>0.0011343998773081852</v>
      </c>
      <c r="E524" s="123">
        <v>2.9273703630390235</v>
      </c>
      <c r="F524" s="84" t="s">
        <v>4158</v>
      </c>
      <c r="G524" s="84" t="b">
        <v>0</v>
      </c>
      <c r="H524" s="84" t="b">
        <v>0</v>
      </c>
      <c r="I524" s="84" t="b">
        <v>0</v>
      </c>
      <c r="J524" s="84" t="b">
        <v>0</v>
      </c>
      <c r="K524" s="84" t="b">
        <v>0</v>
      </c>
      <c r="L524" s="84" t="b">
        <v>0</v>
      </c>
    </row>
    <row r="525" spans="1:12" ht="15">
      <c r="A525" s="84" t="s">
        <v>3808</v>
      </c>
      <c r="B525" s="84" t="s">
        <v>3717</v>
      </c>
      <c r="C525" s="84">
        <v>2</v>
      </c>
      <c r="D525" s="123">
        <v>0.0011343998773081852</v>
      </c>
      <c r="E525" s="123">
        <v>2.450249108319361</v>
      </c>
      <c r="F525" s="84" t="s">
        <v>4158</v>
      </c>
      <c r="G525" s="84" t="b">
        <v>0</v>
      </c>
      <c r="H525" s="84" t="b">
        <v>0</v>
      </c>
      <c r="I525" s="84" t="b">
        <v>0</v>
      </c>
      <c r="J525" s="84" t="b">
        <v>0</v>
      </c>
      <c r="K525" s="84" t="b">
        <v>0</v>
      </c>
      <c r="L525" s="84" t="b">
        <v>0</v>
      </c>
    </row>
    <row r="526" spans="1:12" ht="15">
      <c r="A526" s="84" t="s">
        <v>3717</v>
      </c>
      <c r="B526" s="84" t="s">
        <v>4130</v>
      </c>
      <c r="C526" s="84">
        <v>2</v>
      </c>
      <c r="D526" s="123">
        <v>0.0011343998773081852</v>
      </c>
      <c r="E526" s="123">
        <v>2.751279103983342</v>
      </c>
      <c r="F526" s="84" t="s">
        <v>4158</v>
      </c>
      <c r="G526" s="84" t="b">
        <v>0</v>
      </c>
      <c r="H526" s="84" t="b">
        <v>0</v>
      </c>
      <c r="I526" s="84" t="b">
        <v>0</v>
      </c>
      <c r="J526" s="84" t="b">
        <v>0</v>
      </c>
      <c r="K526" s="84" t="b">
        <v>0</v>
      </c>
      <c r="L526" s="84" t="b">
        <v>0</v>
      </c>
    </row>
    <row r="527" spans="1:12" ht="15">
      <c r="A527" s="84" t="s">
        <v>4130</v>
      </c>
      <c r="B527" s="84" t="s">
        <v>4131</v>
      </c>
      <c r="C527" s="84">
        <v>2</v>
      </c>
      <c r="D527" s="123">
        <v>0.0011343998773081852</v>
      </c>
      <c r="E527" s="123">
        <v>3.228400358703005</v>
      </c>
      <c r="F527" s="84" t="s">
        <v>4158</v>
      </c>
      <c r="G527" s="84" t="b">
        <v>0</v>
      </c>
      <c r="H527" s="84" t="b">
        <v>0</v>
      </c>
      <c r="I527" s="84" t="b">
        <v>0</v>
      </c>
      <c r="J527" s="84" t="b">
        <v>0</v>
      </c>
      <c r="K527" s="84" t="b">
        <v>0</v>
      </c>
      <c r="L527" s="84" t="b">
        <v>0</v>
      </c>
    </row>
    <row r="528" spans="1:12" ht="15">
      <c r="A528" s="84" t="s">
        <v>4131</v>
      </c>
      <c r="B528" s="84" t="s">
        <v>4132</v>
      </c>
      <c r="C528" s="84">
        <v>2</v>
      </c>
      <c r="D528" s="123">
        <v>0.0011343998773081852</v>
      </c>
      <c r="E528" s="123">
        <v>3.228400358703005</v>
      </c>
      <c r="F528" s="84" t="s">
        <v>4158</v>
      </c>
      <c r="G528" s="84" t="b">
        <v>0</v>
      </c>
      <c r="H528" s="84" t="b">
        <v>0</v>
      </c>
      <c r="I528" s="84" t="b">
        <v>0</v>
      </c>
      <c r="J528" s="84" t="b">
        <v>0</v>
      </c>
      <c r="K528" s="84" t="b">
        <v>0</v>
      </c>
      <c r="L528" s="84" t="b">
        <v>0</v>
      </c>
    </row>
    <row r="529" spans="1:12" ht="15">
      <c r="A529" s="84" t="s">
        <v>4132</v>
      </c>
      <c r="B529" s="84" t="s">
        <v>4133</v>
      </c>
      <c r="C529" s="84">
        <v>2</v>
      </c>
      <c r="D529" s="123">
        <v>0.0011343998773081852</v>
      </c>
      <c r="E529" s="123">
        <v>3.228400358703005</v>
      </c>
      <c r="F529" s="84" t="s">
        <v>4158</v>
      </c>
      <c r="G529" s="84" t="b">
        <v>0</v>
      </c>
      <c r="H529" s="84" t="b">
        <v>0</v>
      </c>
      <c r="I529" s="84" t="b">
        <v>0</v>
      </c>
      <c r="J529" s="84" t="b">
        <v>0</v>
      </c>
      <c r="K529" s="84" t="b">
        <v>0</v>
      </c>
      <c r="L529" s="84" t="b">
        <v>0</v>
      </c>
    </row>
    <row r="530" spans="1:12" ht="15">
      <c r="A530" s="84" t="s">
        <v>4133</v>
      </c>
      <c r="B530" s="84" t="s">
        <v>4134</v>
      </c>
      <c r="C530" s="84">
        <v>2</v>
      </c>
      <c r="D530" s="123">
        <v>0.0011343998773081852</v>
      </c>
      <c r="E530" s="123">
        <v>3.228400358703005</v>
      </c>
      <c r="F530" s="84" t="s">
        <v>4158</v>
      </c>
      <c r="G530" s="84" t="b">
        <v>0</v>
      </c>
      <c r="H530" s="84" t="b">
        <v>0</v>
      </c>
      <c r="I530" s="84" t="b">
        <v>0</v>
      </c>
      <c r="J530" s="84" t="b">
        <v>0</v>
      </c>
      <c r="K530" s="84" t="b">
        <v>0</v>
      </c>
      <c r="L530" s="84" t="b">
        <v>0</v>
      </c>
    </row>
    <row r="531" spans="1:12" ht="15">
      <c r="A531" s="84" t="s">
        <v>4134</v>
      </c>
      <c r="B531" s="84" t="s">
        <v>4135</v>
      </c>
      <c r="C531" s="84">
        <v>2</v>
      </c>
      <c r="D531" s="123">
        <v>0.0011343998773081852</v>
      </c>
      <c r="E531" s="123">
        <v>3.228400358703005</v>
      </c>
      <c r="F531" s="84" t="s">
        <v>4158</v>
      </c>
      <c r="G531" s="84" t="b">
        <v>0</v>
      </c>
      <c r="H531" s="84" t="b">
        <v>0</v>
      </c>
      <c r="I531" s="84" t="b">
        <v>0</v>
      </c>
      <c r="J531" s="84" t="b">
        <v>0</v>
      </c>
      <c r="K531" s="84" t="b">
        <v>0</v>
      </c>
      <c r="L531" s="84" t="b">
        <v>0</v>
      </c>
    </row>
    <row r="532" spans="1:12" ht="15">
      <c r="A532" s="84" t="s">
        <v>2996</v>
      </c>
      <c r="B532" s="84" t="s">
        <v>3056</v>
      </c>
      <c r="C532" s="84">
        <v>2</v>
      </c>
      <c r="D532" s="123">
        <v>0.0011343998773081852</v>
      </c>
      <c r="E532" s="123">
        <v>1.5632886216279533</v>
      </c>
      <c r="F532" s="84" t="s">
        <v>4158</v>
      </c>
      <c r="G532" s="84" t="b">
        <v>0</v>
      </c>
      <c r="H532" s="84" t="b">
        <v>0</v>
      </c>
      <c r="I532" s="84" t="b">
        <v>0</v>
      </c>
      <c r="J532" s="84" t="b">
        <v>0</v>
      </c>
      <c r="K532" s="84" t="b">
        <v>0</v>
      </c>
      <c r="L532" s="84" t="b">
        <v>0</v>
      </c>
    </row>
    <row r="533" spans="1:12" ht="15">
      <c r="A533" s="84" t="s">
        <v>3056</v>
      </c>
      <c r="B533" s="84" t="s">
        <v>3055</v>
      </c>
      <c r="C533" s="84">
        <v>2</v>
      </c>
      <c r="D533" s="123">
        <v>0.0011343998773081852</v>
      </c>
      <c r="E533" s="123">
        <v>0.6509085588657794</v>
      </c>
      <c r="F533" s="84" t="s">
        <v>4158</v>
      </c>
      <c r="G533" s="84" t="b">
        <v>0</v>
      </c>
      <c r="H533" s="84" t="b">
        <v>0</v>
      </c>
      <c r="I533" s="84" t="b">
        <v>0</v>
      </c>
      <c r="J533" s="84" t="b">
        <v>0</v>
      </c>
      <c r="K533" s="84" t="b">
        <v>0</v>
      </c>
      <c r="L533" s="84" t="b">
        <v>0</v>
      </c>
    </row>
    <row r="534" spans="1:12" ht="15">
      <c r="A534" s="84" t="s">
        <v>3055</v>
      </c>
      <c r="B534" s="84" t="s">
        <v>3889</v>
      </c>
      <c r="C534" s="84">
        <v>2</v>
      </c>
      <c r="D534" s="123">
        <v>0.0011343998773081852</v>
      </c>
      <c r="E534" s="123">
        <v>1.7300898049134041</v>
      </c>
      <c r="F534" s="84" t="s">
        <v>4158</v>
      </c>
      <c r="G534" s="84" t="b">
        <v>0</v>
      </c>
      <c r="H534" s="84" t="b">
        <v>0</v>
      </c>
      <c r="I534" s="84" t="b">
        <v>0</v>
      </c>
      <c r="J534" s="84" t="b">
        <v>0</v>
      </c>
      <c r="K534" s="84" t="b">
        <v>0</v>
      </c>
      <c r="L534" s="84" t="b">
        <v>0</v>
      </c>
    </row>
    <row r="535" spans="1:12" ht="15">
      <c r="A535" s="84" t="s">
        <v>3889</v>
      </c>
      <c r="B535" s="84" t="s">
        <v>3665</v>
      </c>
      <c r="C535" s="84">
        <v>2</v>
      </c>
      <c r="D535" s="123">
        <v>0.0011343998773081852</v>
      </c>
      <c r="E535" s="123">
        <v>2.2072110596330665</v>
      </c>
      <c r="F535" s="84" t="s">
        <v>4158</v>
      </c>
      <c r="G535" s="84" t="b">
        <v>0</v>
      </c>
      <c r="H535" s="84" t="b">
        <v>0</v>
      </c>
      <c r="I535" s="84" t="b">
        <v>0</v>
      </c>
      <c r="J535" s="84" t="b">
        <v>0</v>
      </c>
      <c r="K535" s="84" t="b">
        <v>0</v>
      </c>
      <c r="L535" s="84" t="b">
        <v>0</v>
      </c>
    </row>
    <row r="536" spans="1:12" ht="15">
      <c r="A536" s="84" t="s">
        <v>3665</v>
      </c>
      <c r="B536" s="84" t="s">
        <v>3824</v>
      </c>
      <c r="C536" s="84">
        <v>2</v>
      </c>
      <c r="D536" s="123">
        <v>0.0011343998773081852</v>
      </c>
      <c r="E536" s="123">
        <v>2.415487002060149</v>
      </c>
      <c r="F536" s="84" t="s">
        <v>4158</v>
      </c>
      <c r="G536" s="84" t="b">
        <v>0</v>
      </c>
      <c r="H536" s="84" t="b">
        <v>0</v>
      </c>
      <c r="I536" s="84" t="b">
        <v>0</v>
      </c>
      <c r="J536" s="84" t="b">
        <v>0</v>
      </c>
      <c r="K536" s="84" t="b">
        <v>0</v>
      </c>
      <c r="L536" s="84" t="b">
        <v>0</v>
      </c>
    </row>
    <row r="537" spans="1:12" ht="15">
      <c r="A537" s="84" t="s">
        <v>3824</v>
      </c>
      <c r="B537" s="84" t="s">
        <v>3796</v>
      </c>
      <c r="C537" s="84">
        <v>2</v>
      </c>
      <c r="D537" s="123">
        <v>0.0011343998773081852</v>
      </c>
      <c r="E537" s="123">
        <v>2.751279103983342</v>
      </c>
      <c r="F537" s="84" t="s">
        <v>4158</v>
      </c>
      <c r="G537" s="84" t="b">
        <v>0</v>
      </c>
      <c r="H537" s="84" t="b">
        <v>0</v>
      </c>
      <c r="I537" s="84" t="b">
        <v>0</v>
      </c>
      <c r="J537" s="84" t="b">
        <v>0</v>
      </c>
      <c r="K537" s="84" t="b">
        <v>0</v>
      </c>
      <c r="L537" s="84" t="b">
        <v>0</v>
      </c>
    </row>
    <row r="538" spans="1:12" ht="15">
      <c r="A538" s="84" t="s">
        <v>3796</v>
      </c>
      <c r="B538" s="84" t="s">
        <v>3907</v>
      </c>
      <c r="C538" s="84">
        <v>2</v>
      </c>
      <c r="D538" s="123">
        <v>0.0011343998773081852</v>
      </c>
      <c r="E538" s="123">
        <v>2.751279103983342</v>
      </c>
      <c r="F538" s="84" t="s">
        <v>4158</v>
      </c>
      <c r="G538" s="84" t="b">
        <v>0</v>
      </c>
      <c r="H538" s="84" t="b">
        <v>0</v>
      </c>
      <c r="I538" s="84" t="b">
        <v>0</v>
      </c>
      <c r="J538" s="84" t="b">
        <v>0</v>
      </c>
      <c r="K538" s="84" t="b">
        <v>0</v>
      </c>
      <c r="L538" s="84" t="b">
        <v>0</v>
      </c>
    </row>
    <row r="539" spans="1:12" ht="15">
      <c r="A539" s="84" t="s">
        <v>3907</v>
      </c>
      <c r="B539" s="84" t="s">
        <v>3795</v>
      </c>
      <c r="C539" s="84">
        <v>2</v>
      </c>
      <c r="D539" s="123">
        <v>0.0011343998773081852</v>
      </c>
      <c r="E539" s="123">
        <v>2.751279103983342</v>
      </c>
      <c r="F539" s="84" t="s">
        <v>4158</v>
      </c>
      <c r="G539" s="84" t="b">
        <v>0</v>
      </c>
      <c r="H539" s="84" t="b">
        <v>0</v>
      </c>
      <c r="I539" s="84" t="b">
        <v>0</v>
      </c>
      <c r="J539" s="84" t="b">
        <v>0</v>
      </c>
      <c r="K539" s="84" t="b">
        <v>0</v>
      </c>
      <c r="L539" s="84" t="b">
        <v>0</v>
      </c>
    </row>
    <row r="540" spans="1:12" ht="15">
      <c r="A540" s="84" t="s">
        <v>3795</v>
      </c>
      <c r="B540" s="84" t="s">
        <v>4136</v>
      </c>
      <c r="C540" s="84">
        <v>2</v>
      </c>
      <c r="D540" s="123">
        <v>0.0011343998773081852</v>
      </c>
      <c r="E540" s="123">
        <v>2.9273703630390235</v>
      </c>
      <c r="F540" s="84" t="s">
        <v>4158</v>
      </c>
      <c r="G540" s="84" t="b">
        <v>0</v>
      </c>
      <c r="H540" s="84" t="b">
        <v>0</v>
      </c>
      <c r="I540" s="84" t="b">
        <v>0</v>
      </c>
      <c r="J540" s="84" t="b">
        <v>0</v>
      </c>
      <c r="K540" s="84" t="b">
        <v>0</v>
      </c>
      <c r="L540" s="84" t="b">
        <v>0</v>
      </c>
    </row>
    <row r="541" spans="1:12" ht="15">
      <c r="A541" s="84" t="s">
        <v>4136</v>
      </c>
      <c r="B541" s="84" t="s">
        <v>3666</v>
      </c>
      <c r="C541" s="84">
        <v>2</v>
      </c>
      <c r="D541" s="123">
        <v>0.0011343998773081852</v>
      </c>
      <c r="E541" s="123">
        <v>2.4880376692087607</v>
      </c>
      <c r="F541" s="84" t="s">
        <v>4158</v>
      </c>
      <c r="G541" s="84" t="b">
        <v>0</v>
      </c>
      <c r="H541" s="84" t="b">
        <v>0</v>
      </c>
      <c r="I541" s="84" t="b">
        <v>0</v>
      </c>
      <c r="J541" s="84" t="b">
        <v>0</v>
      </c>
      <c r="K541" s="84" t="b">
        <v>0</v>
      </c>
      <c r="L541" s="84" t="b">
        <v>0</v>
      </c>
    </row>
    <row r="542" spans="1:12" ht="15">
      <c r="A542" s="84" t="s">
        <v>3453</v>
      </c>
      <c r="B542" s="84" t="s">
        <v>3094</v>
      </c>
      <c r="C542" s="84">
        <v>2</v>
      </c>
      <c r="D542" s="123">
        <v>0.0011343998773081852</v>
      </c>
      <c r="E542" s="123">
        <v>1.9439696248584852</v>
      </c>
      <c r="F542" s="84" t="s">
        <v>4158</v>
      </c>
      <c r="G542" s="84" t="b">
        <v>0</v>
      </c>
      <c r="H542" s="84" t="b">
        <v>0</v>
      </c>
      <c r="I542" s="84" t="b">
        <v>0</v>
      </c>
      <c r="J542" s="84" t="b">
        <v>0</v>
      </c>
      <c r="K542" s="84" t="b">
        <v>0</v>
      </c>
      <c r="L542" s="84" t="b">
        <v>0</v>
      </c>
    </row>
    <row r="543" spans="1:12" ht="15">
      <c r="A543" s="84" t="s">
        <v>3094</v>
      </c>
      <c r="B543" s="84" t="s">
        <v>3794</v>
      </c>
      <c r="C543" s="84">
        <v>2</v>
      </c>
      <c r="D543" s="123">
        <v>0.0011343998773081852</v>
      </c>
      <c r="E543" s="123">
        <v>2.18700767354478</v>
      </c>
      <c r="F543" s="84" t="s">
        <v>4158</v>
      </c>
      <c r="G543" s="84" t="b">
        <v>0</v>
      </c>
      <c r="H543" s="84" t="b">
        <v>0</v>
      </c>
      <c r="I543" s="84" t="b">
        <v>0</v>
      </c>
      <c r="J543" s="84" t="b">
        <v>0</v>
      </c>
      <c r="K543" s="84" t="b">
        <v>0</v>
      </c>
      <c r="L543" s="84" t="b">
        <v>0</v>
      </c>
    </row>
    <row r="544" spans="1:12" ht="15">
      <c r="A544" s="84" t="s">
        <v>4138</v>
      </c>
      <c r="B544" s="84" t="s">
        <v>372</v>
      </c>
      <c r="C544" s="84">
        <v>2</v>
      </c>
      <c r="D544" s="123">
        <v>0.0011343998773081852</v>
      </c>
      <c r="E544" s="123">
        <v>3.228400358703005</v>
      </c>
      <c r="F544" s="84" t="s">
        <v>4158</v>
      </c>
      <c r="G544" s="84" t="b">
        <v>0</v>
      </c>
      <c r="H544" s="84" t="b">
        <v>0</v>
      </c>
      <c r="I544" s="84" t="b">
        <v>0</v>
      </c>
      <c r="J544" s="84" t="b">
        <v>0</v>
      </c>
      <c r="K544" s="84" t="b">
        <v>0</v>
      </c>
      <c r="L544" s="84" t="b">
        <v>0</v>
      </c>
    </row>
    <row r="545" spans="1:12" ht="15">
      <c r="A545" s="84" t="s">
        <v>372</v>
      </c>
      <c r="B545" s="84" t="s">
        <v>4139</v>
      </c>
      <c r="C545" s="84">
        <v>2</v>
      </c>
      <c r="D545" s="123">
        <v>0.0011343998773081852</v>
      </c>
      <c r="E545" s="123">
        <v>3.228400358703005</v>
      </c>
      <c r="F545" s="84" t="s">
        <v>4158</v>
      </c>
      <c r="G545" s="84" t="b">
        <v>0</v>
      </c>
      <c r="H545" s="84" t="b">
        <v>0</v>
      </c>
      <c r="I545" s="84" t="b">
        <v>0</v>
      </c>
      <c r="J545" s="84" t="b">
        <v>0</v>
      </c>
      <c r="K545" s="84" t="b">
        <v>0</v>
      </c>
      <c r="L545" s="84" t="b">
        <v>0</v>
      </c>
    </row>
    <row r="546" spans="1:12" ht="15">
      <c r="A546" s="84" t="s">
        <v>4139</v>
      </c>
      <c r="B546" s="84" t="s">
        <v>4140</v>
      </c>
      <c r="C546" s="84">
        <v>2</v>
      </c>
      <c r="D546" s="123">
        <v>0.0011343998773081852</v>
      </c>
      <c r="E546" s="123">
        <v>3.228400358703005</v>
      </c>
      <c r="F546" s="84" t="s">
        <v>4158</v>
      </c>
      <c r="G546" s="84" t="b">
        <v>0</v>
      </c>
      <c r="H546" s="84" t="b">
        <v>0</v>
      </c>
      <c r="I546" s="84" t="b">
        <v>0</v>
      </c>
      <c r="J546" s="84" t="b">
        <v>0</v>
      </c>
      <c r="K546" s="84" t="b">
        <v>0</v>
      </c>
      <c r="L546" s="84" t="b">
        <v>0</v>
      </c>
    </row>
    <row r="547" spans="1:12" ht="15">
      <c r="A547" s="84" t="s">
        <v>4140</v>
      </c>
      <c r="B547" s="84" t="s">
        <v>4141</v>
      </c>
      <c r="C547" s="84">
        <v>2</v>
      </c>
      <c r="D547" s="123">
        <v>0.0011343998773081852</v>
      </c>
      <c r="E547" s="123">
        <v>3.228400358703005</v>
      </c>
      <c r="F547" s="84" t="s">
        <v>4158</v>
      </c>
      <c r="G547" s="84" t="b">
        <v>0</v>
      </c>
      <c r="H547" s="84" t="b">
        <v>0</v>
      </c>
      <c r="I547" s="84" t="b">
        <v>0</v>
      </c>
      <c r="J547" s="84" t="b">
        <v>0</v>
      </c>
      <c r="K547" s="84" t="b">
        <v>0</v>
      </c>
      <c r="L547" s="84" t="b">
        <v>0</v>
      </c>
    </row>
    <row r="548" spans="1:12" ht="15">
      <c r="A548" s="84" t="s">
        <v>4141</v>
      </c>
      <c r="B548" s="84" t="s">
        <v>3808</v>
      </c>
      <c r="C548" s="84">
        <v>2</v>
      </c>
      <c r="D548" s="123">
        <v>0.0011343998773081852</v>
      </c>
      <c r="E548" s="123">
        <v>2.9273703630390235</v>
      </c>
      <c r="F548" s="84" t="s">
        <v>4158</v>
      </c>
      <c r="G548" s="84" t="b">
        <v>0</v>
      </c>
      <c r="H548" s="84" t="b">
        <v>0</v>
      </c>
      <c r="I548" s="84" t="b">
        <v>0</v>
      </c>
      <c r="J548" s="84" t="b">
        <v>0</v>
      </c>
      <c r="K548" s="84" t="b">
        <v>0</v>
      </c>
      <c r="L548" s="84" t="b">
        <v>0</v>
      </c>
    </row>
    <row r="549" spans="1:12" ht="15">
      <c r="A549" s="84" t="s">
        <v>3808</v>
      </c>
      <c r="B549" s="84" t="s">
        <v>4142</v>
      </c>
      <c r="C549" s="84">
        <v>2</v>
      </c>
      <c r="D549" s="123">
        <v>0.0011343998773081852</v>
      </c>
      <c r="E549" s="123">
        <v>2.9273703630390235</v>
      </c>
      <c r="F549" s="84" t="s">
        <v>4158</v>
      </c>
      <c r="G549" s="84" t="b">
        <v>0</v>
      </c>
      <c r="H549" s="84" t="b">
        <v>0</v>
      </c>
      <c r="I549" s="84" t="b">
        <v>0</v>
      </c>
      <c r="J549" s="84" t="b">
        <v>0</v>
      </c>
      <c r="K549" s="84" t="b">
        <v>0</v>
      </c>
      <c r="L549" s="84" t="b">
        <v>0</v>
      </c>
    </row>
    <row r="550" spans="1:12" ht="15">
      <c r="A550" s="84" t="s">
        <v>4142</v>
      </c>
      <c r="B550" s="84" t="s">
        <v>3084</v>
      </c>
      <c r="C550" s="84">
        <v>2</v>
      </c>
      <c r="D550" s="123">
        <v>0.0011343998773081852</v>
      </c>
      <c r="E550" s="123">
        <v>2.27415784926368</v>
      </c>
      <c r="F550" s="84" t="s">
        <v>4158</v>
      </c>
      <c r="G550" s="84" t="b">
        <v>0</v>
      </c>
      <c r="H550" s="84" t="b">
        <v>0</v>
      </c>
      <c r="I550" s="84" t="b">
        <v>0</v>
      </c>
      <c r="J550" s="84" t="b">
        <v>0</v>
      </c>
      <c r="K550" s="84" t="b">
        <v>0</v>
      </c>
      <c r="L550" s="84" t="b">
        <v>0</v>
      </c>
    </row>
    <row r="551" spans="1:12" ht="15">
      <c r="A551" s="84" t="s">
        <v>3084</v>
      </c>
      <c r="B551" s="84" t="s">
        <v>4143</v>
      </c>
      <c r="C551" s="84">
        <v>2</v>
      </c>
      <c r="D551" s="123">
        <v>0.0011343998773081852</v>
      </c>
      <c r="E551" s="123">
        <v>2.27415784926368</v>
      </c>
      <c r="F551" s="84" t="s">
        <v>4158</v>
      </c>
      <c r="G551" s="84" t="b">
        <v>0</v>
      </c>
      <c r="H551" s="84" t="b">
        <v>0</v>
      </c>
      <c r="I551" s="84" t="b">
        <v>0</v>
      </c>
      <c r="J551" s="84" t="b">
        <v>0</v>
      </c>
      <c r="K551" s="84" t="b">
        <v>0</v>
      </c>
      <c r="L551" s="84" t="b">
        <v>0</v>
      </c>
    </row>
    <row r="552" spans="1:12" ht="15">
      <c r="A552" s="84" t="s">
        <v>3058</v>
      </c>
      <c r="B552" s="84" t="s">
        <v>3126</v>
      </c>
      <c r="C552" s="84">
        <v>2</v>
      </c>
      <c r="D552" s="123">
        <v>0.0011343998773081852</v>
      </c>
      <c r="E552" s="123">
        <v>1.5874223013446727</v>
      </c>
      <c r="F552" s="84" t="s">
        <v>4158</v>
      </c>
      <c r="G552" s="84" t="b">
        <v>0</v>
      </c>
      <c r="H552" s="84" t="b">
        <v>0</v>
      </c>
      <c r="I552" s="84" t="b">
        <v>0</v>
      </c>
      <c r="J552" s="84" t="b">
        <v>0</v>
      </c>
      <c r="K552" s="84" t="b">
        <v>0</v>
      </c>
      <c r="L552" s="84" t="b">
        <v>0</v>
      </c>
    </row>
    <row r="553" spans="1:12" ht="15">
      <c r="A553" s="84" t="s">
        <v>3056</v>
      </c>
      <c r="B553" s="84" t="s">
        <v>4145</v>
      </c>
      <c r="C553" s="84">
        <v>2</v>
      </c>
      <c r="D553" s="123">
        <v>0.0011343998773081852</v>
      </c>
      <c r="E553" s="123">
        <v>1.9731278535996986</v>
      </c>
      <c r="F553" s="84" t="s">
        <v>4158</v>
      </c>
      <c r="G553" s="84" t="b">
        <v>0</v>
      </c>
      <c r="H553" s="84" t="b">
        <v>0</v>
      </c>
      <c r="I553" s="84" t="b">
        <v>0</v>
      </c>
      <c r="J553" s="84" t="b">
        <v>0</v>
      </c>
      <c r="K553" s="84" t="b">
        <v>0</v>
      </c>
      <c r="L553" s="84" t="b">
        <v>0</v>
      </c>
    </row>
    <row r="554" spans="1:12" ht="15">
      <c r="A554" s="84" t="s">
        <v>4145</v>
      </c>
      <c r="B554" s="84" t="s">
        <v>4146</v>
      </c>
      <c r="C554" s="84">
        <v>2</v>
      </c>
      <c r="D554" s="123">
        <v>0.0011343998773081852</v>
      </c>
      <c r="E554" s="123">
        <v>3.228400358703005</v>
      </c>
      <c r="F554" s="84" t="s">
        <v>4158</v>
      </c>
      <c r="G554" s="84" t="b">
        <v>0</v>
      </c>
      <c r="H554" s="84" t="b">
        <v>0</v>
      </c>
      <c r="I554" s="84" t="b">
        <v>0</v>
      </c>
      <c r="J554" s="84" t="b">
        <v>0</v>
      </c>
      <c r="K554" s="84" t="b">
        <v>0</v>
      </c>
      <c r="L554" s="84" t="b">
        <v>0</v>
      </c>
    </row>
    <row r="555" spans="1:12" ht="15">
      <c r="A555" s="84" t="s">
        <v>4146</v>
      </c>
      <c r="B555" s="84" t="s">
        <v>3676</v>
      </c>
      <c r="C555" s="84">
        <v>2</v>
      </c>
      <c r="D555" s="123">
        <v>0.0011343998773081852</v>
      </c>
      <c r="E555" s="123">
        <v>2.4880376692087607</v>
      </c>
      <c r="F555" s="84" t="s">
        <v>4158</v>
      </c>
      <c r="G555" s="84" t="b">
        <v>0</v>
      </c>
      <c r="H555" s="84" t="b">
        <v>0</v>
      </c>
      <c r="I555" s="84" t="b">
        <v>0</v>
      </c>
      <c r="J555" s="84" t="b">
        <v>0</v>
      </c>
      <c r="K555" s="84" t="b">
        <v>0</v>
      </c>
      <c r="L555" s="84" t="b">
        <v>0</v>
      </c>
    </row>
    <row r="556" spans="1:12" ht="15">
      <c r="A556" s="84" t="s">
        <v>3686</v>
      </c>
      <c r="B556" s="84" t="s">
        <v>3691</v>
      </c>
      <c r="C556" s="84">
        <v>2</v>
      </c>
      <c r="D556" s="123">
        <v>0.0011343998773081852</v>
      </c>
      <c r="E556" s="123">
        <v>1.9731278535996986</v>
      </c>
      <c r="F556" s="84" t="s">
        <v>4158</v>
      </c>
      <c r="G556" s="84" t="b">
        <v>0</v>
      </c>
      <c r="H556" s="84" t="b">
        <v>0</v>
      </c>
      <c r="I556" s="84" t="b">
        <v>0</v>
      </c>
      <c r="J556" s="84" t="b">
        <v>0</v>
      </c>
      <c r="K556" s="84" t="b">
        <v>0</v>
      </c>
      <c r="L556" s="84" t="b">
        <v>0</v>
      </c>
    </row>
    <row r="557" spans="1:12" ht="15">
      <c r="A557" s="84" t="s">
        <v>3691</v>
      </c>
      <c r="B557" s="84" t="s">
        <v>3782</v>
      </c>
      <c r="C557" s="84">
        <v>2</v>
      </c>
      <c r="D557" s="123">
        <v>0.0011343998773081852</v>
      </c>
      <c r="E557" s="123">
        <v>2.325310371711061</v>
      </c>
      <c r="F557" s="84" t="s">
        <v>4158</v>
      </c>
      <c r="G557" s="84" t="b">
        <v>0</v>
      </c>
      <c r="H557" s="84" t="b">
        <v>0</v>
      </c>
      <c r="I557" s="84" t="b">
        <v>0</v>
      </c>
      <c r="J557" s="84" t="b">
        <v>0</v>
      </c>
      <c r="K557" s="84" t="b">
        <v>0</v>
      </c>
      <c r="L557" s="84" t="b">
        <v>0</v>
      </c>
    </row>
    <row r="558" spans="1:12" ht="15">
      <c r="A558" s="84" t="s">
        <v>3748</v>
      </c>
      <c r="B558" s="84" t="s">
        <v>3806</v>
      </c>
      <c r="C558" s="84">
        <v>2</v>
      </c>
      <c r="D558" s="123">
        <v>0.0011343998773081852</v>
      </c>
      <c r="E558" s="123">
        <v>2.529430354366986</v>
      </c>
      <c r="F558" s="84" t="s">
        <v>4158</v>
      </c>
      <c r="G558" s="84" t="b">
        <v>0</v>
      </c>
      <c r="H558" s="84" t="b">
        <v>0</v>
      </c>
      <c r="I558" s="84" t="b">
        <v>0</v>
      </c>
      <c r="J558" s="84" t="b">
        <v>0</v>
      </c>
      <c r="K558" s="84" t="b">
        <v>0</v>
      </c>
      <c r="L558" s="84" t="b">
        <v>0</v>
      </c>
    </row>
    <row r="559" spans="1:12" ht="15">
      <c r="A559" s="84" t="s">
        <v>3806</v>
      </c>
      <c r="B559" s="84" t="s">
        <v>3757</v>
      </c>
      <c r="C559" s="84">
        <v>2</v>
      </c>
      <c r="D559" s="123">
        <v>0.0011343998773081852</v>
      </c>
      <c r="E559" s="123">
        <v>2.529430354366986</v>
      </c>
      <c r="F559" s="84" t="s">
        <v>4158</v>
      </c>
      <c r="G559" s="84" t="b">
        <v>0</v>
      </c>
      <c r="H559" s="84" t="b">
        <v>0</v>
      </c>
      <c r="I559" s="84" t="b">
        <v>0</v>
      </c>
      <c r="J559" s="84" t="b">
        <v>0</v>
      </c>
      <c r="K559" s="84" t="b">
        <v>0</v>
      </c>
      <c r="L559" s="84" t="b">
        <v>0</v>
      </c>
    </row>
    <row r="560" spans="1:12" ht="15">
      <c r="A560" s="84" t="s">
        <v>3757</v>
      </c>
      <c r="B560" s="84" t="s">
        <v>3726</v>
      </c>
      <c r="C560" s="84">
        <v>2</v>
      </c>
      <c r="D560" s="123">
        <v>0.0011343998773081852</v>
      </c>
      <c r="E560" s="123">
        <v>2.3533390953113047</v>
      </c>
      <c r="F560" s="84" t="s">
        <v>4158</v>
      </c>
      <c r="G560" s="84" t="b">
        <v>0</v>
      </c>
      <c r="H560" s="84" t="b">
        <v>0</v>
      </c>
      <c r="I560" s="84" t="b">
        <v>0</v>
      </c>
      <c r="J560" s="84" t="b">
        <v>0</v>
      </c>
      <c r="K560" s="84" t="b">
        <v>0</v>
      </c>
      <c r="L560" s="84" t="b">
        <v>0</v>
      </c>
    </row>
    <row r="561" spans="1:12" ht="15">
      <c r="A561" s="84" t="s">
        <v>3700</v>
      </c>
      <c r="B561" s="84" t="s">
        <v>3909</v>
      </c>
      <c r="C561" s="84">
        <v>2</v>
      </c>
      <c r="D561" s="123">
        <v>0.0011343998773081852</v>
      </c>
      <c r="E561" s="123">
        <v>2.684332314352729</v>
      </c>
      <c r="F561" s="84" t="s">
        <v>4158</v>
      </c>
      <c r="G561" s="84" t="b">
        <v>0</v>
      </c>
      <c r="H561" s="84" t="b">
        <v>0</v>
      </c>
      <c r="I561" s="84" t="b">
        <v>0</v>
      </c>
      <c r="J561" s="84" t="b">
        <v>0</v>
      </c>
      <c r="K561" s="84" t="b">
        <v>0</v>
      </c>
      <c r="L561" s="84" t="b">
        <v>0</v>
      </c>
    </row>
    <row r="562" spans="1:12" ht="15">
      <c r="A562" s="84" t="s">
        <v>3909</v>
      </c>
      <c r="B562" s="84" t="s">
        <v>3852</v>
      </c>
      <c r="C562" s="84">
        <v>2</v>
      </c>
      <c r="D562" s="123">
        <v>0.0011343998773081852</v>
      </c>
      <c r="E562" s="123">
        <v>3.0523090996473234</v>
      </c>
      <c r="F562" s="84" t="s">
        <v>4158</v>
      </c>
      <c r="G562" s="84" t="b">
        <v>0</v>
      </c>
      <c r="H562" s="84" t="b">
        <v>0</v>
      </c>
      <c r="I562" s="84" t="b">
        <v>0</v>
      </c>
      <c r="J562" s="84" t="b">
        <v>0</v>
      </c>
      <c r="K562" s="84" t="b">
        <v>0</v>
      </c>
      <c r="L562" s="84" t="b">
        <v>0</v>
      </c>
    </row>
    <row r="563" spans="1:12" ht="15">
      <c r="A563" s="84" t="s">
        <v>3852</v>
      </c>
      <c r="B563" s="84" t="s">
        <v>3910</v>
      </c>
      <c r="C563" s="84">
        <v>2</v>
      </c>
      <c r="D563" s="123">
        <v>0.0011343998773081852</v>
      </c>
      <c r="E563" s="123">
        <v>2.876217840591642</v>
      </c>
      <c r="F563" s="84" t="s">
        <v>4158</v>
      </c>
      <c r="G563" s="84" t="b">
        <v>0</v>
      </c>
      <c r="H563" s="84" t="b">
        <v>0</v>
      </c>
      <c r="I563" s="84" t="b">
        <v>0</v>
      </c>
      <c r="J563" s="84" t="b">
        <v>0</v>
      </c>
      <c r="K563" s="84" t="b">
        <v>0</v>
      </c>
      <c r="L563" s="84" t="b">
        <v>0</v>
      </c>
    </row>
    <row r="564" spans="1:12" ht="15">
      <c r="A564" s="84" t="s">
        <v>3910</v>
      </c>
      <c r="B564" s="84" t="s">
        <v>3086</v>
      </c>
      <c r="C564" s="84">
        <v>2</v>
      </c>
      <c r="D564" s="123">
        <v>0.0011343998773081852</v>
      </c>
      <c r="E564" s="123">
        <v>2.27415784926368</v>
      </c>
      <c r="F564" s="84" t="s">
        <v>4158</v>
      </c>
      <c r="G564" s="84" t="b">
        <v>0</v>
      </c>
      <c r="H564" s="84" t="b">
        <v>0</v>
      </c>
      <c r="I564" s="84" t="b">
        <v>0</v>
      </c>
      <c r="J564" s="84" t="b">
        <v>0</v>
      </c>
      <c r="K564" s="84" t="b">
        <v>0</v>
      </c>
      <c r="L564" s="84" t="b">
        <v>0</v>
      </c>
    </row>
    <row r="565" spans="1:12" ht="15">
      <c r="A565" s="84" t="s">
        <v>3057</v>
      </c>
      <c r="B565" s="84" t="s">
        <v>3009</v>
      </c>
      <c r="C565" s="84">
        <v>2</v>
      </c>
      <c r="D565" s="123">
        <v>0.0011343998773081852</v>
      </c>
      <c r="E565" s="123">
        <v>1.8348251554334172</v>
      </c>
      <c r="F565" s="84" t="s">
        <v>4158</v>
      </c>
      <c r="G565" s="84" t="b">
        <v>0</v>
      </c>
      <c r="H565" s="84" t="b">
        <v>0</v>
      </c>
      <c r="I565" s="84" t="b">
        <v>0</v>
      </c>
      <c r="J565" s="84" t="b">
        <v>0</v>
      </c>
      <c r="K565" s="84" t="b">
        <v>0</v>
      </c>
      <c r="L565" s="84" t="b">
        <v>0</v>
      </c>
    </row>
    <row r="566" spans="1:12" ht="15">
      <c r="A566" s="84" t="s">
        <v>3009</v>
      </c>
      <c r="B566" s="84" t="s">
        <v>3870</v>
      </c>
      <c r="C566" s="84">
        <v>2</v>
      </c>
      <c r="D566" s="123">
        <v>0.0011343998773081852</v>
      </c>
      <c r="E566" s="123">
        <v>2.876217840591642</v>
      </c>
      <c r="F566" s="84" t="s">
        <v>4158</v>
      </c>
      <c r="G566" s="84" t="b">
        <v>0</v>
      </c>
      <c r="H566" s="84" t="b">
        <v>0</v>
      </c>
      <c r="I566" s="84" t="b">
        <v>0</v>
      </c>
      <c r="J566" s="84" t="b">
        <v>0</v>
      </c>
      <c r="K566" s="84" t="b">
        <v>0</v>
      </c>
      <c r="L566" s="84" t="b">
        <v>0</v>
      </c>
    </row>
    <row r="567" spans="1:12" ht="15">
      <c r="A567" s="84" t="s">
        <v>3870</v>
      </c>
      <c r="B567" s="84" t="s">
        <v>4152</v>
      </c>
      <c r="C567" s="84">
        <v>2</v>
      </c>
      <c r="D567" s="123">
        <v>0.0011343998773081852</v>
      </c>
      <c r="E567" s="123">
        <v>3.228400358703005</v>
      </c>
      <c r="F567" s="84" t="s">
        <v>4158</v>
      </c>
      <c r="G567" s="84" t="b">
        <v>0</v>
      </c>
      <c r="H567" s="84" t="b">
        <v>0</v>
      </c>
      <c r="I567" s="84" t="b">
        <v>0</v>
      </c>
      <c r="J567" s="84" t="b">
        <v>0</v>
      </c>
      <c r="K567" s="84" t="b">
        <v>0</v>
      </c>
      <c r="L567" s="84" t="b">
        <v>0</v>
      </c>
    </row>
    <row r="568" spans="1:12" ht="15">
      <c r="A568" s="84" t="s">
        <v>4152</v>
      </c>
      <c r="B568" s="84" t="s">
        <v>4153</v>
      </c>
      <c r="C568" s="84">
        <v>2</v>
      </c>
      <c r="D568" s="123">
        <v>0.0011343998773081852</v>
      </c>
      <c r="E568" s="123">
        <v>3.228400358703005</v>
      </c>
      <c r="F568" s="84" t="s">
        <v>4158</v>
      </c>
      <c r="G568" s="84" t="b">
        <v>0</v>
      </c>
      <c r="H568" s="84" t="b">
        <v>0</v>
      </c>
      <c r="I568" s="84" t="b">
        <v>0</v>
      </c>
      <c r="J568" s="84" t="b">
        <v>0</v>
      </c>
      <c r="K568" s="84" t="b">
        <v>0</v>
      </c>
      <c r="L568" s="84" t="b">
        <v>0</v>
      </c>
    </row>
    <row r="569" spans="1:12" ht="15">
      <c r="A569" s="84" t="s">
        <v>4153</v>
      </c>
      <c r="B569" s="84" t="s">
        <v>3054</v>
      </c>
      <c r="C569" s="84">
        <v>2</v>
      </c>
      <c r="D569" s="123">
        <v>0.0011343998773081852</v>
      </c>
      <c r="E569" s="123">
        <v>1.3093222663269308</v>
      </c>
      <c r="F569" s="84" t="s">
        <v>4158</v>
      </c>
      <c r="G569" s="84" t="b">
        <v>0</v>
      </c>
      <c r="H569" s="84" t="b">
        <v>0</v>
      </c>
      <c r="I569" s="84" t="b">
        <v>0</v>
      </c>
      <c r="J569" s="84" t="b">
        <v>0</v>
      </c>
      <c r="K569" s="84" t="b">
        <v>0</v>
      </c>
      <c r="L569" s="84" t="b">
        <v>0</v>
      </c>
    </row>
    <row r="570" spans="1:12" ht="15">
      <c r="A570" s="84" t="s">
        <v>3054</v>
      </c>
      <c r="B570" s="84" t="s">
        <v>3887</v>
      </c>
      <c r="C570" s="84">
        <v>2</v>
      </c>
      <c r="D570" s="123">
        <v>0.0011343998773081852</v>
      </c>
      <c r="E570" s="123">
        <v>1.2705537249948546</v>
      </c>
      <c r="F570" s="84" t="s">
        <v>4158</v>
      </c>
      <c r="G570" s="84" t="b">
        <v>0</v>
      </c>
      <c r="H570" s="84" t="b">
        <v>0</v>
      </c>
      <c r="I570" s="84" t="b">
        <v>0</v>
      </c>
      <c r="J570" s="84" t="b">
        <v>0</v>
      </c>
      <c r="K570" s="84" t="b">
        <v>0</v>
      </c>
      <c r="L570" s="84" t="b">
        <v>0</v>
      </c>
    </row>
    <row r="571" spans="1:12" ht="15">
      <c r="A571" s="84" t="s">
        <v>3887</v>
      </c>
      <c r="B571" s="84" t="s">
        <v>4154</v>
      </c>
      <c r="C571" s="84">
        <v>2</v>
      </c>
      <c r="D571" s="123">
        <v>0.0011343998773081852</v>
      </c>
      <c r="E571" s="123">
        <v>3.0523090996473234</v>
      </c>
      <c r="F571" s="84" t="s">
        <v>4158</v>
      </c>
      <c r="G571" s="84" t="b">
        <v>0</v>
      </c>
      <c r="H571" s="84" t="b">
        <v>0</v>
      </c>
      <c r="I571" s="84" t="b">
        <v>0</v>
      </c>
      <c r="J571" s="84" t="b">
        <v>1</v>
      </c>
      <c r="K571" s="84" t="b">
        <v>0</v>
      </c>
      <c r="L571" s="84" t="b">
        <v>0</v>
      </c>
    </row>
    <row r="572" spans="1:12" ht="15">
      <c r="A572" s="84" t="s">
        <v>4154</v>
      </c>
      <c r="B572" s="84" t="s">
        <v>3684</v>
      </c>
      <c r="C572" s="84">
        <v>2</v>
      </c>
      <c r="D572" s="123">
        <v>0.0011343998773081852</v>
      </c>
      <c r="E572" s="123">
        <v>2.575187844927661</v>
      </c>
      <c r="F572" s="84" t="s">
        <v>4158</v>
      </c>
      <c r="G572" s="84" t="b">
        <v>1</v>
      </c>
      <c r="H572" s="84" t="b">
        <v>0</v>
      </c>
      <c r="I572" s="84" t="b">
        <v>0</v>
      </c>
      <c r="J572" s="84" t="b">
        <v>0</v>
      </c>
      <c r="K572" s="84" t="b">
        <v>0</v>
      </c>
      <c r="L572" s="84" t="b">
        <v>0</v>
      </c>
    </row>
    <row r="573" spans="1:12" ht="15">
      <c r="A573" s="84" t="s">
        <v>3684</v>
      </c>
      <c r="B573" s="84" t="s">
        <v>2996</v>
      </c>
      <c r="C573" s="84">
        <v>2</v>
      </c>
      <c r="D573" s="123">
        <v>0.0011343998773081852</v>
      </c>
      <c r="E573" s="123">
        <v>2.27415784926368</v>
      </c>
      <c r="F573" s="84" t="s">
        <v>4158</v>
      </c>
      <c r="G573" s="84" t="b">
        <v>0</v>
      </c>
      <c r="H573" s="84" t="b">
        <v>0</v>
      </c>
      <c r="I573" s="84" t="b">
        <v>0</v>
      </c>
      <c r="J573" s="84" t="b">
        <v>0</v>
      </c>
      <c r="K573" s="84" t="b">
        <v>0</v>
      </c>
      <c r="L573" s="84" t="b">
        <v>0</v>
      </c>
    </row>
    <row r="574" spans="1:12" ht="15">
      <c r="A574" s="84" t="s">
        <v>2996</v>
      </c>
      <c r="B574" s="84" t="s">
        <v>3731</v>
      </c>
      <c r="C574" s="84">
        <v>2</v>
      </c>
      <c r="D574" s="123">
        <v>0.0011343998773081852</v>
      </c>
      <c r="E574" s="123">
        <v>2.3533390953113047</v>
      </c>
      <c r="F574" s="84" t="s">
        <v>4158</v>
      </c>
      <c r="G574" s="84" t="b">
        <v>0</v>
      </c>
      <c r="H574" s="84" t="b">
        <v>0</v>
      </c>
      <c r="I574" s="84" t="b">
        <v>0</v>
      </c>
      <c r="J574" s="84" t="b">
        <v>0</v>
      </c>
      <c r="K574" s="84" t="b">
        <v>0</v>
      </c>
      <c r="L574" s="84" t="b">
        <v>0</v>
      </c>
    </row>
    <row r="575" spans="1:12" ht="15">
      <c r="A575" s="84" t="s">
        <v>3079</v>
      </c>
      <c r="B575" s="84" t="s">
        <v>3885</v>
      </c>
      <c r="C575" s="84">
        <v>2</v>
      </c>
      <c r="D575" s="123">
        <v>0.0013013604960902046</v>
      </c>
      <c r="E575" s="123">
        <v>2.31194641015308</v>
      </c>
      <c r="F575" s="84" t="s">
        <v>4158</v>
      </c>
      <c r="G575" s="84" t="b">
        <v>0</v>
      </c>
      <c r="H575" s="84" t="b">
        <v>0</v>
      </c>
      <c r="I575" s="84" t="b">
        <v>0</v>
      </c>
      <c r="J575" s="84" t="b">
        <v>0</v>
      </c>
      <c r="K575" s="84" t="b">
        <v>0</v>
      </c>
      <c r="L575" s="84" t="b">
        <v>0</v>
      </c>
    </row>
    <row r="576" spans="1:12" ht="15">
      <c r="A576" s="84" t="s">
        <v>3912</v>
      </c>
      <c r="B576" s="84" t="s">
        <v>3080</v>
      </c>
      <c r="C576" s="84">
        <v>2</v>
      </c>
      <c r="D576" s="123">
        <v>0.0011343998773081852</v>
      </c>
      <c r="E576" s="123">
        <v>2.31194641015308</v>
      </c>
      <c r="F576" s="84" t="s">
        <v>4158</v>
      </c>
      <c r="G576" s="84" t="b">
        <v>0</v>
      </c>
      <c r="H576" s="84" t="b">
        <v>0</v>
      </c>
      <c r="I576" s="84" t="b">
        <v>0</v>
      </c>
      <c r="J576" s="84" t="b">
        <v>0</v>
      </c>
      <c r="K576" s="84" t="b">
        <v>0</v>
      </c>
      <c r="L576" s="84" t="b">
        <v>0</v>
      </c>
    </row>
    <row r="577" spans="1:12" ht="15">
      <c r="A577" s="84" t="s">
        <v>3079</v>
      </c>
      <c r="B577" s="84" t="s">
        <v>3060</v>
      </c>
      <c r="C577" s="84">
        <v>2</v>
      </c>
      <c r="D577" s="123">
        <v>0.0013013604960902046</v>
      </c>
      <c r="E577" s="123">
        <v>1.642939629194504</v>
      </c>
      <c r="F577" s="84" t="s">
        <v>4158</v>
      </c>
      <c r="G577" s="84" t="b">
        <v>0</v>
      </c>
      <c r="H577" s="84" t="b">
        <v>0</v>
      </c>
      <c r="I577" s="84" t="b">
        <v>0</v>
      </c>
      <c r="J577" s="84" t="b">
        <v>0</v>
      </c>
      <c r="K577" s="84" t="b">
        <v>0</v>
      </c>
      <c r="L577" s="84" t="b">
        <v>0</v>
      </c>
    </row>
    <row r="578" spans="1:12" ht="15">
      <c r="A578" s="84" t="s">
        <v>3054</v>
      </c>
      <c r="B578" s="84" t="s">
        <v>3064</v>
      </c>
      <c r="C578" s="84">
        <v>5</v>
      </c>
      <c r="D578" s="123">
        <v>0.007393507217639753</v>
      </c>
      <c r="E578" s="123">
        <v>1.2920919078761983</v>
      </c>
      <c r="F578" s="84" t="s">
        <v>2872</v>
      </c>
      <c r="G578" s="84" t="b">
        <v>0</v>
      </c>
      <c r="H578" s="84" t="b">
        <v>0</v>
      </c>
      <c r="I578" s="84" t="b">
        <v>0</v>
      </c>
      <c r="J578" s="84" t="b">
        <v>0</v>
      </c>
      <c r="K578" s="84" t="b">
        <v>0</v>
      </c>
      <c r="L578" s="84" t="b">
        <v>0</v>
      </c>
    </row>
    <row r="579" spans="1:12" ht="15">
      <c r="A579" s="84" t="s">
        <v>3064</v>
      </c>
      <c r="B579" s="84" t="s">
        <v>3065</v>
      </c>
      <c r="C579" s="84">
        <v>5</v>
      </c>
      <c r="D579" s="123">
        <v>0.007393507217639753</v>
      </c>
      <c r="E579" s="123">
        <v>2.024485667699167</v>
      </c>
      <c r="F579" s="84" t="s">
        <v>2872</v>
      </c>
      <c r="G579" s="84" t="b">
        <v>0</v>
      </c>
      <c r="H579" s="84" t="b">
        <v>0</v>
      </c>
      <c r="I579" s="84" t="b">
        <v>0</v>
      </c>
      <c r="J579" s="84" t="b">
        <v>0</v>
      </c>
      <c r="K579" s="84" t="b">
        <v>0</v>
      </c>
      <c r="L579" s="84" t="b">
        <v>0</v>
      </c>
    </row>
    <row r="580" spans="1:12" ht="15">
      <c r="A580" s="84" t="s">
        <v>3065</v>
      </c>
      <c r="B580" s="84" t="s">
        <v>3066</v>
      </c>
      <c r="C580" s="84">
        <v>5</v>
      </c>
      <c r="D580" s="123">
        <v>0.007393507217639753</v>
      </c>
      <c r="E580" s="123">
        <v>2.024485667699167</v>
      </c>
      <c r="F580" s="84" t="s">
        <v>2872</v>
      </c>
      <c r="G580" s="84" t="b">
        <v>0</v>
      </c>
      <c r="H580" s="84" t="b">
        <v>0</v>
      </c>
      <c r="I580" s="84" t="b">
        <v>0</v>
      </c>
      <c r="J580" s="84" t="b">
        <v>0</v>
      </c>
      <c r="K580" s="84" t="b">
        <v>0</v>
      </c>
      <c r="L580" s="84" t="b">
        <v>0</v>
      </c>
    </row>
    <row r="581" spans="1:12" ht="15">
      <c r="A581" s="84" t="s">
        <v>3066</v>
      </c>
      <c r="B581" s="84" t="s">
        <v>3067</v>
      </c>
      <c r="C581" s="84">
        <v>5</v>
      </c>
      <c r="D581" s="123">
        <v>0.007393507217639753</v>
      </c>
      <c r="E581" s="123">
        <v>2.024485667699167</v>
      </c>
      <c r="F581" s="84" t="s">
        <v>2872</v>
      </c>
      <c r="G581" s="84" t="b">
        <v>0</v>
      </c>
      <c r="H581" s="84" t="b">
        <v>0</v>
      </c>
      <c r="I581" s="84" t="b">
        <v>0</v>
      </c>
      <c r="J581" s="84" t="b">
        <v>0</v>
      </c>
      <c r="K581" s="84" t="b">
        <v>0</v>
      </c>
      <c r="L581" s="84" t="b">
        <v>0</v>
      </c>
    </row>
    <row r="582" spans="1:12" ht="15">
      <c r="A582" s="84" t="s">
        <v>3067</v>
      </c>
      <c r="B582" s="84" t="s">
        <v>3714</v>
      </c>
      <c r="C582" s="84">
        <v>5</v>
      </c>
      <c r="D582" s="123">
        <v>0.007393507217639753</v>
      </c>
      <c r="E582" s="123">
        <v>2.024485667699167</v>
      </c>
      <c r="F582" s="84" t="s">
        <v>2872</v>
      </c>
      <c r="G582" s="84" t="b">
        <v>0</v>
      </c>
      <c r="H582" s="84" t="b">
        <v>0</v>
      </c>
      <c r="I582" s="84" t="b">
        <v>0</v>
      </c>
      <c r="J582" s="84" t="b">
        <v>0</v>
      </c>
      <c r="K582" s="84" t="b">
        <v>0</v>
      </c>
      <c r="L582" s="84" t="b">
        <v>0</v>
      </c>
    </row>
    <row r="583" spans="1:12" ht="15">
      <c r="A583" s="84" t="s">
        <v>3714</v>
      </c>
      <c r="B583" s="84" t="s">
        <v>3694</v>
      </c>
      <c r="C583" s="84">
        <v>5</v>
      </c>
      <c r="D583" s="123">
        <v>0.007393507217639753</v>
      </c>
      <c r="E583" s="123">
        <v>2.024485667699167</v>
      </c>
      <c r="F583" s="84" t="s">
        <v>2872</v>
      </c>
      <c r="G583" s="84" t="b">
        <v>0</v>
      </c>
      <c r="H583" s="84" t="b">
        <v>0</v>
      </c>
      <c r="I583" s="84" t="b">
        <v>0</v>
      </c>
      <c r="J583" s="84" t="b">
        <v>0</v>
      </c>
      <c r="K583" s="84" t="b">
        <v>0</v>
      </c>
      <c r="L583" s="84" t="b">
        <v>0</v>
      </c>
    </row>
    <row r="584" spans="1:12" ht="15">
      <c r="A584" s="84" t="s">
        <v>3694</v>
      </c>
      <c r="B584" s="84" t="s">
        <v>3732</v>
      </c>
      <c r="C584" s="84">
        <v>5</v>
      </c>
      <c r="D584" s="123">
        <v>0.007393507217639753</v>
      </c>
      <c r="E584" s="123">
        <v>2.024485667699167</v>
      </c>
      <c r="F584" s="84" t="s">
        <v>2872</v>
      </c>
      <c r="G584" s="84" t="b">
        <v>0</v>
      </c>
      <c r="H584" s="84" t="b">
        <v>0</v>
      </c>
      <c r="I584" s="84" t="b">
        <v>0</v>
      </c>
      <c r="J584" s="84" t="b">
        <v>0</v>
      </c>
      <c r="K584" s="84" t="b">
        <v>0</v>
      </c>
      <c r="L584" s="84" t="b">
        <v>0</v>
      </c>
    </row>
    <row r="585" spans="1:12" ht="15">
      <c r="A585" s="84" t="s">
        <v>3732</v>
      </c>
      <c r="B585" s="84" t="s">
        <v>3733</v>
      </c>
      <c r="C585" s="84">
        <v>5</v>
      </c>
      <c r="D585" s="123">
        <v>0.007393507217639753</v>
      </c>
      <c r="E585" s="123">
        <v>2.024485667699167</v>
      </c>
      <c r="F585" s="84" t="s">
        <v>2872</v>
      </c>
      <c r="G585" s="84" t="b">
        <v>0</v>
      </c>
      <c r="H585" s="84" t="b">
        <v>0</v>
      </c>
      <c r="I585" s="84" t="b">
        <v>0</v>
      </c>
      <c r="J585" s="84" t="b">
        <v>0</v>
      </c>
      <c r="K585" s="84" t="b">
        <v>0</v>
      </c>
      <c r="L585" s="84" t="b">
        <v>0</v>
      </c>
    </row>
    <row r="586" spans="1:12" ht="15">
      <c r="A586" s="84" t="s">
        <v>3733</v>
      </c>
      <c r="B586" s="84" t="s">
        <v>3734</v>
      </c>
      <c r="C586" s="84">
        <v>5</v>
      </c>
      <c r="D586" s="123">
        <v>0.007393507217639753</v>
      </c>
      <c r="E586" s="123">
        <v>2.024485667699167</v>
      </c>
      <c r="F586" s="84" t="s">
        <v>2872</v>
      </c>
      <c r="G586" s="84" t="b">
        <v>0</v>
      </c>
      <c r="H586" s="84" t="b">
        <v>0</v>
      </c>
      <c r="I586" s="84" t="b">
        <v>0</v>
      </c>
      <c r="J586" s="84" t="b">
        <v>0</v>
      </c>
      <c r="K586" s="84" t="b">
        <v>0</v>
      </c>
      <c r="L586" s="84" t="b">
        <v>0</v>
      </c>
    </row>
    <row r="587" spans="1:12" ht="15">
      <c r="A587" s="84" t="s">
        <v>3734</v>
      </c>
      <c r="B587" s="84" t="s">
        <v>3735</v>
      </c>
      <c r="C587" s="84">
        <v>5</v>
      </c>
      <c r="D587" s="123">
        <v>0.007393507217639753</v>
      </c>
      <c r="E587" s="123">
        <v>2.024485667699167</v>
      </c>
      <c r="F587" s="84" t="s">
        <v>2872</v>
      </c>
      <c r="G587" s="84" t="b">
        <v>0</v>
      </c>
      <c r="H587" s="84" t="b">
        <v>0</v>
      </c>
      <c r="I587" s="84" t="b">
        <v>0</v>
      </c>
      <c r="J587" s="84" t="b">
        <v>0</v>
      </c>
      <c r="K587" s="84" t="b">
        <v>0</v>
      </c>
      <c r="L587" s="84" t="b">
        <v>0</v>
      </c>
    </row>
    <row r="588" spans="1:12" ht="15">
      <c r="A588" s="84" t="s">
        <v>3735</v>
      </c>
      <c r="B588" s="84" t="s">
        <v>3736</v>
      </c>
      <c r="C588" s="84">
        <v>5</v>
      </c>
      <c r="D588" s="123">
        <v>0.007393507217639753</v>
      </c>
      <c r="E588" s="123">
        <v>2.024485667699167</v>
      </c>
      <c r="F588" s="84" t="s">
        <v>2872</v>
      </c>
      <c r="G588" s="84" t="b">
        <v>0</v>
      </c>
      <c r="H588" s="84" t="b">
        <v>0</v>
      </c>
      <c r="I588" s="84" t="b">
        <v>0</v>
      </c>
      <c r="J588" s="84" t="b">
        <v>0</v>
      </c>
      <c r="K588" s="84" t="b">
        <v>0</v>
      </c>
      <c r="L588" s="84" t="b">
        <v>0</v>
      </c>
    </row>
    <row r="589" spans="1:12" ht="15">
      <c r="A589" s="84" t="s">
        <v>3736</v>
      </c>
      <c r="B589" s="84" t="s">
        <v>3737</v>
      </c>
      <c r="C589" s="84">
        <v>5</v>
      </c>
      <c r="D589" s="123">
        <v>0.007393507217639753</v>
      </c>
      <c r="E589" s="123">
        <v>2.024485667699167</v>
      </c>
      <c r="F589" s="84" t="s">
        <v>2872</v>
      </c>
      <c r="G589" s="84" t="b">
        <v>0</v>
      </c>
      <c r="H589" s="84" t="b">
        <v>0</v>
      </c>
      <c r="I589" s="84" t="b">
        <v>0</v>
      </c>
      <c r="J589" s="84" t="b">
        <v>0</v>
      </c>
      <c r="K589" s="84" t="b">
        <v>0</v>
      </c>
      <c r="L589" s="84" t="b">
        <v>0</v>
      </c>
    </row>
    <row r="590" spans="1:12" ht="15">
      <c r="A590" s="84" t="s">
        <v>3737</v>
      </c>
      <c r="B590" s="84" t="s">
        <v>3715</v>
      </c>
      <c r="C590" s="84">
        <v>5</v>
      </c>
      <c r="D590" s="123">
        <v>0.007393507217639753</v>
      </c>
      <c r="E590" s="123">
        <v>2.024485667699167</v>
      </c>
      <c r="F590" s="84" t="s">
        <v>2872</v>
      </c>
      <c r="G590" s="84" t="b">
        <v>0</v>
      </c>
      <c r="H590" s="84" t="b">
        <v>0</v>
      </c>
      <c r="I590" s="84" t="b">
        <v>0</v>
      </c>
      <c r="J590" s="84" t="b">
        <v>0</v>
      </c>
      <c r="K590" s="84" t="b">
        <v>0</v>
      </c>
      <c r="L590" s="84" t="b">
        <v>0</v>
      </c>
    </row>
    <row r="591" spans="1:12" ht="15">
      <c r="A591" s="84" t="s">
        <v>3715</v>
      </c>
      <c r="B591" s="84" t="s">
        <v>3060</v>
      </c>
      <c r="C591" s="84">
        <v>5</v>
      </c>
      <c r="D591" s="123">
        <v>0.007393507217639753</v>
      </c>
      <c r="E591" s="123">
        <v>1.7234556720351857</v>
      </c>
      <c r="F591" s="84" t="s">
        <v>2872</v>
      </c>
      <c r="G591" s="84" t="b">
        <v>0</v>
      </c>
      <c r="H591" s="84" t="b">
        <v>0</v>
      </c>
      <c r="I591" s="84" t="b">
        <v>0</v>
      </c>
      <c r="J591" s="84" t="b">
        <v>0</v>
      </c>
      <c r="K591" s="84" t="b">
        <v>0</v>
      </c>
      <c r="L591" s="84" t="b">
        <v>0</v>
      </c>
    </row>
    <row r="592" spans="1:12" ht="15">
      <c r="A592" s="84" t="s">
        <v>3060</v>
      </c>
      <c r="B592" s="84" t="s">
        <v>3060</v>
      </c>
      <c r="C592" s="84">
        <v>5</v>
      </c>
      <c r="D592" s="123">
        <v>0.007393507217639753</v>
      </c>
      <c r="E592" s="123">
        <v>1.4224256763712047</v>
      </c>
      <c r="F592" s="84" t="s">
        <v>2872</v>
      </c>
      <c r="G592" s="84" t="b">
        <v>0</v>
      </c>
      <c r="H592" s="84" t="b">
        <v>0</v>
      </c>
      <c r="I592" s="84" t="b">
        <v>0</v>
      </c>
      <c r="J592" s="84" t="b">
        <v>0</v>
      </c>
      <c r="K592" s="84" t="b">
        <v>0</v>
      </c>
      <c r="L592" s="84" t="b">
        <v>0</v>
      </c>
    </row>
    <row r="593" spans="1:12" ht="15">
      <c r="A593" s="84" t="s">
        <v>3060</v>
      </c>
      <c r="B593" s="84" t="s">
        <v>3062</v>
      </c>
      <c r="C593" s="84">
        <v>5</v>
      </c>
      <c r="D593" s="123">
        <v>0.007393507217639753</v>
      </c>
      <c r="E593" s="123">
        <v>1.6442744259875608</v>
      </c>
      <c r="F593" s="84" t="s">
        <v>2872</v>
      </c>
      <c r="G593" s="84" t="b">
        <v>0</v>
      </c>
      <c r="H593" s="84" t="b">
        <v>0</v>
      </c>
      <c r="I593" s="84" t="b">
        <v>0</v>
      </c>
      <c r="J593" s="84" t="b">
        <v>0</v>
      </c>
      <c r="K593" s="84" t="b">
        <v>0</v>
      </c>
      <c r="L593" s="84" t="b">
        <v>0</v>
      </c>
    </row>
    <row r="594" spans="1:12" ht="15">
      <c r="A594" s="84" t="s">
        <v>3062</v>
      </c>
      <c r="B594" s="84" t="s">
        <v>3738</v>
      </c>
      <c r="C594" s="84">
        <v>5</v>
      </c>
      <c r="D594" s="123">
        <v>0.007393507217639753</v>
      </c>
      <c r="E594" s="123">
        <v>2.024485667699167</v>
      </c>
      <c r="F594" s="84" t="s">
        <v>2872</v>
      </c>
      <c r="G594" s="84" t="b">
        <v>0</v>
      </c>
      <c r="H594" s="84" t="b">
        <v>0</v>
      </c>
      <c r="I594" s="84" t="b">
        <v>0</v>
      </c>
      <c r="J594" s="84" t="b">
        <v>0</v>
      </c>
      <c r="K594" s="84" t="b">
        <v>0</v>
      </c>
      <c r="L594" s="84" t="b">
        <v>0</v>
      </c>
    </row>
    <row r="595" spans="1:12" ht="15">
      <c r="A595" s="84" t="s">
        <v>3738</v>
      </c>
      <c r="B595" s="84" t="s">
        <v>3739</v>
      </c>
      <c r="C595" s="84">
        <v>5</v>
      </c>
      <c r="D595" s="123">
        <v>0.007393507217639753</v>
      </c>
      <c r="E595" s="123">
        <v>2.024485667699167</v>
      </c>
      <c r="F595" s="84" t="s">
        <v>2872</v>
      </c>
      <c r="G595" s="84" t="b">
        <v>0</v>
      </c>
      <c r="H595" s="84" t="b">
        <v>0</v>
      </c>
      <c r="I595" s="84" t="b">
        <v>0</v>
      </c>
      <c r="J595" s="84" t="b">
        <v>0</v>
      </c>
      <c r="K595" s="84" t="b">
        <v>0</v>
      </c>
      <c r="L595" s="84" t="b">
        <v>0</v>
      </c>
    </row>
    <row r="596" spans="1:12" ht="15">
      <c r="A596" s="84" t="s">
        <v>3739</v>
      </c>
      <c r="B596" s="84" t="s">
        <v>3740</v>
      </c>
      <c r="C596" s="84">
        <v>5</v>
      </c>
      <c r="D596" s="123">
        <v>0.007393507217639753</v>
      </c>
      <c r="E596" s="123">
        <v>2.024485667699167</v>
      </c>
      <c r="F596" s="84" t="s">
        <v>2872</v>
      </c>
      <c r="G596" s="84" t="b">
        <v>0</v>
      </c>
      <c r="H596" s="84" t="b">
        <v>0</v>
      </c>
      <c r="I596" s="84" t="b">
        <v>0</v>
      </c>
      <c r="J596" s="84" t="b">
        <v>0</v>
      </c>
      <c r="K596" s="84" t="b">
        <v>0</v>
      </c>
      <c r="L596" s="84" t="b">
        <v>0</v>
      </c>
    </row>
    <row r="597" spans="1:12" ht="15">
      <c r="A597" s="84" t="s">
        <v>3740</v>
      </c>
      <c r="B597" s="84" t="s">
        <v>3741</v>
      </c>
      <c r="C597" s="84">
        <v>5</v>
      </c>
      <c r="D597" s="123">
        <v>0.007393507217639753</v>
      </c>
      <c r="E597" s="123">
        <v>2.024485667699167</v>
      </c>
      <c r="F597" s="84" t="s">
        <v>2872</v>
      </c>
      <c r="G597" s="84" t="b">
        <v>0</v>
      </c>
      <c r="H597" s="84" t="b">
        <v>0</v>
      </c>
      <c r="I597" s="84" t="b">
        <v>0</v>
      </c>
      <c r="J597" s="84" t="b">
        <v>0</v>
      </c>
      <c r="K597" s="84" t="b">
        <v>0</v>
      </c>
      <c r="L597" s="84" t="b">
        <v>0</v>
      </c>
    </row>
    <row r="598" spans="1:12" ht="15">
      <c r="A598" s="84" t="s">
        <v>3741</v>
      </c>
      <c r="B598" s="84" t="s">
        <v>3061</v>
      </c>
      <c r="C598" s="84">
        <v>5</v>
      </c>
      <c r="D598" s="123">
        <v>0.007393507217639753</v>
      </c>
      <c r="E598" s="123">
        <v>1.7234556720351857</v>
      </c>
      <c r="F598" s="84" t="s">
        <v>2872</v>
      </c>
      <c r="G598" s="84" t="b">
        <v>0</v>
      </c>
      <c r="H598" s="84" t="b">
        <v>0</v>
      </c>
      <c r="I598" s="84" t="b">
        <v>0</v>
      </c>
      <c r="J598" s="84" t="b">
        <v>0</v>
      </c>
      <c r="K598" s="84" t="b">
        <v>0</v>
      </c>
      <c r="L598" s="84" t="b">
        <v>0</v>
      </c>
    </row>
    <row r="599" spans="1:12" ht="15">
      <c r="A599" s="84" t="s">
        <v>3061</v>
      </c>
      <c r="B599" s="84" t="s">
        <v>3061</v>
      </c>
      <c r="C599" s="84">
        <v>5</v>
      </c>
      <c r="D599" s="123">
        <v>0.007393507217639753</v>
      </c>
      <c r="E599" s="123">
        <v>1.4224256763712047</v>
      </c>
      <c r="F599" s="84" t="s">
        <v>2872</v>
      </c>
      <c r="G599" s="84" t="b">
        <v>0</v>
      </c>
      <c r="H599" s="84" t="b">
        <v>0</v>
      </c>
      <c r="I599" s="84" t="b">
        <v>0</v>
      </c>
      <c r="J599" s="84" t="b">
        <v>0</v>
      </c>
      <c r="K599" s="84" t="b">
        <v>0</v>
      </c>
      <c r="L599" s="84" t="b">
        <v>0</v>
      </c>
    </row>
    <row r="600" spans="1:12" ht="15">
      <c r="A600" s="84" t="s">
        <v>3061</v>
      </c>
      <c r="B600" s="84" t="s">
        <v>3742</v>
      </c>
      <c r="C600" s="84">
        <v>5</v>
      </c>
      <c r="D600" s="123">
        <v>0.007393507217639753</v>
      </c>
      <c r="E600" s="123">
        <v>1.7234556720351857</v>
      </c>
      <c r="F600" s="84" t="s">
        <v>2872</v>
      </c>
      <c r="G600" s="84" t="b">
        <v>0</v>
      </c>
      <c r="H600" s="84" t="b">
        <v>0</v>
      </c>
      <c r="I600" s="84" t="b">
        <v>0</v>
      </c>
      <c r="J600" s="84" t="b">
        <v>0</v>
      </c>
      <c r="K600" s="84" t="b">
        <v>0</v>
      </c>
      <c r="L600" s="84" t="b">
        <v>0</v>
      </c>
    </row>
    <row r="601" spans="1:12" ht="15">
      <c r="A601" s="84" t="s">
        <v>3742</v>
      </c>
      <c r="B601" s="84" t="s">
        <v>3743</v>
      </c>
      <c r="C601" s="84">
        <v>5</v>
      </c>
      <c r="D601" s="123">
        <v>0.007393507217639753</v>
      </c>
      <c r="E601" s="123">
        <v>2.024485667699167</v>
      </c>
      <c r="F601" s="84" t="s">
        <v>2872</v>
      </c>
      <c r="G601" s="84" t="b">
        <v>0</v>
      </c>
      <c r="H601" s="84" t="b">
        <v>0</v>
      </c>
      <c r="I601" s="84" t="b">
        <v>0</v>
      </c>
      <c r="J601" s="84" t="b">
        <v>0</v>
      </c>
      <c r="K601" s="84" t="b">
        <v>0</v>
      </c>
      <c r="L601" s="84" t="b">
        <v>0</v>
      </c>
    </row>
    <row r="602" spans="1:12" ht="15">
      <c r="A602" s="84" t="s">
        <v>3743</v>
      </c>
      <c r="B602" s="84" t="s">
        <v>3744</v>
      </c>
      <c r="C602" s="84">
        <v>5</v>
      </c>
      <c r="D602" s="123">
        <v>0.007393507217639753</v>
      </c>
      <c r="E602" s="123">
        <v>2.024485667699167</v>
      </c>
      <c r="F602" s="84" t="s">
        <v>2872</v>
      </c>
      <c r="G602" s="84" t="b">
        <v>0</v>
      </c>
      <c r="H602" s="84" t="b">
        <v>0</v>
      </c>
      <c r="I602" s="84" t="b">
        <v>0</v>
      </c>
      <c r="J602" s="84" t="b">
        <v>0</v>
      </c>
      <c r="K602" s="84" t="b">
        <v>0</v>
      </c>
      <c r="L602" s="84" t="b">
        <v>0</v>
      </c>
    </row>
    <row r="603" spans="1:12" ht="15">
      <c r="A603" s="84" t="s">
        <v>3063</v>
      </c>
      <c r="B603" s="84" t="s">
        <v>3054</v>
      </c>
      <c r="C603" s="84">
        <v>4</v>
      </c>
      <c r="D603" s="123">
        <v>0.006603331621415935</v>
      </c>
      <c r="E603" s="123">
        <v>1.1793876276849102</v>
      </c>
      <c r="F603" s="84" t="s">
        <v>2872</v>
      </c>
      <c r="G603" s="84" t="b">
        <v>0</v>
      </c>
      <c r="H603" s="84" t="b">
        <v>0</v>
      </c>
      <c r="I603" s="84" t="b">
        <v>0</v>
      </c>
      <c r="J603" s="84" t="b">
        <v>0</v>
      </c>
      <c r="K603" s="84" t="b">
        <v>0</v>
      </c>
      <c r="L603" s="84" t="b">
        <v>0</v>
      </c>
    </row>
    <row r="604" spans="1:12" ht="15">
      <c r="A604" s="84" t="s">
        <v>3055</v>
      </c>
      <c r="B604" s="84" t="s">
        <v>3056</v>
      </c>
      <c r="C604" s="84">
        <v>3</v>
      </c>
      <c r="D604" s="123">
        <v>0.005618246868504047</v>
      </c>
      <c r="E604" s="123">
        <v>2.024485667699167</v>
      </c>
      <c r="F604" s="84" t="s">
        <v>2872</v>
      </c>
      <c r="G604" s="84" t="b">
        <v>0</v>
      </c>
      <c r="H604" s="84" t="b">
        <v>0</v>
      </c>
      <c r="I604" s="84" t="b">
        <v>0</v>
      </c>
      <c r="J604" s="84" t="b">
        <v>0</v>
      </c>
      <c r="K604" s="84" t="b">
        <v>0</v>
      </c>
      <c r="L604" s="84" t="b">
        <v>0</v>
      </c>
    </row>
    <row r="605" spans="1:12" ht="15">
      <c r="A605" s="84" t="s">
        <v>3664</v>
      </c>
      <c r="B605" s="84" t="s">
        <v>3681</v>
      </c>
      <c r="C605" s="84">
        <v>2</v>
      </c>
      <c r="D605" s="123">
        <v>0.0043710441256777045</v>
      </c>
      <c r="E605" s="123">
        <v>2.246334417315523</v>
      </c>
      <c r="F605" s="84" t="s">
        <v>2872</v>
      </c>
      <c r="G605" s="84" t="b">
        <v>0</v>
      </c>
      <c r="H605" s="84" t="b">
        <v>0</v>
      </c>
      <c r="I605" s="84" t="b">
        <v>0</v>
      </c>
      <c r="J605" s="84" t="b">
        <v>0</v>
      </c>
      <c r="K605" s="84" t="b">
        <v>0</v>
      </c>
      <c r="L605" s="84" t="b">
        <v>0</v>
      </c>
    </row>
    <row r="606" spans="1:12" ht="15">
      <c r="A606" s="84" t="s">
        <v>3057</v>
      </c>
      <c r="B606" s="84" t="s">
        <v>3796</v>
      </c>
      <c r="C606" s="84">
        <v>2</v>
      </c>
      <c r="D606" s="123">
        <v>0.0043710441256777045</v>
      </c>
      <c r="E606" s="123">
        <v>2.4224256763712044</v>
      </c>
      <c r="F606" s="84" t="s">
        <v>2872</v>
      </c>
      <c r="G606" s="84" t="b">
        <v>0</v>
      </c>
      <c r="H606" s="84" t="b">
        <v>0</v>
      </c>
      <c r="I606" s="84" t="b">
        <v>0</v>
      </c>
      <c r="J606" s="84" t="b">
        <v>0</v>
      </c>
      <c r="K606" s="84" t="b">
        <v>0</v>
      </c>
      <c r="L606" s="84" t="b">
        <v>0</v>
      </c>
    </row>
    <row r="607" spans="1:12" ht="15">
      <c r="A607" s="84" t="s">
        <v>3796</v>
      </c>
      <c r="B607" s="84" t="s">
        <v>3857</v>
      </c>
      <c r="C607" s="84">
        <v>2</v>
      </c>
      <c r="D607" s="123">
        <v>0.0043710441256777045</v>
      </c>
      <c r="E607" s="123">
        <v>2.4224256763712044</v>
      </c>
      <c r="F607" s="84" t="s">
        <v>2872</v>
      </c>
      <c r="G607" s="84" t="b">
        <v>0</v>
      </c>
      <c r="H607" s="84" t="b">
        <v>0</v>
      </c>
      <c r="I607" s="84" t="b">
        <v>0</v>
      </c>
      <c r="J607" s="84" t="b">
        <v>0</v>
      </c>
      <c r="K607" s="84" t="b">
        <v>0</v>
      </c>
      <c r="L607" s="84" t="b">
        <v>0</v>
      </c>
    </row>
    <row r="608" spans="1:12" ht="15">
      <c r="A608" s="84" t="s">
        <v>3857</v>
      </c>
      <c r="B608" s="84" t="s">
        <v>3055</v>
      </c>
      <c r="C608" s="84">
        <v>2</v>
      </c>
      <c r="D608" s="123">
        <v>0.0043710441256777045</v>
      </c>
      <c r="E608" s="123">
        <v>2.246334417315523</v>
      </c>
      <c r="F608" s="84" t="s">
        <v>2872</v>
      </c>
      <c r="G608" s="84" t="b">
        <v>0</v>
      </c>
      <c r="H608" s="84" t="b">
        <v>0</v>
      </c>
      <c r="I608" s="84" t="b">
        <v>0</v>
      </c>
      <c r="J608" s="84" t="b">
        <v>0</v>
      </c>
      <c r="K608" s="84" t="b">
        <v>0</v>
      </c>
      <c r="L608" s="84" t="b">
        <v>0</v>
      </c>
    </row>
    <row r="609" spans="1:12" ht="15">
      <c r="A609" s="84" t="s">
        <v>3054</v>
      </c>
      <c r="B609" s="84" t="s">
        <v>4024</v>
      </c>
      <c r="C609" s="84">
        <v>2</v>
      </c>
      <c r="D609" s="123">
        <v>0.0043710441256777045</v>
      </c>
      <c r="E609" s="123">
        <v>1.2920919078761983</v>
      </c>
      <c r="F609" s="84" t="s">
        <v>2872</v>
      </c>
      <c r="G609" s="84" t="b">
        <v>0</v>
      </c>
      <c r="H609" s="84" t="b">
        <v>0</v>
      </c>
      <c r="I609" s="84" t="b">
        <v>0</v>
      </c>
      <c r="J609" s="84" t="b">
        <v>0</v>
      </c>
      <c r="K609" s="84" t="b">
        <v>0</v>
      </c>
      <c r="L609" s="84" t="b">
        <v>0</v>
      </c>
    </row>
    <row r="610" spans="1:12" ht="15">
      <c r="A610" s="84" t="s">
        <v>4025</v>
      </c>
      <c r="B610" s="84" t="s">
        <v>3793</v>
      </c>
      <c r="C610" s="84">
        <v>2</v>
      </c>
      <c r="D610" s="123">
        <v>0.0043710441256777045</v>
      </c>
      <c r="E610" s="123">
        <v>2.121395680707223</v>
      </c>
      <c r="F610" s="84" t="s">
        <v>2872</v>
      </c>
      <c r="G610" s="84" t="b">
        <v>0</v>
      </c>
      <c r="H610" s="84" t="b">
        <v>0</v>
      </c>
      <c r="I610" s="84" t="b">
        <v>0</v>
      </c>
      <c r="J610" s="84" t="b">
        <v>0</v>
      </c>
      <c r="K610" s="84" t="b">
        <v>0</v>
      </c>
      <c r="L610" s="84" t="b">
        <v>0</v>
      </c>
    </row>
    <row r="611" spans="1:12" ht="15">
      <c r="A611" s="84" t="s">
        <v>3793</v>
      </c>
      <c r="B611" s="84" t="s">
        <v>1468</v>
      </c>
      <c r="C611" s="84">
        <v>2</v>
      </c>
      <c r="D611" s="123">
        <v>0.0043710441256777045</v>
      </c>
      <c r="E611" s="123">
        <v>2.121395680707223</v>
      </c>
      <c r="F611" s="84" t="s">
        <v>2872</v>
      </c>
      <c r="G611" s="84" t="b">
        <v>0</v>
      </c>
      <c r="H611" s="84" t="b">
        <v>0</v>
      </c>
      <c r="I611" s="84" t="b">
        <v>0</v>
      </c>
      <c r="J611" s="84" t="b">
        <v>0</v>
      </c>
      <c r="K611" s="84" t="b">
        <v>0</v>
      </c>
      <c r="L611" s="84" t="b">
        <v>0</v>
      </c>
    </row>
    <row r="612" spans="1:12" ht="15">
      <c r="A612" s="84" t="s">
        <v>1468</v>
      </c>
      <c r="B612" s="84" t="s">
        <v>3793</v>
      </c>
      <c r="C612" s="84">
        <v>2</v>
      </c>
      <c r="D612" s="123">
        <v>0.0043710441256777045</v>
      </c>
      <c r="E612" s="123">
        <v>2.121395680707223</v>
      </c>
      <c r="F612" s="84" t="s">
        <v>2872</v>
      </c>
      <c r="G612" s="84" t="b">
        <v>0</v>
      </c>
      <c r="H612" s="84" t="b">
        <v>0</v>
      </c>
      <c r="I612" s="84" t="b">
        <v>0</v>
      </c>
      <c r="J612" s="84" t="b">
        <v>0</v>
      </c>
      <c r="K612" s="84" t="b">
        <v>0</v>
      </c>
      <c r="L612" s="84" t="b">
        <v>0</v>
      </c>
    </row>
    <row r="613" spans="1:12" ht="15">
      <c r="A613" s="84" t="s">
        <v>4027</v>
      </c>
      <c r="B613" s="84" t="s">
        <v>4028</v>
      </c>
      <c r="C613" s="84">
        <v>2</v>
      </c>
      <c r="D613" s="123">
        <v>0.0043710441256777045</v>
      </c>
      <c r="E613" s="123">
        <v>2.4224256763712044</v>
      </c>
      <c r="F613" s="84" t="s">
        <v>2872</v>
      </c>
      <c r="G613" s="84" t="b">
        <v>0</v>
      </c>
      <c r="H613" s="84" t="b">
        <v>0</v>
      </c>
      <c r="I613" s="84" t="b">
        <v>0</v>
      </c>
      <c r="J613" s="84" t="b">
        <v>0</v>
      </c>
      <c r="K613" s="84" t="b">
        <v>0</v>
      </c>
      <c r="L613" s="84" t="b">
        <v>0</v>
      </c>
    </row>
    <row r="614" spans="1:12" ht="15">
      <c r="A614" s="84" t="s">
        <v>4028</v>
      </c>
      <c r="B614" s="84" t="s">
        <v>4029</v>
      </c>
      <c r="C614" s="84">
        <v>2</v>
      </c>
      <c r="D614" s="123">
        <v>0.0043710441256777045</v>
      </c>
      <c r="E614" s="123">
        <v>2.4224256763712044</v>
      </c>
      <c r="F614" s="84" t="s">
        <v>2872</v>
      </c>
      <c r="G614" s="84" t="b">
        <v>0</v>
      </c>
      <c r="H614" s="84" t="b">
        <v>0</v>
      </c>
      <c r="I614" s="84" t="b">
        <v>0</v>
      </c>
      <c r="J614" s="84" t="b">
        <v>0</v>
      </c>
      <c r="K614" s="84" t="b">
        <v>0</v>
      </c>
      <c r="L614" s="84" t="b">
        <v>0</v>
      </c>
    </row>
    <row r="615" spans="1:12" ht="15">
      <c r="A615" s="84" t="s">
        <v>4032</v>
      </c>
      <c r="B615" s="84" t="s">
        <v>4033</v>
      </c>
      <c r="C615" s="84">
        <v>2</v>
      </c>
      <c r="D615" s="123">
        <v>0.0043710441256777045</v>
      </c>
      <c r="E615" s="123">
        <v>2.4224256763712044</v>
      </c>
      <c r="F615" s="84" t="s">
        <v>2872</v>
      </c>
      <c r="G615" s="84" t="b">
        <v>0</v>
      </c>
      <c r="H615" s="84" t="b">
        <v>0</v>
      </c>
      <c r="I615" s="84" t="b">
        <v>0</v>
      </c>
      <c r="J615" s="84" t="b">
        <v>0</v>
      </c>
      <c r="K615" s="84" t="b">
        <v>0</v>
      </c>
      <c r="L615" s="84" t="b">
        <v>0</v>
      </c>
    </row>
    <row r="616" spans="1:12" ht="15">
      <c r="A616" s="84" t="s">
        <v>3055</v>
      </c>
      <c r="B616" s="84" t="s">
        <v>3056</v>
      </c>
      <c r="C616" s="84">
        <v>15</v>
      </c>
      <c r="D616" s="123">
        <v>0.0092312488498591</v>
      </c>
      <c r="E616" s="123">
        <v>1.1980458349437317</v>
      </c>
      <c r="F616" s="84" t="s">
        <v>2873</v>
      </c>
      <c r="G616" s="84" t="b">
        <v>0</v>
      </c>
      <c r="H616" s="84" t="b">
        <v>0</v>
      </c>
      <c r="I616" s="84" t="b">
        <v>0</v>
      </c>
      <c r="J616" s="84" t="b">
        <v>0</v>
      </c>
      <c r="K616" s="84" t="b">
        <v>0</v>
      </c>
      <c r="L616" s="84" t="b">
        <v>0</v>
      </c>
    </row>
    <row r="617" spans="1:12" ht="15">
      <c r="A617" s="84" t="s">
        <v>3054</v>
      </c>
      <c r="B617" s="84" t="s">
        <v>3055</v>
      </c>
      <c r="C617" s="84">
        <v>13</v>
      </c>
      <c r="D617" s="123">
        <v>0.008000415669877888</v>
      </c>
      <c r="E617" s="123">
        <v>1.0109591915865872</v>
      </c>
      <c r="F617" s="84" t="s">
        <v>2873</v>
      </c>
      <c r="G617" s="84" t="b">
        <v>0</v>
      </c>
      <c r="H617" s="84" t="b">
        <v>0</v>
      </c>
      <c r="I617" s="84" t="b">
        <v>0</v>
      </c>
      <c r="J617" s="84" t="b">
        <v>0</v>
      </c>
      <c r="K617" s="84" t="b">
        <v>0</v>
      </c>
      <c r="L617" s="84" t="b">
        <v>0</v>
      </c>
    </row>
    <row r="618" spans="1:12" ht="15">
      <c r="A618" s="84" t="s">
        <v>3069</v>
      </c>
      <c r="B618" s="84" t="s">
        <v>3054</v>
      </c>
      <c r="C618" s="84">
        <v>12</v>
      </c>
      <c r="D618" s="123">
        <v>0.008757187484856172</v>
      </c>
      <c r="E618" s="123">
        <v>1.1522883443830565</v>
      </c>
      <c r="F618" s="84" t="s">
        <v>2873</v>
      </c>
      <c r="G618" s="84" t="b">
        <v>0</v>
      </c>
      <c r="H618" s="84" t="b">
        <v>0</v>
      </c>
      <c r="I618" s="84" t="b">
        <v>0</v>
      </c>
      <c r="J618" s="84" t="b">
        <v>0</v>
      </c>
      <c r="K618" s="84" t="b">
        <v>0</v>
      </c>
      <c r="L618" s="84" t="b">
        <v>0</v>
      </c>
    </row>
    <row r="619" spans="1:12" ht="15">
      <c r="A619" s="84" t="s">
        <v>3056</v>
      </c>
      <c r="B619" s="84" t="s">
        <v>3070</v>
      </c>
      <c r="C619" s="84">
        <v>12</v>
      </c>
      <c r="D619" s="123">
        <v>0.008757187484856172</v>
      </c>
      <c r="E619" s="123">
        <v>1.3071903043687998</v>
      </c>
      <c r="F619" s="84" t="s">
        <v>2873</v>
      </c>
      <c r="G619" s="84" t="b">
        <v>0</v>
      </c>
      <c r="H619" s="84" t="b">
        <v>0</v>
      </c>
      <c r="I619" s="84" t="b">
        <v>0</v>
      </c>
      <c r="J619" s="84" t="b">
        <v>0</v>
      </c>
      <c r="K619" s="84" t="b">
        <v>0</v>
      </c>
      <c r="L619" s="84" t="b">
        <v>0</v>
      </c>
    </row>
    <row r="620" spans="1:12" ht="15">
      <c r="A620" s="84" t="s">
        <v>3070</v>
      </c>
      <c r="B620" s="84" t="s">
        <v>3071</v>
      </c>
      <c r="C620" s="84">
        <v>12</v>
      </c>
      <c r="D620" s="123">
        <v>0.008757187484856172</v>
      </c>
      <c r="E620" s="123">
        <v>1.3741370939994129</v>
      </c>
      <c r="F620" s="84" t="s">
        <v>2873</v>
      </c>
      <c r="G620" s="84" t="b">
        <v>0</v>
      </c>
      <c r="H620" s="84" t="b">
        <v>0</v>
      </c>
      <c r="I620" s="84" t="b">
        <v>0</v>
      </c>
      <c r="J620" s="84" t="b">
        <v>1</v>
      </c>
      <c r="K620" s="84" t="b">
        <v>0</v>
      </c>
      <c r="L620" s="84" t="b">
        <v>0</v>
      </c>
    </row>
    <row r="621" spans="1:12" ht="15">
      <c r="A621" s="84" t="s">
        <v>3071</v>
      </c>
      <c r="B621" s="84" t="s">
        <v>3072</v>
      </c>
      <c r="C621" s="84">
        <v>12</v>
      </c>
      <c r="D621" s="123">
        <v>0.008757187484856172</v>
      </c>
      <c r="E621" s="123">
        <v>1.3741370939994129</v>
      </c>
      <c r="F621" s="84" t="s">
        <v>2873</v>
      </c>
      <c r="G621" s="84" t="b">
        <v>1</v>
      </c>
      <c r="H621" s="84" t="b">
        <v>0</v>
      </c>
      <c r="I621" s="84" t="b">
        <v>0</v>
      </c>
      <c r="J621" s="84" t="b">
        <v>0</v>
      </c>
      <c r="K621" s="84" t="b">
        <v>0</v>
      </c>
      <c r="L621" s="84" t="b">
        <v>0</v>
      </c>
    </row>
    <row r="622" spans="1:12" ht="15">
      <c r="A622" s="84" t="s">
        <v>3072</v>
      </c>
      <c r="B622" s="84" t="s">
        <v>3073</v>
      </c>
      <c r="C622" s="84">
        <v>12</v>
      </c>
      <c r="D622" s="123">
        <v>0.008757187484856172</v>
      </c>
      <c r="E622" s="123">
        <v>1.3741370939994129</v>
      </c>
      <c r="F622" s="84" t="s">
        <v>2873</v>
      </c>
      <c r="G622" s="84" t="b">
        <v>0</v>
      </c>
      <c r="H622" s="84" t="b">
        <v>0</v>
      </c>
      <c r="I622" s="84" t="b">
        <v>0</v>
      </c>
      <c r="J622" s="84" t="b">
        <v>0</v>
      </c>
      <c r="K622" s="84" t="b">
        <v>0</v>
      </c>
      <c r="L622" s="84" t="b">
        <v>0</v>
      </c>
    </row>
    <row r="623" spans="1:12" ht="15">
      <c r="A623" s="84" t="s">
        <v>3073</v>
      </c>
      <c r="B623" s="84" t="s">
        <v>3074</v>
      </c>
      <c r="C623" s="84">
        <v>12</v>
      </c>
      <c r="D623" s="123">
        <v>0.008757187484856172</v>
      </c>
      <c r="E623" s="123">
        <v>1.3741370939994129</v>
      </c>
      <c r="F623" s="84" t="s">
        <v>2873</v>
      </c>
      <c r="G623" s="84" t="b">
        <v>0</v>
      </c>
      <c r="H623" s="84" t="b">
        <v>0</v>
      </c>
      <c r="I623" s="84" t="b">
        <v>0</v>
      </c>
      <c r="J623" s="84" t="b">
        <v>0</v>
      </c>
      <c r="K623" s="84" t="b">
        <v>0</v>
      </c>
      <c r="L623" s="84" t="b">
        <v>0</v>
      </c>
    </row>
    <row r="624" spans="1:12" ht="15">
      <c r="A624" s="84" t="s">
        <v>3074</v>
      </c>
      <c r="B624" s="84" t="s">
        <v>3669</v>
      </c>
      <c r="C624" s="84">
        <v>12</v>
      </c>
      <c r="D624" s="123">
        <v>0.008757187484856172</v>
      </c>
      <c r="E624" s="123">
        <v>1.3741370939994129</v>
      </c>
      <c r="F624" s="84" t="s">
        <v>2873</v>
      </c>
      <c r="G624" s="84" t="b">
        <v>0</v>
      </c>
      <c r="H624" s="84" t="b">
        <v>0</v>
      </c>
      <c r="I624" s="84" t="b">
        <v>0</v>
      </c>
      <c r="J624" s="84" t="b">
        <v>0</v>
      </c>
      <c r="K624" s="84" t="b">
        <v>0</v>
      </c>
      <c r="L624" s="84" t="b">
        <v>0</v>
      </c>
    </row>
    <row r="625" spans="1:12" ht="15">
      <c r="A625" s="84" t="s">
        <v>3669</v>
      </c>
      <c r="B625" s="84" t="s">
        <v>3670</v>
      </c>
      <c r="C625" s="84">
        <v>12</v>
      </c>
      <c r="D625" s="123">
        <v>0.008757187484856172</v>
      </c>
      <c r="E625" s="123">
        <v>1.3741370939994129</v>
      </c>
      <c r="F625" s="84" t="s">
        <v>2873</v>
      </c>
      <c r="G625" s="84" t="b">
        <v>0</v>
      </c>
      <c r="H625" s="84" t="b">
        <v>0</v>
      </c>
      <c r="I625" s="84" t="b">
        <v>0</v>
      </c>
      <c r="J625" s="84" t="b">
        <v>1</v>
      </c>
      <c r="K625" s="84" t="b">
        <v>0</v>
      </c>
      <c r="L625" s="84" t="b">
        <v>0</v>
      </c>
    </row>
    <row r="626" spans="1:12" ht="15">
      <c r="A626" s="84" t="s">
        <v>3670</v>
      </c>
      <c r="B626" s="84" t="s">
        <v>3057</v>
      </c>
      <c r="C626" s="84">
        <v>12</v>
      </c>
      <c r="D626" s="123">
        <v>0.008757187484856172</v>
      </c>
      <c r="E626" s="123">
        <v>1.1980458349437317</v>
      </c>
      <c r="F626" s="84" t="s">
        <v>2873</v>
      </c>
      <c r="G626" s="84" t="b">
        <v>1</v>
      </c>
      <c r="H626" s="84" t="b">
        <v>0</v>
      </c>
      <c r="I626" s="84" t="b">
        <v>0</v>
      </c>
      <c r="J626" s="84" t="b">
        <v>0</v>
      </c>
      <c r="K626" s="84" t="b">
        <v>0</v>
      </c>
      <c r="L626" s="84" t="b">
        <v>0</v>
      </c>
    </row>
    <row r="627" spans="1:12" ht="15">
      <c r="A627" s="84" t="s">
        <v>3057</v>
      </c>
      <c r="B627" s="84" t="s">
        <v>3671</v>
      </c>
      <c r="C627" s="84">
        <v>12</v>
      </c>
      <c r="D627" s="123">
        <v>0.008757187484856172</v>
      </c>
      <c r="E627" s="123">
        <v>1.1745647390942087</v>
      </c>
      <c r="F627" s="84" t="s">
        <v>2873</v>
      </c>
      <c r="G627" s="84" t="b">
        <v>0</v>
      </c>
      <c r="H627" s="84" t="b">
        <v>0</v>
      </c>
      <c r="I627" s="84" t="b">
        <v>0</v>
      </c>
      <c r="J627" s="84" t="b">
        <v>0</v>
      </c>
      <c r="K627" s="84" t="b">
        <v>0</v>
      </c>
      <c r="L627" s="84" t="b">
        <v>0</v>
      </c>
    </row>
    <row r="628" spans="1:12" ht="15">
      <c r="A628" s="84" t="s">
        <v>329</v>
      </c>
      <c r="B628" s="84" t="s">
        <v>3069</v>
      </c>
      <c r="C628" s="84">
        <v>11</v>
      </c>
      <c r="D628" s="123">
        <v>0.009394771103826702</v>
      </c>
      <c r="E628" s="123">
        <v>1.4119256548888126</v>
      </c>
      <c r="F628" s="84" t="s">
        <v>2873</v>
      </c>
      <c r="G628" s="84" t="b">
        <v>0</v>
      </c>
      <c r="H628" s="84" t="b">
        <v>0</v>
      </c>
      <c r="I628" s="84" t="b">
        <v>0</v>
      </c>
      <c r="J628" s="84" t="b">
        <v>0</v>
      </c>
      <c r="K628" s="84" t="b">
        <v>0</v>
      </c>
      <c r="L628" s="84" t="b">
        <v>0</v>
      </c>
    </row>
    <row r="629" spans="1:12" ht="15">
      <c r="A629" s="84" t="s">
        <v>3716</v>
      </c>
      <c r="B629" s="84" t="s">
        <v>3749</v>
      </c>
      <c r="C629" s="84">
        <v>5</v>
      </c>
      <c r="D629" s="123">
        <v>0.00990230248894675</v>
      </c>
      <c r="E629" s="123">
        <v>1.7543483357110188</v>
      </c>
      <c r="F629" s="84" t="s">
        <v>2873</v>
      </c>
      <c r="G629" s="84" t="b">
        <v>1</v>
      </c>
      <c r="H629" s="84" t="b">
        <v>0</v>
      </c>
      <c r="I629" s="84" t="b">
        <v>0</v>
      </c>
      <c r="J629" s="84" t="b">
        <v>0</v>
      </c>
      <c r="K629" s="84" t="b">
        <v>0</v>
      </c>
      <c r="L629" s="84" t="b">
        <v>0</v>
      </c>
    </row>
    <row r="630" spans="1:12" ht="15">
      <c r="A630" s="84" t="s">
        <v>3749</v>
      </c>
      <c r="B630" s="84" t="s">
        <v>3057</v>
      </c>
      <c r="C630" s="84">
        <v>5</v>
      </c>
      <c r="D630" s="123">
        <v>0.00990230248894675</v>
      </c>
      <c r="E630" s="123">
        <v>1.1980458349437315</v>
      </c>
      <c r="F630" s="84" t="s">
        <v>2873</v>
      </c>
      <c r="G630" s="84" t="b">
        <v>0</v>
      </c>
      <c r="H630" s="84" t="b">
        <v>0</v>
      </c>
      <c r="I630" s="84" t="b">
        <v>0</v>
      </c>
      <c r="J630" s="84" t="b">
        <v>0</v>
      </c>
      <c r="K630" s="84" t="b">
        <v>0</v>
      </c>
      <c r="L630" s="84" t="b">
        <v>0</v>
      </c>
    </row>
    <row r="631" spans="1:12" ht="15">
      <c r="A631" s="84" t="s">
        <v>3057</v>
      </c>
      <c r="B631" s="84" t="s">
        <v>3750</v>
      </c>
      <c r="C631" s="84">
        <v>5</v>
      </c>
      <c r="D631" s="123">
        <v>0.00990230248894675</v>
      </c>
      <c r="E631" s="123">
        <v>1.1745647390942087</v>
      </c>
      <c r="F631" s="84" t="s">
        <v>2873</v>
      </c>
      <c r="G631" s="84" t="b">
        <v>0</v>
      </c>
      <c r="H631" s="84" t="b">
        <v>0</v>
      </c>
      <c r="I631" s="84" t="b">
        <v>0</v>
      </c>
      <c r="J631" s="84" t="b">
        <v>0</v>
      </c>
      <c r="K631" s="84" t="b">
        <v>0</v>
      </c>
      <c r="L631" s="84" t="b">
        <v>0</v>
      </c>
    </row>
    <row r="632" spans="1:12" ht="15">
      <c r="A632" s="84" t="s">
        <v>3750</v>
      </c>
      <c r="B632" s="84" t="s">
        <v>3010</v>
      </c>
      <c r="C632" s="84">
        <v>5</v>
      </c>
      <c r="D632" s="123">
        <v>0.00990230248894675</v>
      </c>
      <c r="E632" s="123">
        <v>1.6082203000327808</v>
      </c>
      <c r="F632" s="84" t="s">
        <v>2873</v>
      </c>
      <c r="G632" s="84" t="b">
        <v>0</v>
      </c>
      <c r="H632" s="84" t="b">
        <v>0</v>
      </c>
      <c r="I632" s="84" t="b">
        <v>0</v>
      </c>
      <c r="J632" s="84" t="b">
        <v>0</v>
      </c>
      <c r="K632" s="84" t="b">
        <v>1</v>
      </c>
      <c r="L632" s="84" t="b">
        <v>0</v>
      </c>
    </row>
    <row r="633" spans="1:12" ht="15">
      <c r="A633" s="84" t="s">
        <v>3010</v>
      </c>
      <c r="B633" s="84" t="s">
        <v>3751</v>
      </c>
      <c r="C633" s="84">
        <v>5</v>
      </c>
      <c r="D633" s="123">
        <v>0.00990230248894675</v>
      </c>
      <c r="E633" s="123">
        <v>1.6082203000327808</v>
      </c>
      <c r="F633" s="84" t="s">
        <v>2873</v>
      </c>
      <c r="G633" s="84" t="b">
        <v>0</v>
      </c>
      <c r="H633" s="84" t="b">
        <v>1</v>
      </c>
      <c r="I633" s="84" t="b">
        <v>0</v>
      </c>
      <c r="J633" s="84" t="b">
        <v>0</v>
      </c>
      <c r="K633" s="84" t="b">
        <v>0</v>
      </c>
      <c r="L633" s="84" t="b">
        <v>0</v>
      </c>
    </row>
    <row r="634" spans="1:12" ht="15">
      <c r="A634" s="84" t="s">
        <v>3751</v>
      </c>
      <c r="B634" s="84" t="s">
        <v>3672</v>
      </c>
      <c r="C634" s="84">
        <v>5</v>
      </c>
      <c r="D634" s="123">
        <v>0.00990230248894675</v>
      </c>
      <c r="E634" s="123">
        <v>1.7543483357110188</v>
      </c>
      <c r="F634" s="84" t="s">
        <v>2873</v>
      </c>
      <c r="G634" s="84" t="b">
        <v>0</v>
      </c>
      <c r="H634" s="84" t="b">
        <v>0</v>
      </c>
      <c r="I634" s="84" t="b">
        <v>0</v>
      </c>
      <c r="J634" s="84" t="b">
        <v>0</v>
      </c>
      <c r="K634" s="84" t="b">
        <v>0</v>
      </c>
      <c r="L634" s="84" t="b">
        <v>0</v>
      </c>
    </row>
    <row r="635" spans="1:12" ht="15">
      <c r="A635" s="84" t="s">
        <v>3672</v>
      </c>
      <c r="B635" s="84" t="s">
        <v>3752</v>
      </c>
      <c r="C635" s="84">
        <v>5</v>
      </c>
      <c r="D635" s="123">
        <v>0.00990230248894675</v>
      </c>
      <c r="E635" s="123">
        <v>1.7543483357110188</v>
      </c>
      <c r="F635" s="84" t="s">
        <v>2873</v>
      </c>
      <c r="G635" s="84" t="b">
        <v>0</v>
      </c>
      <c r="H635" s="84" t="b">
        <v>0</v>
      </c>
      <c r="I635" s="84" t="b">
        <v>0</v>
      </c>
      <c r="J635" s="84" t="b">
        <v>0</v>
      </c>
      <c r="K635" s="84" t="b">
        <v>0</v>
      </c>
      <c r="L635" s="84" t="b">
        <v>0</v>
      </c>
    </row>
    <row r="636" spans="1:12" ht="15">
      <c r="A636" s="84" t="s">
        <v>3752</v>
      </c>
      <c r="B636" s="84" t="s">
        <v>3724</v>
      </c>
      <c r="C636" s="84">
        <v>5</v>
      </c>
      <c r="D636" s="123">
        <v>0.00990230248894675</v>
      </c>
      <c r="E636" s="123">
        <v>1.6751670896633941</v>
      </c>
      <c r="F636" s="84" t="s">
        <v>2873</v>
      </c>
      <c r="G636" s="84" t="b">
        <v>0</v>
      </c>
      <c r="H636" s="84" t="b">
        <v>0</v>
      </c>
      <c r="I636" s="84" t="b">
        <v>0</v>
      </c>
      <c r="J636" s="84" t="b">
        <v>0</v>
      </c>
      <c r="K636" s="84" t="b">
        <v>0</v>
      </c>
      <c r="L636" s="84" t="b">
        <v>0</v>
      </c>
    </row>
    <row r="637" spans="1:12" ht="15">
      <c r="A637" s="84" t="s">
        <v>3724</v>
      </c>
      <c r="B637" s="84" t="s">
        <v>3054</v>
      </c>
      <c r="C637" s="84">
        <v>5</v>
      </c>
      <c r="D637" s="123">
        <v>0.00990230248894675</v>
      </c>
      <c r="E637" s="123">
        <v>1.0731070983354316</v>
      </c>
      <c r="F637" s="84" t="s">
        <v>2873</v>
      </c>
      <c r="G637" s="84" t="b">
        <v>0</v>
      </c>
      <c r="H637" s="84" t="b">
        <v>0</v>
      </c>
      <c r="I637" s="84" t="b">
        <v>0</v>
      </c>
      <c r="J637" s="84" t="b">
        <v>0</v>
      </c>
      <c r="K637" s="84" t="b">
        <v>0</v>
      </c>
      <c r="L637" s="84" t="b">
        <v>0</v>
      </c>
    </row>
    <row r="638" spans="1:12" ht="15">
      <c r="A638" s="84" t="s">
        <v>3054</v>
      </c>
      <c r="B638" s="84" t="s">
        <v>3753</v>
      </c>
      <c r="C638" s="84">
        <v>5</v>
      </c>
      <c r="D638" s="123">
        <v>0.00990230248894675</v>
      </c>
      <c r="E638" s="123">
        <v>1.1522883443830565</v>
      </c>
      <c r="F638" s="84" t="s">
        <v>2873</v>
      </c>
      <c r="G638" s="84" t="b">
        <v>0</v>
      </c>
      <c r="H638" s="84" t="b">
        <v>0</v>
      </c>
      <c r="I638" s="84" t="b">
        <v>0</v>
      </c>
      <c r="J638" s="84" t="b">
        <v>0</v>
      </c>
      <c r="K638" s="84" t="b">
        <v>0</v>
      </c>
      <c r="L638" s="84" t="b">
        <v>0</v>
      </c>
    </row>
    <row r="639" spans="1:12" ht="15">
      <c r="A639" s="84" t="s">
        <v>3753</v>
      </c>
      <c r="B639" s="84" t="s">
        <v>3667</v>
      </c>
      <c r="C639" s="84">
        <v>5</v>
      </c>
      <c r="D639" s="123">
        <v>0.00990230248894675</v>
      </c>
      <c r="E639" s="123">
        <v>1.7543483357110188</v>
      </c>
      <c r="F639" s="84" t="s">
        <v>2873</v>
      </c>
      <c r="G639" s="84" t="b">
        <v>0</v>
      </c>
      <c r="H639" s="84" t="b">
        <v>0</v>
      </c>
      <c r="I639" s="84" t="b">
        <v>0</v>
      </c>
      <c r="J639" s="84" t="b">
        <v>0</v>
      </c>
      <c r="K639" s="84" t="b">
        <v>0</v>
      </c>
      <c r="L639" s="84" t="b">
        <v>0</v>
      </c>
    </row>
    <row r="640" spans="1:12" ht="15">
      <c r="A640" s="84" t="s">
        <v>330</v>
      </c>
      <c r="B640" s="84" t="s">
        <v>3716</v>
      </c>
      <c r="C640" s="84">
        <v>4</v>
      </c>
      <c r="D640" s="123">
        <v>0.009196973741263405</v>
      </c>
      <c r="E640" s="123">
        <v>1.7543483357110188</v>
      </c>
      <c r="F640" s="84" t="s">
        <v>2873</v>
      </c>
      <c r="G640" s="84" t="b">
        <v>0</v>
      </c>
      <c r="H640" s="84" t="b">
        <v>0</v>
      </c>
      <c r="I640" s="84" t="b">
        <v>0</v>
      </c>
      <c r="J640" s="84" t="b">
        <v>1</v>
      </c>
      <c r="K640" s="84" t="b">
        <v>0</v>
      </c>
      <c r="L640" s="84" t="b">
        <v>0</v>
      </c>
    </row>
    <row r="641" spans="1:12" ht="15">
      <c r="A641" s="84" t="s">
        <v>3057</v>
      </c>
      <c r="B641" s="84" t="s">
        <v>3009</v>
      </c>
      <c r="C641" s="84">
        <v>2</v>
      </c>
      <c r="D641" s="123">
        <v>0.006578947368421052</v>
      </c>
      <c r="E641" s="123">
        <v>0.9984734800385275</v>
      </c>
      <c r="F641" s="84" t="s">
        <v>2873</v>
      </c>
      <c r="G641" s="84" t="b">
        <v>0</v>
      </c>
      <c r="H641" s="84" t="b">
        <v>0</v>
      </c>
      <c r="I641" s="84" t="b">
        <v>0</v>
      </c>
      <c r="J641" s="84" t="b">
        <v>0</v>
      </c>
      <c r="K641" s="84" t="b">
        <v>0</v>
      </c>
      <c r="L641" s="84" t="b">
        <v>0</v>
      </c>
    </row>
    <row r="642" spans="1:12" ht="15">
      <c r="A642" s="84" t="s">
        <v>3009</v>
      </c>
      <c r="B642" s="84" t="s">
        <v>3870</v>
      </c>
      <c r="C642" s="84">
        <v>2</v>
      </c>
      <c r="D642" s="123">
        <v>0.006578947368421052</v>
      </c>
      <c r="E642" s="123">
        <v>1.9761970853273751</v>
      </c>
      <c r="F642" s="84" t="s">
        <v>2873</v>
      </c>
      <c r="G642" s="84" t="b">
        <v>0</v>
      </c>
      <c r="H642" s="84" t="b">
        <v>0</v>
      </c>
      <c r="I642" s="84" t="b">
        <v>0</v>
      </c>
      <c r="J642" s="84" t="b">
        <v>0</v>
      </c>
      <c r="K642" s="84" t="b">
        <v>0</v>
      </c>
      <c r="L642" s="84" t="b">
        <v>0</v>
      </c>
    </row>
    <row r="643" spans="1:12" ht="15">
      <c r="A643" s="84" t="s">
        <v>3870</v>
      </c>
      <c r="B643" s="84" t="s">
        <v>4152</v>
      </c>
      <c r="C643" s="84">
        <v>2</v>
      </c>
      <c r="D643" s="123">
        <v>0.006578947368421052</v>
      </c>
      <c r="E643" s="123">
        <v>2.1522883443830563</v>
      </c>
      <c r="F643" s="84" t="s">
        <v>2873</v>
      </c>
      <c r="G643" s="84" t="b">
        <v>0</v>
      </c>
      <c r="H643" s="84" t="b">
        <v>0</v>
      </c>
      <c r="I643" s="84" t="b">
        <v>0</v>
      </c>
      <c r="J643" s="84" t="b">
        <v>0</v>
      </c>
      <c r="K643" s="84" t="b">
        <v>0</v>
      </c>
      <c r="L643" s="84" t="b">
        <v>0</v>
      </c>
    </row>
    <row r="644" spans="1:12" ht="15">
      <c r="A644" s="84" t="s">
        <v>4152</v>
      </c>
      <c r="B644" s="84" t="s">
        <v>4153</v>
      </c>
      <c r="C644" s="84">
        <v>2</v>
      </c>
      <c r="D644" s="123">
        <v>0.006578947368421052</v>
      </c>
      <c r="E644" s="123">
        <v>2.1522883443830563</v>
      </c>
      <c r="F644" s="84" t="s">
        <v>2873</v>
      </c>
      <c r="G644" s="84" t="b">
        <v>0</v>
      </c>
      <c r="H644" s="84" t="b">
        <v>0</v>
      </c>
      <c r="I644" s="84" t="b">
        <v>0</v>
      </c>
      <c r="J644" s="84" t="b">
        <v>0</v>
      </c>
      <c r="K644" s="84" t="b">
        <v>0</v>
      </c>
      <c r="L644" s="84" t="b">
        <v>0</v>
      </c>
    </row>
    <row r="645" spans="1:12" ht="15">
      <c r="A645" s="84" t="s">
        <v>4153</v>
      </c>
      <c r="B645" s="84" t="s">
        <v>3054</v>
      </c>
      <c r="C645" s="84">
        <v>2</v>
      </c>
      <c r="D645" s="123">
        <v>0.006578947368421052</v>
      </c>
      <c r="E645" s="123">
        <v>1.1522883443830565</v>
      </c>
      <c r="F645" s="84" t="s">
        <v>2873</v>
      </c>
      <c r="G645" s="84" t="b">
        <v>0</v>
      </c>
      <c r="H645" s="84" t="b">
        <v>0</v>
      </c>
      <c r="I645" s="84" t="b">
        <v>0</v>
      </c>
      <c r="J645" s="84" t="b">
        <v>0</v>
      </c>
      <c r="K645" s="84" t="b">
        <v>0</v>
      </c>
      <c r="L645" s="84" t="b">
        <v>0</v>
      </c>
    </row>
    <row r="646" spans="1:12" ht="15">
      <c r="A646" s="84" t="s">
        <v>3054</v>
      </c>
      <c r="B646" s="84" t="s">
        <v>3887</v>
      </c>
      <c r="C646" s="84">
        <v>2</v>
      </c>
      <c r="D646" s="123">
        <v>0.006578947368421052</v>
      </c>
      <c r="E646" s="123">
        <v>1.1522883443830565</v>
      </c>
      <c r="F646" s="84" t="s">
        <v>2873</v>
      </c>
      <c r="G646" s="84" t="b">
        <v>0</v>
      </c>
      <c r="H646" s="84" t="b">
        <v>0</v>
      </c>
      <c r="I646" s="84" t="b">
        <v>0</v>
      </c>
      <c r="J646" s="84" t="b">
        <v>0</v>
      </c>
      <c r="K646" s="84" t="b">
        <v>0</v>
      </c>
      <c r="L646" s="84" t="b">
        <v>0</v>
      </c>
    </row>
    <row r="647" spans="1:12" ht="15">
      <c r="A647" s="84" t="s">
        <v>3887</v>
      </c>
      <c r="B647" s="84" t="s">
        <v>4154</v>
      </c>
      <c r="C647" s="84">
        <v>2</v>
      </c>
      <c r="D647" s="123">
        <v>0.006578947368421052</v>
      </c>
      <c r="E647" s="123">
        <v>2.1522883443830563</v>
      </c>
      <c r="F647" s="84" t="s">
        <v>2873</v>
      </c>
      <c r="G647" s="84" t="b">
        <v>0</v>
      </c>
      <c r="H647" s="84" t="b">
        <v>0</v>
      </c>
      <c r="I647" s="84" t="b">
        <v>0</v>
      </c>
      <c r="J647" s="84" t="b">
        <v>1</v>
      </c>
      <c r="K647" s="84" t="b">
        <v>0</v>
      </c>
      <c r="L647" s="84" t="b">
        <v>0</v>
      </c>
    </row>
    <row r="648" spans="1:12" ht="15">
      <c r="A648" s="84" t="s">
        <v>4154</v>
      </c>
      <c r="B648" s="84" t="s">
        <v>3684</v>
      </c>
      <c r="C648" s="84">
        <v>2</v>
      </c>
      <c r="D648" s="123">
        <v>0.006578947368421052</v>
      </c>
      <c r="E648" s="123">
        <v>2.1522883443830563</v>
      </c>
      <c r="F648" s="84" t="s">
        <v>2873</v>
      </c>
      <c r="G648" s="84" t="b">
        <v>1</v>
      </c>
      <c r="H648" s="84" t="b">
        <v>0</v>
      </c>
      <c r="I648" s="84" t="b">
        <v>0</v>
      </c>
      <c r="J648" s="84" t="b">
        <v>0</v>
      </c>
      <c r="K648" s="84" t="b">
        <v>0</v>
      </c>
      <c r="L648" s="84" t="b">
        <v>0</v>
      </c>
    </row>
    <row r="649" spans="1:12" ht="15">
      <c r="A649" s="84" t="s">
        <v>3684</v>
      </c>
      <c r="B649" s="84" t="s">
        <v>2996</v>
      </c>
      <c r="C649" s="84">
        <v>2</v>
      </c>
      <c r="D649" s="123">
        <v>0.006578947368421052</v>
      </c>
      <c r="E649" s="123">
        <v>2.1522883443830563</v>
      </c>
      <c r="F649" s="84" t="s">
        <v>2873</v>
      </c>
      <c r="G649" s="84" t="b">
        <v>0</v>
      </c>
      <c r="H649" s="84" t="b">
        <v>0</v>
      </c>
      <c r="I649" s="84" t="b">
        <v>0</v>
      </c>
      <c r="J649" s="84" t="b">
        <v>0</v>
      </c>
      <c r="K649" s="84" t="b">
        <v>0</v>
      </c>
      <c r="L649" s="84" t="b">
        <v>0</v>
      </c>
    </row>
    <row r="650" spans="1:12" ht="15">
      <c r="A650" s="84" t="s">
        <v>2996</v>
      </c>
      <c r="B650" s="84" t="s">
        <v>3731</v>
      </c>
      <c r="C650" s="84">
        <v>2</v>
      </c>
      <c r="D650" s="123">
        <v>0.006578947368421052</v>
      </c>
      <c r="E650" s="123">
        <v>1.9761970853273751</v>
      </c>
      <c r="F650" s="84" t="s">
        <v>2873</v>
      </c>
      <c r="G650" s="84" t="b">
        <v>0</v>
      </c>
      <c r="H650" s="84" t="b">
        <v>0</v>
      </c>
      <c r="I650" s="84" t="b">
        <v>0</v>
      </c>
      <c r="J650" s="84" t="b">
        <v>0</v>
      </c>
      <c r="K650" s="84" t="b">
        <v>0</v>
      </c>
      <c r="L650" s="84" t="b">
        <v>0</v>
      </c>
    </row>
    <row r="651" spans="1:12" ht="15">
      <c r="A651" s="84" t="s">
        <v>3077</v>
      </c>
      <c r="B651" s="84" t="s">
        <v>3078</v>
      </c>
      <c r="C651" s="84">
        <v>11</v>
      </c>
      <c r="D651" s="123">
        <v>0.017309970945017124</v>
      </c>
      <c r="E651" s="123">
        <v>1.591064607026499</v>
      </c>
      <c r="F651" s="84" t="s">
        <v>2874</v>
      </c>
      <c r="G651" s="84" t="b">
        <v>0</v>
      </c>
      <c r="H651" s="84" t="b">
        <v>0</v>
      </c>
      <c r="I651" s="84" t="b">
        <v>0</v>
      </c>
      <c r="J651" s="84" t="b">
        <v>0</v>
      </c>
      <c r="K651" s="84" t="b">
        <v>0</v>
      </c>
      <c r="L651" s="84" t="b">
        <v>0</v>
      </c>
    </row>
    <row r="652" spans="1:12" ht="15">
      <c r="A652" s="84" t="s">
        <v>3704</v>
      </c>
      <c r="B652" s="84" t="s">
        <v>3705</v>
      </c>
      <c r="C652" s="84">
        <v>7</v>
      </c>
      <c r="D652" s="123">
        <v>0.008767312430100942</v>
      </c>
      <c r="E652" s="123">
        <v>1.7873592521704673</v>
      </c>
      <c r="F652" s="84" t="s">
        <v>2874</v>
      </c>
      <c r="G652" s="84" t="b">
        <v>0</v>
      </c>
      <c r="H652" s="84" t="b">
        <v>0</v>
      </c>
      <c r="I652" s="84" t="b">
        <v>0</v>
      </c>
      <c r="J652" s="84" t="b">
        <v>0</v>
      </c>
      <c r="K652" s="84" t="b">
        <v>0</v>
      </c>
      <c r="L652" s="84" t="b">
        <v>0</v>
      </c>
    </row>
    <row r="653" spans="1:12" ht="15">
      <c r="A653" s="84" t="s">
        <v>3705</v>
      </c>
      <c r="B653" s="84" t="s">
        <v>3679</v>
      </c>
      <c r="C653" s="84">
        <v>7</v>
      </c>
      <c r="D653" s="123">
        <v>0.008767312430100942</v>
      </c>
      <c r="E653" s="123">
        <v>1.7873592521704673</v>
      </c>
      <c r="F653" s="84" t="s">
        <v>2874</v>
      </c>
      <c r="G653" s="84" t="b">
        <v>0</v>
      </c>
      <c r="H653" s="84" t="b">
        <v>0</v>
      </c>
      <c r="I653" s="84" t="b">
        <v>0</v>
      </c>
      <c r="J653" s="84" t="b">
        <v>0</v>
      </c>
      <c r="K653" s="84" t="b">
        <v>0</v>
      </c>
      <c r="L653" s="84" t="b">
        <v>0</v>
      </c>
    </row>
    <row r="654" spans="1:12" ht="15">
      <c r="A654" s="84" t="s">
        <v>3679</v>
      </c>
      <c r="B654" s="84" t="s">
        <v>3675</v>
      </c>
      <c r="C654" s="84">
        <v>7</v>
      </c>
      <c r="D654" s="123">
        <v>0.008767312430100942</v>
      </c>
      <c r="E654" s="123">
        <v>1.7873592521704673</v>
      </c>
      <c r="F654" s="84" t="s">
        <v>2874</v>
      </c>
      <c r="G654" s="84" t="b">
        <v>0</v>
      </c>
      <c r="H654" s="84" t="b">
        <v>0</v>
      </c>
      <c r="I654" s="84" t="b">
        <v>0</v>
      </c>
      <c r="J654" s="84" t="b">
        <v>1</v>
      </c>
      <c r="K654" s="84" t="b">
        <v>0</v>
      </c>
      <c r="L654" s="84" t="b">
        <v>0</v>
      </c>
    </row>
    <row r="655" spans="1:12" ht="15">
      <c r="A655" s="84" t="s">
        <v>3675</v>
      </c>
      <c r="B655" s="84" t="s">
        <v>3688</v>
      </c>
      <c r="C655" s="84">
        <v>7</v>
      </c>
      <c r="D655" s="123">
        <v>0.008767312430100942</v>
      </c>
      <c r="E655" s="123">
        <v>1.7873592521704673</v>
      </c>
      <c r="F655" s="84" t="s">
        <v>2874</v>
      </c>
      <c r="G655" s="84" t="b">
        <v>1</v>
      </c>
      <c r="H655" s="84" t="b">
        <v>0</v>
      </c>
      <c r="I655" s="84" t="b">
        <v>0</v>
      </c>
      <c r="J655" s="84" t="b">
        <v>0</v>
      </c>
      <c r="K655" s="84" t="b">
        <v>0</v>
      </c>
      <c r="L655" s="84" t="b">
        <v>0</v>
      </c>
    </row>
    <row r="656" spans="1:12" ht="15">
      <c r="A656" s="84" t="s">
        <v>3688</v>
      </c>
      <c r="B656" s="84" t="s">
        <v>3706</v>
      </c>
      <c r="C656" s="84">
        <v>7</v>
      </c>
      <c r="D656" s="123">
        <v>0.008767312430100942</v>
      </c>
      <c r="E656" s="123">
        <v>1.7873592521704673</v>
      </c>
      <c r="F656" s="84" t="s">
        <v>2874</v>
      </c>
      <c r="G656" s="84" t="b">
        <v>0</v>
      </c>
      <c r="H656" s="84" t="b">
        <v>0</v>
      </c>
      <c r="I656" s="84" t="b">
        <v>0</v>
      </c>
      <c r="J656" s="84" t="b">
        <v>0</v>
      </c>
      <c r="K656" s="84" t="b">
        <v>0</v>
      </c>
      <c r="L656" s="84" t="b">
        <v>0</v>
      </c>
    </row>
    <row r="657" spans="1:12" ht="15">
      <c r="A657" s="84" t="s">
        <v>3706</v>
      </c>
      <c r="B657" s="84" t="s">
        <v>3082</v>
      </c>
      <c r="C657" s="84">
        <v>7</v>
      </c>
      <c r="D657" s="123">
        <v>0.008767312430100942</v>
      </c>
      <c r="E657" s="123">
        <v>1.7293673051927807</v>
      </c>
      <c r="F657" s="84" t="s">
        <v>2874</v>
      </c>
      <c r="G657" s="84" t="b">
        <v>0</v>
      </c>
      <c r="H657" s="84" t="b">
        <v>0</v>
      </c>
      <c r="I657" s="84" t="b">
        <v>0</v>
      </c>
      <c r="J657" s="84" t="b">
        <v>0</v>
      </c>
      <c r="K657" s="84" t="b">
        <v>0</v>
      </c>
      <c r="L657" s="84" t="b">
        <v>0</v>
      </c>
    </row>
    <row r="658" spans="1:12" ht="15">
      <c r="A658" s="84" t="s">
        <v>3082</v>
      </c>
      <c r="B658" s="84" t="s">
        <v>380</v>
      </c>
      <c r="C658" s="84">
        <v>7</v>
      </c>
      <c r="D658" s="123">
        <v>0.008767312430100942</v>
      </c>
      <c r="E658" s="123">
        <v>1.6713753582150939</v>
      </c>
      <c r="F658" s="84" t="s">
        <v>2874</v>
      </c>
      <c r="G658" s="84" t="b">
        <v>0</v>
      </c>
      <c r="H658" s="84" t="b">
        <v>0</v>
      </c>
      <c r="I658" s="84" t="b">
        <v>0</v>
      </c>
      <c r="J658" s="84" t="b">
        <v>0</v>
      </c>
      <c r="K658" s="84" t="b">
        <v>0</v>
      </c>
      <c r="L658" s="84" t="b">
        <v>0</v>
      </c>
    </row>
    <row r="659" spans="1:12" ht="15">
      <c r="A659" s="84" t="s">
        <v>380</v>
      </c>
      <c r="B659" s="84" t="s">
        <v>3690</v>
      </c>
      <c r="C659" s="84">
        <v>7</v>
      </c>
      <c r="D659" s="123">
        <v>0.008767312430100942</v>
      </c>
      <c r="E659" s="123">
        <v>1.7293673051927807</v>
      </c>
      <c r="F659" s="84" t="s">
        <v>2874</v>
      </c>
      <c r="G659" s="84" t="b">
        <v>0</v>
      </c>
      <c r="H659" s="84" t="b">
        <v>0</v>
      </c>
      <c r="I659" s="84" t="b">
        <v>0</v>
      </c>
      <c r="J659" s="84" t="b">
        <v>0</v>
      </c>
      <c r="K659" s="84" t="b">
        <v>0</v>
      </c>
      <c r="L659" s="84" t="b">
        <v>0</v>
      </c>
    </row>
    <row r="660" spans="1:12" ht="15">
      <c r="A660" s="84" t="s">
        <v>3690</v>
      </c>
      <c r="B660" s="84" t="s">
        <v>3707</v>
      </c>
      <c r="C660" s="84">
        <v>7</v>
      </c>
      <c r="D660" s="123">
        <v>0.008767312430100942</v>
      </c>
      <c r="E660" s="123">
        <v>1.7873592521704673</v>
      </c>
      <c r="F660" s="84" t="s">
        <v>2874</v>
      </c>
      <c r="G660" s="84" t="b">
        <v>0</v>
      </c>
      <c r="H660" s="84" t="b">
        <v>0</v>
      </c>
      <c r="I660" s="84" t="b">
        <v>0</v>
      </c>
      <c r="J660" s="84" t="b">
        <v>0</v>
      </c>
      <c r="K660" s="84" t="b">
        <v>0</v>
      </c>
      <c r="L660" s="84" t="b">
        <v>0</v>
      </c>
    </row>
    <row r="661" spans="1:12" ht="15">
      <c r="A661" s="84" t="s">
        <v>3707</v>
      </c>
      <c r="B661" s="84" t="s">
        <v>3708</v>
      </c>
      <c r="C661" s="84">
        <v>7</v>
      </c>
      <c r="D661" s="123">
        <v>0.008767312430100942</v>
      </c>
      <c r="E661" s="123">
        <v>1.7873592521704673</v>
      </c>
      <c r="F661" s="84" t="s">
        <v>2874</v>
      </c>
      <c r="G661" s="84" t="b">
        <v>0</v>
      </c>
      <c r="H661" s="84" t="b">
        <v>0</v>
      </c>
      <c r="I661" s="84" t="b">
        <v>0</v>
      </c>
      <c r="J661" s="84" t="b">
        <v>0</v>
      </c>
      <c r="K661" s="84" t="b">
        <v>0</v>
      </c>
      <c r="L661" s="84" t="b">
        <v>0</v>
      </c>
    </row>
    <row r="662" spans="1:12" ht="15">
      <c r="A662" s="84" t="s">
        <v>3708</v>
      </c>
      <c r="B662" s="84" t="s">
        <v>3663</v>
      </c>
      <c r="C662" s="84">
        <v>7</v>
      </c>
      <c r="D662" s="123">
        <v>0.008767312430100942</v>
      </c>
      <c r="E662" s="123">
        <v>1.7873592521704673</v>
      </c>
      <c r="F662" s="84" t="s">
        <v>2874</v>
      </c>
      <c r="G662" s="84" t="b">
        <v>0</v>
      </c>
      <c r="H662" s="84" t="b">
        <v>0</v>
      </c>
      <c r="I662" s="84" t="b">
        <v>0</v>
      </c>
      <c r="J662" s="84" t="b">
        <v>0</v>
      </c>
      <c r="K662" s="84" t="b">
        <v>0</v>
      </c>
      <c r="L662" s="84" t="b">
        <v>0</v>
      </c>
    </row>
    <row r="663" spans="1:12" ht="15">
      <c r="A663" s="84" t="s">
        <v>3663</v>
      </c>
      <c r="B663" s="84" t="s">
        <v>3709</v>
      </c>
      <c r="C663" s="84">
        <v>7</v>
      </c>
      <c r="D663" s="123">
        <v>0.008767312430100942</v>
      </c>
      <c r="E663" s="123">
        <v>1.7873592521704673</v>
      </c>
      <c r="F663" s="84" t="s">
        <v>2874</v>
      </c>
      <c r="G663" s="84" t="b">
        <v>0</v>
      </c>
      <c r="H663" s="84" t="b">
        <v>0</v>
      </c>
      <c r="I663" s="84" t="b">
        <v>0</v>
      </c>
      <c r="J663" s="84" t="b">
        <v>0</v>
      </c>
      <c r="K663" s="84" t="b">
        <v>0</v>
      </c>
      <c r="L663" s="84" t="b">
        <v>0</v>
      </c>
    </row>
    <row r="664" spans="1:12" ht="15">
      <c r="A664" s="84" t="s">
        <v>3683</v>
      </c>
      <c r="B664" s="84" t="s">
        <v>3685</v>
      </c>
      <c r="C664" s="84">
        <v>7</v>
      </c>
      <c r="D664" s="123">
        <v>0.008767312430100942</v>
      </c>
      <c r="E664" s="123">
        <v>1.7873592521704673</v>
      </c>
      <c r="F664" s="84" t="s">
        <v>2874</v>
      </c>
      <c r="G664" s="84" t="b">
        <v>0</v>
      </c>
      <c r="H664" s="84" t="b">
        <v>0</v>
      </c>
      <c r="I664" s="84" t="b">
        <v>0</v>
      </c>
      <c r="J664" s="84" t="b">
        <v>0</v>
      </c>
      <c r="K664" s="84" t="b">
        <v>0</v>
      </c>
      <c r="L664" s="84" t="b">
        <v>0</v>
      </c>
    </row>
    <row r="665" spans="1:12" ht="15">
      <c r="A665" s="84" t="s">
        <v>3685</v>
      </c>
      <c r="B665" s="84" t="s">
        <v>3711</v>
      </c>
      <c r="C665" s="84">
        <v>7</v>
      </c>
      <c r="D665" s="123">
        <v>0.008767312430100942</v>
      </c>
      <c r="E665" s="123">
        <v>1.7873592521704673</v>
      </c>
      <c r="F665" s="84" t="s">
        <v>2874</v>
      </c>
      <c r="G665" s="84" t="b">
        <v>0</v>
      </c>
      <c r="H665" s="84" t="b">
        <v>0</v>
      </c>
      <c r="I665" s="84" t="b">
        <v>0</v>
      </c>
      <c r="J665" s="84" t="b">
        <v>0</v>
      </c>
      <c r="K665" s="84" t="b">
        <v>0</v>
      </c>
      <c r="L665" s="84" t="b">
        <v>0</v>
      </c>
    </row>
    <row r="666" spans="1:12" ht="15">
      <c r="A666" s="84" t="s">
        <v>3711</v>
      </c>
      <c r="B666" s="84" t="s">
        <v>3081</v>
      </c>
      <c r="C666" s="84">
        <v>7</v>
      </c>
      <c r="D666" s="123">
        <v>0.008767312430100942</v>
      </c>
      <c r="E666" s="123">
        <v>1.6782147827453993</v>
      </c>
      <c r="F666" s="84" t="s">
        <v>2874</v>
      </c>
      <c r="G666" s="84" t="b">
        <v>0</v>
      </c>
      <c r="H666" s="84" t="b">
        <v>0</v>
      </c>
      <c r="I666" s="84" t="b">
        <v>0</v>
      </c>
      <c r="J666" s="84" t="b">
        <v>1</v>
      </c>
      <c r="K666" s="84" t="b">
        <v>0</v>
      </c>
      <c r="L666" s="84" t="b">
        <v>0</v>
      </c>
    </row>
    <row r="667" spans="1:12" ht="15">
      <c r="A667" s="84" t="s">
        <v>3081</v>
      </c>
      <c r="B667" s="84" t="s">
        <v>3712</v>
      </c>
      <c r="C667" s="84">
        <v>7</v>
      </c>
      <c r="D667" s="123">
        <v>0.008767312430100942</v>
      </c>
      <c r="E667" s="123">
        <v>1.6782147827453993</v>
      </c>
      <c r="F667" s="84" t="s">
        <v>2874</v>
      </c>
      <c r="G667" s="84" t="b">
        <v>1</v>
      </c>
      <c r="H667" s="84" t="b">
        <v>0</v>
      </c>
      <c r="I667" s="84" t="b">
        <v>0</v>
      </c>
      <c r="J667" s="84" t="b">
        <v>1</v>
      </c>
      <c r="K667" s="84" t="b">
        <v>0</v>
      </c>
      <c r="L667" s="84" t="b">
        <v>0</v>
      </c>
    </row>
    <row r="668" spans="1:12" ht="15">
      <c r="A668" s="84" t="s">
        <v>3712</v>
      </c>
      <c r="B668" s="84" t="s">
        <v>3080</v>
      </c>
      <c r="C668" s="84">
        <v>7</v>
      </c>
      <c r="D668" s="123">
        <v>0.008767312430100942</v>
      </c>
      <c r="E668" s="123">
        <v>1.5910646070264993</v>
      </c>
      <c r="F668" s="84" t="s">
        <v>2874</v>
      </c>
      <c r="G668" s="84" t="b">
        <v>1</v>
      </c>
      <c r="H668" s="84" t="b">
        <v>0</v>
      </c>
      <c r="I668" s="84" t="b">
        <v>0</v>
      </c>
      <c r="J668" s="84" t="b">
        <v>0</v>
      </c>
      <c r="K668" s="84" t="b">
        <v>0</v>
      </c>
      <c r="L668" s="84" t="b">
        <v>0</v>
      </c>
    </row>
    <row r="669" spans="1:12" ht="15">
      <c r="A669" s="84" t="s">
        <v>3080</v>
      </c>
      <c r="B669" s="84" t="s">
        <v>3689</v>
      </c>
      <c r="C669" s="84">
        <v>7</v>
      </c>
      <c r="D669" s="123">
        <v>0.008767312430100942</v>
      </c>
      <c r="E669" s="123">
        <v>1.5910646070264993</v>
      </c>
      <c r="F669" s="84" t="s">
        <v>2874</v>
      </c>
      <c r="G669" s="84" t="b">
        <v>0</v>
      </c>
      <c r="H669" s="84" t="b">
        <v>0</v>
      </c>
      <c r="I669" s="84" t="b">
        <v>0</v>
      </c>
      <c r="J669" s="84" t="b">
        <v>0</v>
      </c>
      <c r="K669" s="84" t="b">
        <v>0</v>
      </c>
      <c r="L669" s="84" t="b">
        <v>0</v>
      </c>
    </row>
    <row r="670" spans="1:12" ht="15">
      <c r="A670" s="84" t="s">
        <v>3689</v>
      </c>
      <c r="B670" s="84" t="s">
        <v>3076</v>
      </c>
      <c r="C670" s="84">
        <v>7</v>
      </c>
      <c r="D670" s="123">
        <v>0.008767312430100942</v>
      </c>
      <c r="E670" s="123">
        <v>1.5532760461370994</v>
      </c>
      <c r="F670" s="84" t="s">
        <v>2874</v>
      </c>
      <c r="G670" s="84" t="b">
        <v>0</v>
      </c>
      <c r="H670" s="84" t="b">
        <v>0</v>
      </c>
      <c r="I670" s="84" t="b">
        <v>0</v>
      </c>
      <c r="J670" s="84" t="b">
        <v>0</v>
      </c>
      <c r="K670" s="84" t="b">
        <v>0</v>
      </c>
      <c r="L670" s="84" t="b">
        <v>0</v>
      </c>
    </row>
    <row r="671" spans="1:12" ht="15">
      <c r="A671" s="84" t="s">
        <v>3076</v>
      </c>
      <c r="B671" s="84" t="s">
        <v>3079</v>
      </c>
      <c r="C671" s="84">
        <v>7</v>
      </c>
      <c r="D671" s="123">
        <v>0.008767312430100942</v>
      </c>
      <c r="E671" s="123">
        <v>1.3569814009931311</v>
      </c>
      <c r="F671" s="84" t="s">
        <v>2874</v>
      </c>
      <c r="G671" s="84" t="b">
        <v>0</v>
      </c>
      <c r="H671" s="84" t="b">
        <v>0</v>
      </c>
      <c r="I671" s="84" t="b">
        <v>0</v>
      </c>
      <c r="J671" s="84" t="b">
        <v>0</v>
      </c>
      <c r="K671" s="84" t="b">
        <v>0</v>
      </c>
      <c r="L671" s="84" t="b">
        <v>0</v>
      </c>
    </row>
    <row r="672" spans="1:12" ht="15">
      <c r="A672" s="84" t="s">
        <v>3079</v>
      </c>
      <c r="B672" s="84" t="s">
        <v>3680</v>
      </c>
      <c r="C672" s="84">
        <v>7</v>
      </c>
      <c r="D672" s="123">
        <v>0.008767312430100942</v>
      </c>
      <c r="E672" s="123">
        <v>1.5910646070264993</v>
      </c>
      <c r="F672" s="84" t="s">
        <v>2874</v>
      </c>
      <c r="G672" s="84" t="b">
        <v>0</v>
      </c>
      <c r="H672" s="84" t="b">
        <v>0</v>
      </c>
      <c r="I672" s="84" t="b">
        <v>0</v>
      </c>
      <c r="J672" s="84" t="b">
        <v>0</v>
      </c>
      <c r="K672" s="84" t="b">
        <v>0</v>
      </c>
      <c r="L672" s="84" t="b">
        <v>0</v>
      </c>
    </row>
    <row r="673" spans="1:12" ht="15">
      <c r="A673" s="84" t="s">
        <v>3680</v>
      </c>
      <c r="B673" s="84" t="s">
        <v>3665</v>
      </c>
      <c r="C673" s="84">
        <v>7</v>
      </c>
      <c r="D673" s="123">
        <v>0.008767312430100942</v>
      </c>
      <c r="E673" s="123">
        <v>1.7873592521704673</v>
      </c>
      <c r="F673" s="84" t="s">
        <v>2874</v>
      </c>
      <c r="G673" s="84" t="b">
        <v>0</v>
      </c>
      <c r="H673" s="84" t="b">
        <v>0</v>
      </c>
      <c r="I673" s="84" t="b">
        <v>0</v>
      </c>
      <c r="J673" s="84" t="b">
        <v>0</v>
      </c>
      <c r="K673" s="84" t="b">
        <v>0</v>
      </c>
      <c r="L673" s="84" t="b">
        <v>0</v>
      </c>
    </row>
    <row r="674" spans="1:12" ht="15">
      <c r="A674" s="84" t="s">
        <v>3665</v>
      </c>
      <c r="B674" s="84" t="s">
        <v>3692</v>
      </c>
      <c r="C674" s="84">
        <v>7</v>
      </c>
      <c r="D674" s="123">
        <v>0.008767312430100942</v>
      </c>
      <c r="E674" s="123">
        <v>1.7873592521704673</v>
      </c>
      <c r="F674" s="84" t="s">
        <v>2874</v>
      </c>
      <c r="G674" s="84" t="b">
        <v>0</v>
      </c>
      <c r="H674" s="84" t="b">
        <v>0</v>
      </c>
      <c r="I674" s="84" t="b">
        <v>0</v>
      </c>
      <c r="J674" s="84" t="b">
        <v>0</v>
      </c>
      <c r="K674" s="84" t="b">
        <v>0</v>
      </c>
      <c r="L674" s="84" t="b">
        <v>0</v>
      </c>
    </row>
    <row r="675" spans="1:12" ht="15">
      <c r="A675" s="84" t="s">
        <v>3692</v>
      </c>
      <c r="B675" s="84" t="s">
        <v>3676</v>
      </c>
      <c r="C675" s="84">
        <v>7</v>
      </c>
      <c r="D675" s="123">
        <v>0.008767312430100942</v>
      </c>
      <c r="E675" s="123">
        <v>1.7873592521704673</v>
      </c>
      <c r="F675" s="84" t="s">
        <v>2874</v>
      </c>
      <c r="G675" s="84" t="b">
        <v>0</v>
      </c>
      <c r="H675" s="84" t="b">
        <v>0</v>
      </c>
      <c r="I675" s="84" t="b">
        <v>0</v>
      </c>
      <c r="J675" s="84" t="b">
        <v>0</v>
      </c>
      <c r="K675" s="84" t="b">
        <v>0</v>
      </c>
      <c r="L675" s="84" t="b">
        <v>0</v>
      </c>
    </row>
    <row r="676" spans="1:12" ht="15">
      <c r="A676" s="84" t="s">
        <v>3676</v>
      </c>
      <c r="B676" s="84" t="s">
        <v>3686</v>
      </c>
      <c r="C676" s="84">
        <v>7</v>
      </c>
      <c r="D676" s="123">
        <v>0.008767312430100942</v>
      </c>
      <c r="E676" s="123">
        <v>1.7873592521704673</v>
      </c>
      <c r="F676" s="84" t="s">
        <v>2874</v>
      </c>
      <c r="G676" s="84" t="b">
        <v>0</v>
      </c>
      <c r="H676" s="84" t="b">
        <v>0</v>
      </c>
      <c r="I676" s="84" t="b">
        <v>0</v>
      </c>
      <c r="J676" s="84" t="b">
        <v>0</v>
      </c>
      <c r="K676" s="84" t="b">
        <v>0</v>
      </c>
      <c r="L676" s="84" t="b">
        <v>0</v>
      </c>
    </row>
    <row r="677" spans="1:12" ht="15">
      <c r="A677" s="84" t="s">
        <v>314</v>
      </c>
      <c r="B677" s="84" t="s">
        <v>3704</v>
      </c>
      <c r="C677" s="84">
        <v>6</v>
      </c>
      <c r="D677" s="123">
        <v>0.008397654034116585</v>
      </c>
      <c r="E677" s="123">
        <v>1.310237997450805</v>
      </c>
      <c r="F677" s="84" t="s">
        <v>2874</v>
      </c>
      <c r="G677" s="84" t="b">
        <v>0</v>
      </c>
      <c r="H677" s="84" t="b">
        <v>0</v>
      </c>
      <c r="I677" s="84" t="b">
        <v>0</v>
      </c>
      <c r="J677" s="84" t="b">
        <v>0</v>
      </c>
      <c r="K677" s="84" t="b">
        <v>0</v>
      </c>
      <c r="L677" s="84" t="b">
        <v>0</v>
      </c>
    </row>
    <row r="678" spans="1:12" ht="15">
      <c r="A678" s="84" t="s">
        <v>3709</v>
      </c>
      <c r="B678" s="84" t="s">
        <v>3729</v>
      </c>
      <c r="C678" s="84">
        <v>6</v>
      </c>
      <c r="D678" s="123">
        <v>0.008397654034116585</v>
      </c>
      <c r="E678" s="123">
        <v>1.7873592521704675</v>
      </c>
      <c r="F678" s="84" t="s">
        <v>2874</v>
      </c>
      <c r="G678" s="84" t="b">
        <v>0</v>
      </c>
      <c r="H678" s="84" t="b">
        <v>0</v>
      </c>
      <c r="I678" s="84" t="b">
        <v>0</v>
      </c>
      <c r="J678" s="84" t="b">
        <v>0</v>
      </c>
      <c r="K678" s="84" t="b">
        <v>0</v>
      </c>
      <c r="L678" s="84" t="b">
        <v>0</v>
      </c>
    </row>
    <row r="679" spans="1:12" ht="15">
      <c r="A679" s="84" t="s">
        <v>3078</v>
      </c>
      <c r="B679" s="84" t="s">
        <v>3730</v>
      </c>
      <c r="C679" s="84">
        <v>6</v>
      </c>
      <c r="D679" s="123">
        <v>0.009441802333645704</v>
      </c>
      <c r="E679" s="123">
        <v>1.591064607026499</v>
      </c>
      <c r="F679" s="84" t="s">
        <v>2874</v>
      </c>
      <c r="G679" s="84" t="b">
        <v>0</v>
      </c>
      <c r="H679" s="84" t="b">
        <v>0</v>
      </c>
      <c r="I679" s="84" t="b">
        <v>0</v>
      </c>
      <c r="J679" s="84" t="b">
        <v>0</v>
      </c>
      <c r="K679" s="84" t="b">
        <v>0</v>
      </c>
      <c r="L679" s="84" t="b">
        <v>0</v>
      </c>
    </row>
    <row r="680" spans="1:12" ht="15">
      <c r="A680" s="84" t="s">
        <v>314</v>
      </c>
      <c r="B680" s="84" t="s">
        <v>3683</v>
      </c>
      <c r="C680" s="84">
        <v>6</v>
      </c>
      <c r="D680" s="123">
        <v>0.008397654034116585</v>
      </c>
      <c r="E680" s="123">
        <v>1.310237997450805</v>
      </c>
      <c r="F680" s="84" t="s">
        <v>2874</v>
      </c>
      <c r="G680" s="84" t="b">
        <v>0</v>
      </c>
      <c r="H680" s="84" t="b">
        <v>0</v>
      </c>
      <c r="I680" s="84" t="b">
        <v>0</v>
      </c>
      <c r="J680" s="84" t="b">
        <v>0</v>
      </c>
      <c r="K680" s="84" t="b">
        <v>0</v>
      </c>
      <c r="L680" s="84" t="b">
        <v>0</v>
      </c>
    </row>
    <row r="681" spans="1:12" ht="15">
      <c r="A681" s="84" t="s">
        <v>3686</v>
      </c>
      <c r="B681" s="84" t="s">
        <v>3710</v>
      </c>
      <c r="C681" s="84">
        <v>6</v>
      </c>
      <c r="D681" s="123">
        <v>0.008397654034116585</v>
      </c>
      <c r="E681" s="123">
        <v>1.7873592521704675</v>
      </c>
      <c r="F681" s="84" t="s">
        <v>2874</v>
      </c>
      <c r="G681" s="84" t="b">
        <v>0</v>
      </c>
      <c r="H681" s="84" t="b">
        <v>0</v>
      </c>
      <c r="I681" s="84" t="b">
        <v>0</v>
      </c>
      <c r="J681" s="84" t="b">
        <v>0</v>
      </c>
      <c r="K681" s="84" t="b">
        <v>0</v>
      </c>
      <c r="L681" s="84" t="b">
        <v>0</v>
      </c>
    </row>
    <row r="682" spans="1:12" ht="15">
      <c r="A682" s="84" t="s">
        <v>3682</v>
      </c>
      <c r="B682" s="84" t="s">
        <v>3765</v>
      </c>
      <c r="C682" s="84">
        <v>5</v>
      </c>
      <c r="D682" s="123">
        <v>0.00786816861137142</v>
      </c>
      <c r="E682" s="123">
        <v>1.9334872878487055</v>
      </c>
      <c r="F682" s="84" t="s">
        <v>2874</v>
      </c>
      <c r="G682" s="84" t="b">
        <v>1</v>
      </c>
      <c r="H682" s="84" t="b">
        <v>0</v>
      </c>
      <c r="I682" s="84" t="b">
        <v>0</v>
      </c>
      <c r="J682" s="84" t="b">
        <v>0</v>
      </c>
      <c r="K682" s="84" t="b">
        <v>0</v>
      </c>
      <c r="L682" s="84" t="b">
        <v>0</v>
      </c>
    </row>
    <row r="683" spans="1:12" ht="15">
      <c r="A683" s="84" t="s">
        <v>3765</v>
      </c>
      <c r="B683" s="84" t="s">
        <v>3766</v>
      </c>
      <c r="C683" s="84">
        <v>5</v>
      </c>
      <c r="D683" s="123">
        <v>0.00786816861137142</v>
      </c>
      <c r="E683" s="123">
        <v>1.9334872878487055</v>
      </c>
      <c r="F683" s="84" t="s">
        <v>2874</v>
      </c>
      <c r="G683" s="84" t="b">
        <v>0</v>
      </c>
      <c r="H683" s="84" t="b">
        <v>0</v>
      </c>
      <c r="I683" s="84" t="b">
        <v>0</v>
      </c>
      <c r="J683" s="84" t="b">
        <v>0</v>
      </c>
      <c r="K683" s="84" t="b">
        <v>0</v>
      </c>
      <c r="L683" s="84" t="b">
        <v>0</v>
      </c>
    </row>
    <row r="684" spans="1:12" ht="15">
      <c r="A684" s="84" t="s">
        <v>3766</v>
      </c>
      <c r="B684" s="84" t="s">
        <v>3767</v>
      </c>
      <c r="C684" s="84">
        <v>5</v>
      </c>
      <c r="D684" s="123">
        <v>0.00786816861137142</v>
      </c>
      <c r="E684" s="123">
        <v>1.9334872878487055</v>
      </c>
      <c r="F684" s="84" t="s">
        <v>2874</v>
      </c>
      <c r="G684" s="84" t="b">
        <v>0</v>
      </c>
      <c r="H684" s="84" t="b">
        <v>0</v>
      </c>
      <c r="I684" s="84" t="b">
        <v>0</v>
      </c>
      <c r="J684" s="84" t="b">
        <v>0</v>
      </c>
      <c r="K684" s="84" t="b">
        <v>0</v>
      </c>
      <c r="L684" s="84" t="b">
        <v>0</v>
      </c>
    </row>
    <row r="685" spans="1:12" ht="15">
      <c r="A685" s="84" t="s">
        <v>3767</v>
      </c>
      <c r="B685" s="84" t="s">
        <v>3768</v>
      </c>
      <c r="C685" s="84">
        <v>5</v>
      </c>
      <c r="D685" s="123">
        <v>0.00786816861137142</v>
      </c>
      <c r="E685" s="123">
        <v>1.9334872878487055</v>
      </c>
      <c r="F685" s="84" t="s">
        <v>2874</v>
      </c>
      <c r="G685" s="84" t="b">
        <v>0</v>
      </c>
      <c r="H685" s="84" t="b">
        <v>0</v>
      </c>
      <c r="I685" s="84" t="b">
        <v>0</v>
      </c>
      <c r="J685" s="84" t="b">
        <v>0</v>
      </c>
      <c r="K685" s="84" t="b">
        <v>0</v>
      </c>
      <c r="L685" s="84" t="b">
        <v>0</v>
      </c>
    </row>
    <row r="686" spans="1:12" ht="15">
      <c r="A686" s="84" t="s">
        <v>3768</v>
      </c>
      <c r="B686" s="84" t="s">
        <v>3769</v>
      </c>
      <c r="C686" s="84">
        <v>5</v>
      </c>
      <c r="D686" s="123">
        <v>0.00786816861137142</v>
      </c>
      <c r="E686" s="123">
        <v>1.9334872878487055</v>
      </c>
      <c r="F686" s="84" t="s">
        <v>2874</v>
      </c>
      <c r="G686" s="84" t="b">
        <v>0</v>
      </c>
      <c r="H686" s="84" t="b">
        <v>0</v>
      </c>
      <c r="I686" s="84" t="b">
        <v>0</v>
      </c>
      <c r="J686" s="84" t="b">
        <v>0</v>
      </c>
      <c r="K686" s="84" t="b">
        <v>0</v>
      </c>
      <c r="L686" s="84" t="b">
        <v>0</v>
      </c>
    </row>
    <row r="687" spans="1:12" ht="15">
      <c r="A687" s="84" t="s">
        <v>3769</v>
      </c>
      <c r="B687" s="84" t="s">
        <v>3702</v>
      </c>
      <c r="C687" s="84">
        <v>5</v>
      </c>
      <c r="D687" s="123">
        <v>0.00786816861137142</v>
      </c>
      <c r="E687" s="123">
        <v>1.9334872878487055</v>
      </c>
      <c r="F687" s="84" t="s">
        <v>2874</v>
      </c>
      <c r="G687" s="84" t="b">
        <v>0</v>
      </c>
      <c r="H687" s="84" t="b">
        <v>0</v>
      </c>
      <c r="I687" s="84" t="b">
        <v>0</v>
      </c>
      <c r="J687" s="84" t="b">
        <v>0</v>
      </c>
      <c r="K687" s="84" t="b">
        <v>0</v>
      </c>
      <c r="L687" s="84" t="b">
        <v>0</v>
      </c>
    </row>
    <row r="688" spans="1:12" ht="15">
      <c r="A688" s="84" t="s">
        <v>3702</v>
      </c>
      <c r="B688" s="84" t="s">
        <v>3728</v>
      </c>
      <c r="C688" s="84">
        <v>5</v>
      </c>
      <c r="D688" s="123">
        <v>0.00786816861137142</v>
      </c>
      <c r="E688" s="123">
        <v>1.9334872878487055</v>
      </c>
      <c r="F688" s="84" t="s">
        <v>2874</v>
      </c>
      <c r="G688" s="84" t="b">
        <v>0</v>
      </c>
      <c r="H688" s="84" t="b">
        <v>0</v>
      </c>
      <c r="I688" s="84" t="b">
        <v>0</v>
      </c>
      <c r="J688" s="84" t="b">
        <v>0</v>
      </c>
      <c r="K688" s="84" t="b">
        <v>0</v>
      </c>
      <c r="L688" s="84" t="b">
        <v>0</v>
      </c>
    </row>
    <row r="689" spans="1:12" ht="15">
      <c r="A689" s="84" t="s">
        <v>3728</v>
      </c>
      <c r="B689" s="84" t="s">
        <v>3701</v>
      </c>
      <c r="C689" s="84">
        <v>5</v>
      </c>
      <c r="D689" s="123">
        <v>0.00786816861137142</v>
      </c>
      <c r="E689" s="123">
        <v>1.9334872878487055</v>
      </c>
      <c r="F689" s="84" t="s">
        <v>2874</v>
      </c>
      <c r="G689" s="84" t="b">
        <v>0</v>
      </c>
      <c r="H689" s="84" t="b">
        <v>0</v>
      </c>
      <c r="I689" s="84" t="b">
        <v>0</v>
      </c>
      <c r="J689" s="84" t="b">
        <v>0</v>
      </c>
      <c r="K689" s="84" t="b">
        <v>0</v>
      </c>
      <c r="L689" s="84" t="b">
        <v>0</v>
      </c>
    </row>
    <row r="690" spans="1:12" ht="15">
      <c r="A690" s="84" t="s">
        <v>3701</v>
      </c>
      <c r="B690" s="84" t="s">
        <v>3770</v>
      </c>
      <c r="C690" s="84">
        <v>5</v>
      </c>
      <c r="D690" s="123">
        <v>0.00786816861137142</v>
      </c>
      <c r="E690" s="123">
        <v>1.9334872878487055</v>
      </c>
      <c r="F690" s="84" t="s">
        <v>2874</v>
      </c>
      <c r="G690" s="84" t="b">
        <v>0</v>
      </c>
      <c r="H690" s="84" t="b">
        <v>0</v>
      </c>
      <c r="I690" s="84" t="b">
        <v>0</v>
      </c>
      <c r="J690" s="84" t="b">
        <v>0</v>
      </c>
      <c r="K690" s="84" t="b">
        <v>0</v>
      </c>
      <c r="L690" s="84" t="b">
        <v>0</v>
      </c>
    </row>
    <row r="691" spans="1:12" ht="15">
      <c r="A691" s="84" t="s">
        <v>3770</v>
      </c>
      <c r="B691" s="84" t="s">
        <v>3771</v>
      </c>
      <c r="C691" s="84">
        <v>5</v>
      </c>
      <c r="D691" s="123">
        <v>0.00786816861137142</v>
      </c>
      <c r="E691" s="123">
        <v>1.9334872878487055</v>
      </c>
      <c r="F691" s="84" t="s">
        <v>2874</v>
      </c>
      <c r="G691" s="84" t="b">
        <v>0</v>
      </c>
      <c r="H691" s="84" t="b">
        <v>0</v>
      </c>
      <c r="I691" s="84" t="b">
        <v>0</v>
      </c>
      <c r="J691" s="84" t="b">
        <v>0</v>
      </c>
      <c r="K691" s="84" t="b">
        <v>0</v>
      </c>
      <c r="L691" s="84" t="b">
        <v>0</v>
      </c>
    </row>
    <row r="692" spans="1:12" ht="15">
      <c r="A692" s="84" t="s">
        <v>3771</v>
      </c>
      <c r="B692" s="84" t="s">
        <v>3077</v>
      </c>
      <c r="C692" s="84">
        <v>5</v>
      </c>
      <c r="D692" s="123">
        <v>0.00786816861137142</v>
      </c>
      <c r="E692" s="123">
        <v>1.591064607026499</v>
      </c>
      <c r="F692" s="84" t="s">
        <v>2874</v>
      </c>
      <c r="G692" s="84" t="b">
        <v>0</v>
      </c>
      <c r="H692" s="84" t="b">
        <v>0</v>
      </c>
      <c r="I692" s="84" t="b">
        <v>0</v>
      </c>
      <c r="J692" s="84" t="b">
        <v>0</v>
      </c>
      <c r="K692" s="84" t="b">
        <v>0</v>
      </c>
      <c r="L692" s="84" t="b">
        <v>0</v>
      </c>
    </row>
    <row r="693" spans="1:12" ht="15">
      <c r="A693" s="84" t="s">
        <v>3730</v>
      </c>
      <c r="B693" s="84" t="s">
        <v>3772</v>
      </c>
      <c r="C693" s="84">
        <v>5</v>
      </c>
      <c r="D693" s="123">
        <v>0.00786816861137142</v>
      </c>
      <c r="E693" s="123">
        <v>1.8543060418010806</v>
      </c>
      <c r="F693" s="84" t="s">
        <v>2874</v>
      </c>
      <c r="G693" s="84" t="b">
        <v>0</v>
      </c>
      <c r="H693" s="84" t="b">
        <v>0</v>
      </c>
      <c r="I693" s="84" t="b">
        <v>0</v>
      </c>
      <c r="J693" s="84" t="b">
        <v>0</v>
      </c>
      <c r="K693" s="84" t="b">
        <v>0</v>
      </c>
      <c r="L693" s="84" t="b">
        <v>0</v>
      </c>
    </row>
    <row r="694" spans="1:12" ht="15">
      <c r="A694" s="84" t="s">
        <v>3772</v>
      </c>
      <c r="B694" s="84" t="s">
        <v>3773</v>
      </c>
      <c r="C694" s="84">
        <v>5</v>
      </c>
      <c r="D694" s="123">
        <v>0.00786816861137142</v>
      </c>
      <c r="E694" s="123">
        <v>1.9334872878487055</v>
      </c>
      <c r="F694" s="84" t="s">
        <v>2874</v>
      </c>
      <c r="G694" s="84" t="b">
        <v>0</v>
      </c>
      <c r="H694" s="84" t="b">
        <v>0</v>
      </c>
      <c r="I694" s="84" t="b">
        <v>0</v>
      </c>
      <c r="J694" s="84" t="b">
        <v>0</v>
      </c>
      <c r="K694" s="84" t="b">
        <v>0</v>
      </c>
      <c r="L694" s="84" t="b">
        <v>0</v>
      </c>
    </row>
    <row r="695" spans="1:12" ht="15">
      <c r="A695" s="84" t="s">
        <v>3773</v>
      </c>
      <c r="B695" s="84" t="s">
        <v>3077</v>
      </c>
      <c r="C695" s="84">
        <v>5</v>
      </c>
      <c r="D695" s="123">
        <v>0.00786816861137142</v>
      </c>
      <c r="E695" s="123">
        <v>1.591064607026499</v>
      </c>
      <c r="F695" s="84" t="s">
        <v>2874</v>
      </c>
      <c r="G695" s="84" t="b">
        <v>0</v>
      </c>
      <c r="H695" s="84" t="b">
        <v>0</v>
      </c>
      <c r="I695" s="84" t="b">
        <v>0</v>
      </c>
      <c r="J695" s="84" t="b">
        <v>0</v>
      </c>
      <c r="K695" s="84" t="b">
        <v>0</v>
      </c>
      <c r="L695" s="84" t="b">
        <v>0</v>
      </c>
    </row>
    <row r="696" spans="1:12" ht="15">
      <c r="A696" s="84" t="s">
        <v>3809</v>
      </c>
      <c r="B696" s="84" t="s">
        <v>3810</v>
      </c>
      <c r="C696" s="84">
        <v>4</v>
      </c>
      <c r="D696" s="123">
        <v>0.007146491047409719</v>
      </c>
      <c r="E696" s="123">
        <v>2.030397300856762</v>
      </c>
      <c r="F696" s="84" t="s">
        <v>2874</v>
      </c>
      <c r="G696" s="84" t="b">
        <v>1</v>
      </c>
      <c r="H696" s="84" t="b">
        <v>0</v>
      </c>
      <c r="I696" s="84" t="b">
        <v>0</v>
      </c>
      <c r="J696" s="84" t="b">
        <v>0</v>
      </c>
      <c r="K696" s="84" t="b">
        <v>0</v>
      </c>
      <c r="L696" s="84" t="b">
        <v>0</v>
      </c>
    </row>
    <row r="697" spans="1:12" ht="15">
      <c r="A697" s="84" t="s">
        <v>3810</v>
      </c>
      <c r="B697" s="84" t="s">
        <v>3811</v>
      </c>
      <c r="C697" s="84">
        <v>4</v>
      </c>
      <c r="D697" s="123">
        <v>0.007146491047409719</v>
      </c>
      <c r="E697" s="123">
        <v>2.030397300856762</v>
      </c>
      <c r="F697" s="84" t="s">
        <v>2874</v>
      </c>
      <c r="G697" s="84" t="b">
        <v>0</v>
      </c>
      <c r="H697" s="84" t="b">
        <v>0</v>
      </c>
      <c r="I697" s="84" t="b">
        <v>0</v>
      </c>
      <c r="J697" s="84" t="b">
        <v>0</v>
      </c>
      <c r="K697" s="84" t="b">
        <v>0</v>
      </c>
      <c r="L697" s="84" t="b">
        <v>0</v>
      </c>
    </row>
    <row r="698" spans="1:12" ht="15">
      <c r="A698" s="84" t="s">
        <v>3811</v>
      </c>
      <c r="B698" s="84" t="s">
        <v>3076</v>
      </c>
      <c r="C698" s="84">
        <v>4</v>
      </c>
      <c r="D698" s="123">
        <v>0.007146491047409719</v>
      </c>
      <c r="E698" s="123">
        <v>1.5532760461370994</v>
      </c>
      <c r="F698" s="84" t="s">
        <v>2874</v>
      </c>
      <c r="G698" s="84" t="b">
        <v>0</v>
      </c>
      <c r="H698" s="84" t="b">
        <v>0</v>
      </c>
      <c r="I698" s="84" t="b">
        <v>0</v>
      </c>
      <c r="J698" s="84" t="b">
        <v>0</v>
      </c>
      <c r="K698" s="84" t="b">
        <v>0</v>
      </c>
      <c r="L698" s="84" t="b">
        <v>0</v>
      </c>
    </row>
    <row r="699" spans="1:12" ht="15">
      <c r="A699" s="84" t="s">
        <v>3076</v>
      </c>
      <c r="B699" s="84" t="s">
        <v>3759</v>
      </c>
      <c r="C699" s="84">
        <v>4</v>
      </c>
      <c r="D699" s="123">
        <v>0.007146491047409719</v>
      </c>
      <c r="E699" s="123">
        <v>1.5532760461370994</v>
      </c>
      <c r="F699" s="84" t="s">
        <v>2874</v>
      </c>
      <c r="G699" s="84" t="b">
        <v>0</v>
      </c>
      <c r="H699" s="84" t="b">
        <v>0</v>
      </c>
      <c r="I699" s="84" t="b">
        <v>0</v>
      </c>
      <c r="J699" s="84" t="b">
        <v>0</v>
      </c>
      <c r="K699" s="84" t="b">
        <v>0</v>
      </c>
      <c r="L699" s="84" t="b">
        <v>0</v>
      </c>
    </row>
    <row r="700" spans="1:12" ht="15">
      <c r="A700" s="84" t="s">
        <v>3759</v>
      </c>
      <c r="B700" s="84" t="s">
        <v>3812</v>
      </c>
      <c r="C700" s="84">
        <v>4</v>
      </c>
      <c r="D700" s="123">
        <v>0.007146491047409719</v>
      </c>
      <c r="E700" s="123">
        <v>2.030397300856762</v>
      </c>
      <c r="F700" s="84" t="s">
        <v>2874</v>
      </c>
      <c r="G700" s="84" t="b">
        <v>0</v>
      </c>
      <c r="H700" s="84" t="b">
        <v>0</v>
      </c>
      <c r="I700" s="84" t="b">
        <v>0</v>
      </c>
      <c r="J700" s="84" t="b">
        <v>0</v>
      </c>
      <c r="K700" s="84" t="b">
        <v>0</v>
      </c>
      <c r="L700" s="84" t="b">
        <v>0</v>
      </c>
    </row>
    <row r="701" spans="1:12" ht="15">
      <c r="A701" s="84" t="s">
        <v>3812</v>
      </c>
      <c r="B701" s="84" t="s">
        <v>3058</v>
      </c>
      <c r="C701" s="84">
        <v>4</v>
      </c>
      <c r="D701" s="123">
        <v>0.007146491047409719</v>
      </c>
      <c r="E701" s="123">
        <v>1.7293673051927807</v>
      </c>
      <c r="F701" s="84" t="s">
        <v>2874</v>
      </c>
      <c r="G701" s="84" t="b">
        <v>0</v>
      </c>
      <c r="H701" s="84" t="b">
        <v>0</v>
      </c>
      <c r="I701" s="84" t="b">
        <v>0</v>
      </c>
      <c r="J701" s="84" t="b">
        <v>0</v>
      </c>
      <c r="K701" s="84" t="b">
        <v>0</v>
      </c>
      <c r="L701" s="84" t="b">
        <v>0</v>
      </c>
    </row>
    <row r="702" spans="1:12" ht="15">
      <c r="A702" s="84" t="s">
        <v>3058</v>
      </c>
      <c r="B702" s="84" t="s">
        <v>3813</v>
      </c>
      <c r="C702" s="84">
        <v>4</v>
      </c>
      <c r="D702" s="123">
        <v>0.007146491047409719</v>
      </c>
      <c r="E702" s="123">
        <v>1.7293673051927807</v>
      </c>
      <c r="F702" s="84" t="s">
        <v>2874</v>
      </c>
      <c r="G702" s="84" t="b">
        <v>0</v>
      </c>
      <c r="H702" s="84" t="b">
        <v>0</v>
      </c>
      <c r="I702" s="84" t="b">
        <v>0</v>
      </c>
      <c r="J702" s="84" t="b">
        <v>0</v>
      </c>
      <c r="K702" s="84" t="b">
        <v>0</v>
      </c>
      <c r="L702" s="84" t="b">
        <v>0</v>
      </c>
    </row>
    <row r="703" spans="1:12" ht="15">
      <c r="A703" s="84" t="s">
        <v>3813</v>
      </c>
      <c r="B703" s="84" t="s">
        <v>3054</v>
      </c>
      <c r="C703" s="84">
        <v>4</v>
      </c>
      <c r="D703" s="123">
        <v>0.007146491047409719</v>
      </c>
      <c r="E703" s="123">
        <v>1.6782147827453995</v>
      </c>
      <c r="F703" s="84" t="s">
        <v>2874</v>
      </c>
      <c r="G703" s="84" t="b">
        <v>0</v>
      </c>
      <c r="H703" s="84" t="b">
        <v>0</v>
      </c>
      <c r="I703" s="84" t="b">
        <v>0</v>
      </c>
      <c r="J703" s="84" t="b">
        <v>0</v>
      </c>
      <c r="K703" s="84" t="b">
        <v>0</v>
      </c>
      <c r="L703" s="84" t="b">
        <v>0</v>
      </c>
    </row>
    <row r="704" spans="1:12" ht="15">
      <c r="A704" s="84" t="s">
        <v>314</v>
      </c>
      <c r="B704" s="84" t="s">
        <v>3682</v>
      </c>
      <c r="C704" s="84">
        <v>4</v>
      </c>
      <c r="D704" s="123">
        <v>0.007146491047409719</v>
      </c>
      <c r="E704" s="123">
        <v>1.310237997450805</v>
      </c>
      <c r="F704" s="84" t="s">
        <v>2874</v>
      </c>
      <c r="G704" s="84" t="b">
        <v>0</v>
      </c>
      <c r="H704" s="84" t="b">
        <v>0</v>
      </c>
      <c r="I704" s="84" t="b">
        <v>0</v>
      </c>
      <c r="J704" s="84" t="b">
        <v>1</v>
      </c>
      <c r="K704" s="84" t="b">
        <v>0</v>
      </c>
      <c r="L704" s="84" t="b">
        <v>0</v>
      </c>
    </row>
    <row r="705" spans="1:12" ht="15">
      <c r="A705" s="84" t="s">
        <v>3078</v>
      </c>
      <c r="B705" s="84" t="s">
        <v>3805</v>
      </c>
      <c r="C705" s="84">
        <v>4</v>
      </c>
      <c r="D705" s="123">
        <v>0.007146491047409719</v>
      </c>
      <c r="E705" s="123">
        <v>1.591064607026499</v>
      </c>
      <c r="F705" s="84" t="s">
        <v>2874</v>
      </c>
      <c r="G705" s="84" t="b">
        <v>0</v>
      </c>
      <c r="H705" s="84" t="b">
        <v>0</v>
      </c>
      <c r="I705" s="84" t="b">
        <v>0</v>
      </c>
      <c r="J705" s="84" t="b">
        <v>0</v>
      </c>
      <c r="K705" s="84" t="b">
        <v>0</v>
      </c>
      <c r="L705" s="84" t="b">
        <v>0</v>
      </c>
    </row>
    <row r="706" spans="1:12" ht="15">
      <c r="A706" s="84" t="s">
        <v>3854</v>
      </c>
      <c r="B706" s="84" t="s">
        <v>3058</v>
      </c>
      <c r="C706" s="84">
        <v>3</v>
      </c>
      <c r="D706" s="123">
        <v>0.007344681443781341</v>
      </c>
      <c r="E706" s="123">
        <v>1.7293673051927807</v>
      </c>
      <c r="F706" s="84" t="s">
        <v>2874</v>
      </c>
      <c r="G706" s="84" t="b">
        <v>0</v>
      </c>
      <c r="H706" s="84" t="b">
        <v>0</v>
      </c>
      <c r="I706" s="84" t="b">
        <v>0</v>
      </c>
      <c r="J706" s="84" t="b">
        <v>0</v>
      </c>
      <c r="K706" s="84" t="b">
        <v>0</v>
      </c>
      <c r="L706" s="84" t="b">
        <v>0</v>
      </c>
    </row>
    <row r="707" spans="1:12" ht="15">
      <c r="A707" s="84" t="s">
        <v>314</v>
      </c>
      <c r="B707" s="84" t="s">
        <v>3809</v>
      </c>
      <c r="C707" s="84">
        <v>3</v>
      </c>
      <c r="D707" s="123">
        <v>0.006183640175282344</v>
      </c>
      <c r="E707" s="123">
        <v>1.310237997450805</v>
      </c>
      <c r="F707" s="84" t="s">
        <v>2874</v>
      </c>
      <c r="G707" s="84" t="b">
        <v>0</v>
      </c>
      <c r="H707" s="84" t="b">
        <v>0</v>
      </c>
      <c r="I707" s="84" t="b">
        <v>0</v>
      </c>
      <c r="J707" s="84" t="b">
        <v>1</v>
      </c>
      <c r="K707" s="84" t="b">
        <v>0</v>
      </c>
      <c r="L707" s="84" t="b">
        <v>0</v>
      </c>
    </row>
    <row r="708" spans="1:12" ht="15">
      <c r="A708" s="84" t="s">
        <v>3058</v>
      </c>
      <c r="B708" s="84" t="s">
        <v>3786</v>
      </c>
      <c r="C708" s="84">
        <v>2</v>
      </c>
      <c r="D708" s="123">
        <v>0.004896454295854227</v>
      </c>
      <c r="E708" s="123">
        <v>1.7293673051927807</v>
      </c>
      <c r="F708" s="84" t="s">
        <v>2874</v>
      </c>
      <c r="G708" s="84" t="b">
        <v>0</v>
      </c>
      <c r="H708" s="84" t="b">
        <v>0</v>
      </c>
      <c r="I708" s="84" t="b">
        <v>0</v>
      </c>
      <c r="J708" s="84" t="b">
        <v>0</v>
      </c>
      <c r="K708" s="84" t="b">
        <v>0</v>
      </c>
      <c r="L708" s="84" t="b">
        <v>0</v>
      </c>
    </row>
    <row r="709" spans="1:12" ht="15">
      <c r="A709" s="84" t="s">
        <v>3786</v>
      </c>
      <c r="B709" s="84" t="s">
        <v>3757</v>
      </c>
      <c r="C709" s="84">
        <v>2</v>
      </c>
      <c r="D709" s="123">
        <v>0.004896454295854227</v>
      </c>
      <c r="E709" s="123">
        <v>2.331427296520743</v>
      </c>
      <c r="F709" s="84" t="s">
        <v>2874</v>
      </c>
      <c r="G709" s="84" t="b">
        <v>0</v>
      </c>
      <c r="H709" s="84" t="b">
        <v>0</v>
      </c>
      <c r="I709" s="84" t="b">
        <v>0</v>
      </c>
      <c r="J709" s="84" t="b">
        <v>0</v>
      </c>
      <c r="K709" s="84" t="b">
        <v>0</v>
      </c>
      <c r="L709" s="84" t="b">
        <v>0</v>
      </c>
    </row>
    <row r="710" spans="1:12" ht="15">
      <c r="A710" s="84" t="s">
        <v>3757</v>
      </c>
      <c r="B710" s="84" t="s">
        <v>4036</v>
      </c>
      <c r="C710" s="84">
        <v>2</v>
      </c>
      <c r="D710" s="123">
        <v>0.004896454295854227</v>
      </c>
      <c r="E710" s="123">
        <v>2.331427296520743</v>
      </c>
      <c r="F710" s="84" t="s">
        <v>2874</v>
      </c>
      <c r="G710" s="84" t="b">
        <v>0</v>
      </c>
      <c r="H710" s="84" t="b">
        <v>0</v>
      </c>
      <c r="I710" s="84" t="b">
        <v>0</v>
      </c>
      <c r="J710" s="84" t="b">
        <v>0</v>
      </c>
      <c r="K710" s="84" t="b">
        <v>1</v>
      </c>
      <c r="L710" s="84" t="b">
        <v>0</v>
      </c>
    </row>
    <row r="711" spans="1:12" ht="15">
      <c r="A711" s="84" t="s">
        <v>4036</v>
      </c>
      <c r="B711" s="84" t="s">
        <v>4037</v>
      </c>
      <c r="C711" s="84">
        <v>2</v>
      </c>
      <c r="D711" s="123">
        <v>0.004896454295854227</v>
      </c>
      <c r="E711" s="123">
        <v>2.331427296520743</v>
      </c>
      <c r="F711" s="84" t="s">
        <v>2874</v>
      </c>
      <c r="G711" s="84" t="b">
        <v>0</v>
      </c>
      <c r="H711" s="84" t="b">
        <v>1</v>
      </c>
      <c r="I711" s="84" t="b">
        <v>0</v>
      </c>
      <c r="J711" s="84" t="b">
        <v>0</v>
      </c>
      <c r="K711" s="84" t="b">
        <v>0</v>
      </c>
      <c r="L711" s="84" t="b">
        <v>0</v>
      </c>
    </row>
    <row r="712" spans="1:12" ht="15">
      <c r="A712" s="84" t="s">
        <v>4037</v>
      </c>
      <c r="B712" s="84" t="s">
        <v>4038</v>
      </c>
      <c r="C712" s="84">
        <v>2</v>
      </c>
      <c r="D712" s="123">
        <v>0.004896454295854227</v>
      </c>
      <c r="E712" s="123">
        <v>2.331427296520743</v>
      </c>
      <c r="F712" s="84" t="s">
        <v>2874</v>
      </c>
      <c r="G712" s="84" t="b">
        <v>0</v>
      </c>
      <c r="H712" s="84" t="b">
        <v>0</v>
      </c>
      <c r="I712" s="84" t="b">
        <v>0</v>
      </c>
      <c r="J712" s="84" t="b">
        <v>0</v>
      </c>
      <c r="K712" s="84" t="b">
        <v>0</v>
      </c>
      <c r="L712" s="84" t="b">
        <v>0</v>
      </c>
    </row>
    <row r="713" spans="1:12" ht="15">
      <c r="A713" s="84" t="s">
        <v>4038</v>
      </c>
      <c r="B713" s="84" t="s">
        <v>3855</v>
      </c>
      <c r="C713" s="84">
        <v>2</v>
      </c>
      <c r="D713" s="123">
        <v>0.004896454295854227</v>
      </c>
      <c r="E713" s="123">
        <v>2.155336037465062</v>
      </c>
      <c r="F713" s="84" t="s">
        <v>2874</v>
      </c>
      <c r="G713" s="84" t="b">
        <v>0</v>
      </c>
      <c r="H713" s="84" t="b">
        <v>0</v>
      </c>
      <c r="I713" s="84" t="b">
        <v>0</v>
      </c>
      <c r="J713" s="84" t="b">
        <v>0</v>
      </c>
      <c r="K713" s="84" t="b">
        <v>1</v>
      </c>
      <c r="L713" s="84" t="b">
        <v>0</v>
      </c>
    </row>
    <row r="714" spans="1:12" ht="15">
      <c r="A714" s="84" t="s">
        <v>3855</v>
      </c>
      <c r="B714" s="84" t="s">
        <v>4039</v>
      </c>
      <c r="C714" s="84">
        <v>2</v>
      </c>
      <c r="D714" s="123">
        <v>0.004896454295854227</v>
      </c>
      <c r="E714" s="123">
        <v>2.155336037465062</v>
      </c>
      <c r="F714" s="84" t="s">
        <v>2874</v>
      </c>
      <c r="G714" s="84" t="b">
        <v>0</v>
      </c>
      <c r="H714" s="84" t="b">
        <v>1</v>
      </c>
      <c r="I714" s="84" t="b">
        <v>0</v>
      </c>
      <c r="J714" s="84" t="b">
        <v>0</v>
      </c>
      <c r="K714" s="84" t="b">
        <v>0</v>
      </c>
      <c r="L714" s="84" t="b">
        <v>0</v>
      </c>
    </row>
    <row r="715" spans="1:12" ht="15">
      <c r="A715" s="84" t="s">
        <v>4039</v>
      </c>
      <c r="B715" s="84" t="s">
        <v>4040</v>
      </c>
      <c r="C715" s="84">
        <v>2</v>
      </c>
      <c r="D715" s="123">
        <v>0.004896454295854227</v>
      </c>
      <c r="E715" s="123">
        <v>2.331427296520743</v>
      </c>
      <c r="F715" s="84" t="s">
        <v>2874</v>
      </c>
      <c r="G715" s="84" t="b">
        <v>0</v>
      </c>
      <c r="H715" s="84" t="b">
        <v>0</v>
      </c>
      <c r="I715" s="84" t="b">
        <v>0</v>
      </c>
      <c r="J715" s="84" t="b">
        <v>0</v>
      </c>
      <c r="K715" s="84" t="b">
        <v>1</v>
      </c>
      <c r="L715" s="84" t="b">
        <v>0</v>
      </c>
    </row>
    <row r="716" spans="1:12" ht="15">
      <c r="A716" s="84" t="s">
        <v>4040</v>
      </c>
      <c r="B716" s="84" t="s">
        <v>3081</v>
      </c>
      <c r="C716" s="84">
        <v>2</v>
      </c>
      <c r="D716" s="123">
        <v>0.004896454295854227</v>
      </c>
      <c r="E716" s="123">
        <v>1.6782147827453995</v>
      </c>
      <c r="F716" s="84" t="s">
        <v>2874</v>
      </c>
      <c r="G716" s="84" t="b">
        <v>0</v>
      </c>
      <c r="H716" s="84" t="b">
        <v>1</v>
      </c>
      <c r="I716" s="84" t="b">
        <v>0</v>
      </c>
      <c r="J716" s="84" t="b">
        <v>1</v>
      </c>
      <c r="K716" s="84" t="b">
        <v>0</v>
      </c>
      <c r="L716" s="84" t="b">
        <v>0</v>
      </c>
    </row>
    <row r="717" spans="1:12" ht="15">
      <c r="A717" s="84" t="s">
        <v>3081</v>
      </c>
      <c r="B717" s="84" t="s">
        <v>4041</v>
      </c>
      <c r="C717" s="84">
        <v>2</v>
      </c>
      <c r="D717" s="123">
        <v>0.004896454295854227</v>
      </c>
      <c r="E717" s="123">
        <v>1.6782147827453995</v>
      </c>
      <c r="F717" s="84" t="s">
        <v>2874</v>
      </c>
      <c r="G717" s="84" t="b">
        <v>1</v>
      </c>
      <c r="H717" s="84" t="b">
        <v>0</v>
      </c>
      <c r="I717" s="84" t="b">
        <v>0</v>
      </c>
      <c r="J717" s="84" t="b">
        <v>0</v>
      </c>
      <c r="K717" s="84" t="b">
        <v>0</v>
      </c>
      <c r="L717" s="84" t="b">
        <v>0</v>
      </c>
    </row>
    <row r="718" spans="1:12" ht="15">
      <c r="A718" s="84" t="s">
        <v>4041</v>
      </c>
      <c r="B718" s="84" t="s">
        <v>4042</v>
      </c>
      <c r="C718" s="84">
        <v>2</v>
      </c>
      <c r="D718" s="123">
        <v>0.004896454295854227</v>
      </c>
      <c r="E718" s="123">
        <v>2.331427296520743</v>
      </c>
      <c r="F718" s="84" t="s">
        <v>2874</v>
      </c>
      <c r="G718" s="84" t="b">
        <v>0</v>
      </c>
      <c r="H718" s="84" t="b">
        <v>0</v>
      </c>
      <c r="I718" s="84" t="b">
        <v>0</v>
      </c>
      <c r="J718" s="84" t="b">
        <v>1</v>
      </c>
      <c r="K718" s="84" t="b">
        <v>0</v>
      </c>
      <c r="L718" s="84" t="b">
        <v>0</v>
      </c>
    </row>
    <row r="719" spans="1:12" ht="15">
      <c r="A719" s="84" t="s">
        <v>3079</v>
      </c>
      <c r="B719" s="84" t="s">
        <v>3060</v>
      </c>
      <c r="C719" s="84">
        <v>2</v>
      </c>
      <c r="D719" s="123">
        <v>0.006219663068003595</v>
      </c>
      <c r="E719" s="123">
        <v>1.591064607026499</v>
      </c>
      <c r="F719" s="84" t="s">
        <v>2874</v>
      </c>
      <c r="G719" s="84" t="b">
        <v>0</v>
      </c>
      <c r="H719" s="84" t="b">
        <v>0</v>
      </c>
      <c r="I719" s="84" t="b">
        <v>0</v>
      </c>
      <c r="J719" s="84" t="b">
        <v>0</v>
      </c>
      <c r="K719" s="84" t="b">
        <v>0</v>
      </c>
      <c r="L719" s="84" t="b">
        <v>0</v>
      </c>
    </row>
    <row r="720" spans="1:12" ht="15">
      <c r="A720" s="84" t="s">
        <v>3912</v>
      </c>
      <c r="B720" s="84" t="s">
        <v>3080</v>
      </c>
      <c r="C720" s="84">
        <v>2</v>
      </c>
      <c r="D720" s="123">
        <v>0.004896454295854227</v>
      </c>
      <c r="E720" s="123">
        <v>1.414973347970818</v>
      </c>
      <c r="F720" s="84" t="s">
        <v>2874</v>
      </c>
      <c r="G720" s="84" t="b">
        <v>0</v>
      </c>
      <c r="H720" s="84" t="b">
        <v>0</v>
      </c>
      <c r="I720" s="84" t="b">
        <v>0</v>
      </c>
      <c r="J720" s="84" t="b">
        <v>0</v>
      </c>
      <c r="K720" s="84" t="b">
        <v>0</v>
      </c>
      <c r="L720" s="84" t="b">
        <v>0</v>
      </c>
    </row>
    <row r="721" spans="1:12" ht="15">
      <c r="A721" s="84" t="s">
        <v>3079</v>
      </c>
      <c r="B721" s="84" t="s">
        <v>3885</v>
      </c>
      <c r="C721" s="84">
        <v>2</v>
      </c>
      <c r="D721" s="123">
        <v>0.006219663068003595</v>
      </c>
      <c r="E721" s="123">
        <v>1.591064607026499</v>
      </c>
      <c r="F721" s="84" t="s">
        <v>2874</v>
      </c>
      <c r="G721" s="84" t="b">
        <v>0</v>
      </c>
      <c r="H721" s="84" t="b">
        <v>0</v>
      </c>
      <c r="I721" s="84" t="b">
        <v>0</v>
      </c>
      <c r="J721" s="84" t="b">
        <v>0</v>
      </c>
      <c r="K721" s="84" t="b">
        <v>0</v>
      </c>
      <c r="L721" s="84" t="b">
        <v>0</v>
      </c>
    </row>
    <row r="722" spans="1:12" ht="15">
      <c r="A722" s="84" t="s">
        <v>3085</v>
      </c>
      <c r="B722" s="84" t="s">
        <v>3084</v>
      </c>
      <c r="C722" s="84">
        <v>16</v>
      </c>
      <c r="D722" s="123">
        <v>0.024474704101721208</v>
      </c>
      <c r="E722" s="123">
        <v>1.1478480160725117</v>
      </c>
      <c r="F722" s="84" t="s">
        <v>2875</v>
      </c>
      <c r="G722" s="84" t="b">
        <v>0</v>
      </c>
      <c r="H722" s="84" t="b">
        <v>0</v>
      </c>
      <c r="I722" s="84" t="b">
        <v>0</v>
      </c>
      <c r="J722" s="84" t="b">
        <v>0</v>
      </c>
      <c r="K722" s="84" t="b">
        <v>0</v>
      </c>
      <c r="L722" s="84" t="b">
        <v>0</v>
      </c>
    </row>
    <row r="723" spans="1:12" ht="15">
      <c r="A723" s="84" t="s">
        <v>3086</v>
      </c>
      <c r="B723" s="84" t="s">
        <v>3054</v>
      </c>
      <c r="C723" s="84">
        <v>12</v>
      </c>
      <c r="D723" s="123">
        <v>0.010644002132246472</v>
      </c>
      <c r="E723" s="123">
        <v>1.323939275128193</v>
      </c>
      <c r="F723" s="84" t="s">
        <v>2875</v>
      </c>
      <c r="G723" s="84" t="b">
        <v>0</v>
      </c>
      <c r="H723" s="84" t="b">
        <v>0</v>
      </c>
      <c r="I723" s="84" t="b">
        <v>0</v>
      </c>
      <c r="J723" s="84" t="b">
        <v>0</v>
      </c>
      <c r="K723" s="84" t="b">
        <v>0</v>
      </c>
      <c r="L723" s="84" t="b">
        <v>0</v>
      </c>
    </row>
    <row r="724" spans="1:12" ht="15">
      <c r="A724" s="84" t="s">
        <v>3087</v>
      </c>
      <c r="B724" s="84" t="s">
        <v>3088</v>
      </c>
      <c r="C724" s="84">
        <v>9</v>
      </c>
      <c r="D724" s="123">
        <v>0.012086828714056022</v>
      </c>
      <c r="E724" s="123">
        <v>1.3617278360175928</v>
      </c>
      <c r="F724" s="84" t="s">
        <v>2875</v>
      </c>
      <c r="G724" s="84" t="b">
        <v>0</v>
      </c>
      <c r="H724" s="84" t="b">
        <v>0</v>
      </c>
      <c r="I724" s="84" t="b">
        <v>0</v>
      </c>
      <c r="J724" s="84" t="b">
        <v>0</v>
      </c>
      <c r="K724" s="84" t="b">
        <v>0</v>
      </c>
      <c r="L724" s="84" t="b">
        <v>0</v>
      </c>
    </row>
    <row r="725" spans="1:12" ht="15">
      <c r="A725" s="84" t="s">
        <v>3088</v>
      </c>
      <c r="B725" s="84" t="s">
        <v>3089</v>
      </c>
      <c r="C725" s="84">
        <v>8</v>
      </c>
      <c r="D725" s="123">
        <v>0.012237352050860604</v>
      </c>
      <c r="E725" s="123">
        <v>1.448878011736493</v>
      </c>
      <c r="F725" s="84" t="s">
        <v>2875</v>
      </c>
      <c r="G725" s="84" t="b">
        <v>0</v>
      </c>
      <c r="H725" s="84" t="b">
        <v>0</v>
      </c>
      <c r="I725" s="84" t="b">
        <v>0</v>
      </c>
      <c r="J725" s="84" t="b">
        <v>0</v>
      </c>
      <c r="K725" s="84" t="b">
        <v>0</v>
      </c>
      <c r="L725" s="84" t="b">
        <v>0</v>
      </c>
    </row>
    <row r="726" spans="1:12" ht="15">
      <c r="A726" s="84" t="s">
        <v>3089</v>
      </c>
      <c r="B726" s="84" t="s">
        <v>3090</v>
      </c>
      <c r="C726" s="84">
        <v>8</v>
      </c>
      <c r="D726" s="123">
        <v>0.012237352050860604</v>
      </c>
      <c r="E726" s="123">
        <v>1.5000305341838744</v>
      </c>
      <c r="F726" s="84" t="s">
        <v>2875</v>
      </c>
      <c r="G726" s="84" t="b">
        <v>0</v>
      </c>
      <c r="H726" s="84" t="b">
        <v>0</v>
      </c>
      <c r="I726" s="84" t="b">
        <v>0</v>
      </c>
      <c r="J726" s="84" t="b">
        <v>0</v>
      </c>
      <c r="K726" s="84" t="b">
        <v>0</v>
      </c>
      <c r="L726" s="84" t="b">
        <v>0</v>
      </c>
    </row>
    <row r="727" spans="1:12" ht="15">
      <c r="A727" s="84" t="s">
        <v>3090</v>
      </c>
      <c r="B727" s="84" t="s">
        <v>3091</v>
      </c>
      <c r="C727" s="84">
        <v>8</v>
      </c>
      <c r="D727" s="123">
        <v>0.012237352050860604</v>
      </c>
      <c r="E727" s="123">
        <v>1.5000305341838744</v>
      </c>
      <c r="F727" s="84" t="s">
        <v>2875</v>
      </c>
      <c r="G727" s="84" t="b">
        <v>0</v>
      </c>
      <c r="H727" s="84" t="b">
        <v>0</v>
      </c>
      <c r="I727" s="84" t="b">
        <v>0</v>
      </c>
      <c r="J727" s="84" t="b">
        <v>0</v>
      </c>
      <c r="K727" s="84" t="b">
        <v>0</v>
      </c>
      <c r="L727" s="84" t="b">
        <v>0</v>
      </c>
    </row>
    <row r="728" spans="1:12" ht="15">
      <c r="A728" s="84" t="s">
        <v>3091</v>
      </c>
      <c r="B728" s="84" t="s">
        <v>3085</v>
      </c>
      <c r="C728" s="84">
        <v>8</v>
      </c>
      <c r="D728" s="123">
        <v>0.012237352050860604</v>
      </c>
      <c r="E728" s="123">
        <v>1.1990005385198932</v>
      </c>
      <c r="F728" s="84" t="s">
        <v>2875</v>
      </c>
      <c r="G728" s="84" t="b">
        <v>0</v>
      </c>
      <c r="H728" s="84" t="b">
        <v>0</v>
      </c>
      <c r="I728" s="84" t="b">
        <v>0</v>
      </c>
      <c r="J728" s="84" t="b">
        <v>0</v>
      </c>
      <c r="K728" s="84" t="b">
        <v>0</v>
      </c>
      <c r="L728" s="84" t="b">
        <v>0</v>
      </c>
    </row>
    <row r="729" spans="1:12" ht="15">
      <c r="A729" s="84" t="s">
        <v>3084</v>
      </c>
      <c r="B729" s="84" t="s">
        <v>3085</v>
      </c>
      <c r="C729" s="84">
        <v>8</v>
      </c>
      <c r="D729" s="123">
        <v>0.012237352050860604</v>
      </c>
      <c r="E729" s="123">
        <v>0.8468180204085306</v>
      </c>
      <c r="F729" s="84" t="s">
        <v>2875</v>
      </c>
      <c r="G729" s="84" t="b">
        <v>0</v>
      </c>
      <c r="H729" s="84" t="b">
        <v>0</v>
      </c>
      <c r="I729" s="84" t="b">
        <v>0</v>
      </c>
      <c r="J729" s="84" t="b">
        <v>0</v>
      </c>
      <c r="K729" s="84" t="b">
        <v>0</v>
      </c>
      <c r="L729" s="84" t="b">
        <v>0</v>
      </c>
    </row>
    <row r="730" spans="1:12" ht="15">
      <c r="A730" s="84" t="s">
        <v>3084</v>
      </c>
      <c r="B730" s="84" t="s">
        <v>3668</v>
      </c>
      <c r="C730" s="84">
        <v>8</v>
      </c>
      <c r="D730" s="123">
        <v>0.012237352050860604</v>
      </c>
      <c r="E730" s="123">
        <v>1.1478480160725117</v>
      </c>
      <c r="F730" s="84" t="s">
        <v>2875</v>
      </c>
      <c r="G730" s="84" t="b">
        <v>0</v>
      </c>
      <c r="H730" s="84" t="b">
        <v>0</v>
      </c>
      <c r="I730" s="84" t="b">
        <v>0</v>
      </c>
      <c r="J730" s="84" t="b">
        <v>0</v>
      </c>
      <c r="K730" s="84" t="b">
        <v>0</v>
      </c>
      <c r="L730" s="84" t="b">
        <v>0</v>
      </c>
    </row>
    <row r="731" spans="1:12" ht="15">
      <c r="A731" s="84" t="s">
        <v>3668</v>
      </c>
      <c r="B731" s="84" t="s">
        <v>3693</v>
      </c>
      <c r="C731" s="84">
        <v>8</v>
      </c>
      <c r="D731" s="123">
        <v>0.012237352050860604</v>
      </c>
      <c r="E731" s="123">
        <v>1.5000305341838744</v>
      </c>
      <c r="F731" s="84" t="s">
        <v>2875</v>
      </c>
      <c r="G731" s="84" t="b">
        <v>0</v>
      </c>
      <c r="H731" s="84" t="b">
        <v>0</v>
      </c>
      <c r="I731" s="84" t="b">
        <v>0</v>
      </c>
      <c r="J731" s="84" t="b">
        <v>0</v>
      </c>
      <c r="K731" s="84" t="b">
        <v>0</v>
      </c>
      <c r="L731" s="84" t="b">
        <v>0</v>
      </c>
    </row>
    <row r="732" spans="1:12" ht="15">
      <c r="A732" s="84" t="s">
        <v>247</v>
      </c>
      <c r="B732" s="84" t="s">
        <v>3087</v>
      </c>
      <c r="C732" s="84">
        <v>7</v>
      </c>
      <c r="D732" s="123">
        <v>0.012189229135173858</v>
      </c>
      <c r="E732" s="123">
        <v>1.3451285741981311</v>
      </c>
      <c r="F732" s="84" t="s">
        <v>2875</v>
      </c>
      <c r="G732" s="84" t="b">
        <v>0</v>
      </c>
      <c r="H732" s="84" t="b">
        <v>0</v>
      </c>
      <c r="I732" s="84" t="b">
        <v>0</v>
      </c>
      <c r="J732" s="84" t="b">
        <v>0</v>
      </c>
      <c r="K732" s="84" t="b">
        <v>0</v>
      </c>
      <c r="L732" s="84" t="b">
        <v>0</v>
      </c>
    </row>
    <row r="733" spans="1:12" ht="15">
      <c r="A733" s="84" t="s">
        <v>3726</v>
      </c>
      <c r="B733" s="84" t="s">
        <v>3727</v>
      </c>
      <c r="C733" s="84">
        <v>3</v>
      </c>
      <c r="D733" s="123">
        <v>0.00925289824833128</v>
      </c>
      <c r="E733" s="123">
        <v>1.9259992664561556</v>
      </c>
      <c r="F733" s="84" t="s">
        <v>2875</v>
      </c>
      <c r="G733" s="84" t="b">
        <v>0</v>
      </c>
      <c r="H733" s="84" t="b">
        <v>0</v>
      </c>
      <c r="I733" s="84" t="b">
        <v>0</v>
      </c>
      <c r="J733" s="84" t="b">
        <v>0</v>
      </c>
      <c r="K733" s="84" t="b">
        <v>0</v>
      </c>
      <c r="L733" s="84" t="b">
        <v>0</v>
      </c>
    </row>
    <row r="734" spans="1:12" ht="15">
      <c r="A734" s="84" t="s">
        <v>3727</v>
      </c>
      <c r="B734" s="84" t="s">
        <v>3700</v>
      </c>
      <c r="C734" s="84">
        <v>3</v>
      </c>
      <c r="D734" s="123">
        <v>0.00925289824833128</v>
      </c>
      <c r="E734" s="123">
        <v>1.9259992664561556</v>
      </c>
      <c r="F734" s="84" t="s">
        <v>2875</v>
      </c>
      <c r="G734" s="84" t="b">
        <v>0</v>
      </c>
      <c r="H734" s="84" t="b">
        <v>0</v>
      </c>
      <c r="I734" s="84" t="b">
        <v>0</v>
      </c>
      <c r="J734" s="84" t="b">
        <v>0</v>
      </c>
      <c r="K734" s="84" t="b">
        <v>0</v>
      </c>
      <c r="L734" s="84" t="b">
        <v>0</v>
      </c>
    </row>
    <row r="735" spans="1:12" ht="15">
      <c r="A735" s="84" t="s">
        <v>3686</v>
      </c>
      <c r="B735" s="84" t="s">
        <v>3691</v>
      </c>
      <c r="C735" s="84">
        <v>2</v>
      </c>
      <c r="D735" s="123">
        <v>0.007453936489561591</v>
      </c>
      <c r="E735" s="123">
        <v>2.1020905255118367</v>
      </c>
      <c r="F735" s="84" t="s">
        <v>2875</v>
      </c>
      <c r="G735" s="84" t="b">
        <v>0</v>
      </c>
      <c r="H735" s="84" t="b">
        <v>0</v>
      </c>
      <c r="I735" s="84" t="b">
        <v>0</v>
      </c>
      <c r="J735" s="84" t="b">
        <v>0</v>
      </c>
      <c r="K735" s="84" t="b">
        <v>0</v>
      </c>
      <c r="L735" s="84" t="b">
        <v>0</v>
      </c>
    </row>
    <row r="736" spans="1:12" ht="15">
      <c r="A736" s="84" t="s">
        <v>3691</v>
      </c>
      <c r="B736" s="84" t="s">
        <v>3782</v>
      </c>
      <c r="C736" s="84">
        <v>2</v>
      </c>
      <c r="D736" s="123">
        <v>0.007453936489561591</v>
      </c>
      <c r="E736" s="123">
        <v>2.1020905255118367</v>
      </c>
      <c r="F736" s="84" t="s">
        <v>2875</v>
      </c>
      <c r="G736" s="84" t="b">
        <v>0</v>
      </c>
      <c r="H736" s="84" t="b">
        <v>0</v>
      </c>
      <c r="I736" s="84" t="b">
        <v>0</v>
      </c>
      <c r="J736" s="84" t="b">
        <v>0</v>
      </c>
      <c r="K736" s="84" t="b">
        <v>0</v>
      </c>
      <c r="L736" s="84" t="b">
        <v>0</v>
      </c>
    </row>
    <row r="737" spans="1:12" ht="15">
      <c r="A737" s="84" t="s">
        <v>3782</v>
      </c>
      <c r="B737" s="84" t="s">
        <v>3748</v>
      </c>
      <c r="C737" s="84">
        <v>2</v>
      </c>
      <c r="D737" s="123">
        <v>0.007453936489561591</v>
      </c>
      <c r="E737" s="123">
        <v>2.1020905255118367</v>
      </c>
      <c r="F737" s="84" t="s">
        <v>2875</v>
      </c>
      <c r="G737" s="84" t="b">
        <v>0</v>
      </c>
      <c r="H737" s="84" t="b">
        <v>0</v>
      </c>
      <c r="I737" s="84" t="b">
        <v>0</v>
      </c>
      <c r="J737" s="84" t="b">
        <v>0</v>
      </c>
      <c r="K737" s="84" t="b">
        <v>0</v>
      </c>
      <c r="L737" s="84" t="b">
        <v>0</v>
      </c>
    </row>
    <row r="738" spans="1:12" ht="15">
      <c r="A738" s="84" t="s">
        <v>3748</v>
      </c>
      <c r="B738" s="84" t="s">
        <v>3806</v>
      </c>
      <c r="C738" s="84">
        <v>2</v>
      </c>
      <c r="D738" s="123">
        <v>0.007453936489561591</v>
      </c>
      <c r="E738" s="123">
        <v>2.1020905255118367</v>
      </c>
      <c r="F738" s="84" t="s">
        <v>2875</v>
      </c>
      <c r="G738" s="84" t="b">
        <v>0</v>
      </c>
      <c r="H738" s="84" t="b">
        <v>0</v>
      </c>
      <c r="I738" s="84" t="b">
        <v>0</v>
      </c>
      <c r="J738" s="84" t="b">
        <v>0</v>
      </c>
      <c r="K738" s="84" t="b">
        <v>0</v>
      </c>
      <c r="L738" s="84" t="b">
        <v>0</v>
      </c>
    </row>
    <row r="739" spans="1:12" ht="15">
      <c r="A739" s="84" t="s">
        <v>3806</v>
      </c>
      <c r="B739" s="84" t="s">
        <v>3757</v>
      </c>
      <c r="C739" s="84">
        <v>2</v>
      </c>
      <c r="D739" s="123">
        <v>0.007453936489561591</v>
      </c>
      <c r="E739" s="123">
        <v>2.1020905255118367</v>
      </c>
      <c r="F739" s="84" t="s">
        <v>2875</v>
      </c>
      <c r="G739" s="84" t="b">
        <v>0</v>
      </c>
      <c r="H739" s="84" t="b">
        <v>0</v>
      </c>
      <c r="I739" s="84" t="b">
        <v>0</v>
      </c>
      <c r="J739" s="84" t="b">
        <v>0</v>
      </c>
      <c r="K739" s="84" t="b">
        <v>0</v>
      </c>
      <c r="L739" s="84" t="b">
        <v>0</v>
      </c>
    </row>
    <row r="740" spans="1:12" ht="15">
      <c r="A740" s="84" t="s">
        <v>3757</v>
      </c>
      <c r="B740" s="84" t="s">
        <v>3726</v>
      </c>
      <c r="C740" s="84">
        <v>2</v>
      </c>
      <c r="D740" s="123">
        <v>0.007453936489561591</v>
      </c>
      <c r="E740" s="123">
        <v>1.9259992664561556</v>
      </c>
      <c r="F740" s="84" t="s">
        <v>2875</v>
      </c>
      <c r="G740" s="84" t="b">
        <v>0</v>
      </c>
      <c r="H740" s="84" t="b">
        <v>0</v>
      </c>
      <c r="I740" s="84" t="b">
        <v>0</v>
      </c>
      <c r="J740" s="84" t="b">
        <v>0</v>
      </c>
      <c r="K740" s="84" t="b">
        <v>0</v>
      </c>
      <c r="L740" s="84" t="b">
        <v>0</v>
      </c>
    </row>
    <row r="741" spans="1:12" ht="15">
      <c r="A741" s="84" t="s">
        <v>3700</v>
      </c>
      <c r="B741" s="84" t="s">
        <v>3909</v>
      </c>
      <c r="C741" s="84">
        <v>2</v>
      </c>
      <c r="D741" s="123">
        <v>0.007453936489561591</v>
      </c>
      <c r="E741" s="123">
        <v>1.9259992664561556</v>
      </c>
      <c r="F741" s="84" t="s">
        <v>2875</v>
      </c>
      <c r="G741" s="84" t="b">
        <v>0</v>
      </c>
      <c r="H741" s="84" t="b">
        <v>0</v>
      </c>
      <c r="I741" s="84" t="b">
        <v>0</v>
      </c>
      <c r="J741" s="84" t="b">
        <v>0</v>
      </c>
      <c r="K741" s="84" t="b">
        <v>0</v>
      </c>
      <c r="L741" s="84" t="b">
        <v>0</v>
      </c>
    </row>
    <row r="742" spans="1:12" ht="15">
      <c r="A742" s="84" t="s">
        <v>3909</v>
      </c>
      <c r="B742" s="84" t="s">
        <v>3852</v>
      </c>
      <c r="C742" s="84">
        <v>2</v>
      </c>
      <c r="D742" s="123">
        <v>0.007453936489561591</v>
      </c>
      <c r="E742" s="123">
        <v>1.9259992664561556</v>
      </c>
      <c r="F742" s="84" t="s">
        <v>2875</v>
      </c>
      <c r="G742" s="84" t="b">
        <v>0</v>
      </c>
      <c r="H742" s="84" t="b">
        <v>0</v>
      </c>
      <c r="I742" s="84" t="b">
        <v>0</v>
      </c>
      <c r="J742" s="84" t="b">
        <v>0</v>
      </c>
      <c r="K742" s="84" t="b">
        <v>0</v>
      </c>
      <c r="L742" s="84" t="b">
        <v>0</v>
      </c>
    </row>
    <row r="743" spans="1:12" ht="15">
      <c r="A743" s="84" t="s">
        <v>3852</v>
      </c>
      <c r="B743" s="84" t="s">
        <v>3910</v>
      </c>
      <c r="C743" s="84">
        <v>2</v>
      </c>
      <c r="D743" s="123">
        <v>0.007453936489561591</v>
      </c>
      <c r="E743" s="123">
        <v>1.9259992664561556</v>
      </c>
      <c r="F743" s="84" t="s">
        <v>2875</v>
      </c>
      <c r="G743" s="84" t="b">
        <v>0</v>
      </c>
      <c r="H743" s="84" t="b">
        <v>0</v>
      </c>
      <c r="I743" s="84" t="b">
        <v>0</v>
      </c>
      <c r="J743" s="84" t="b">
        <v>0</v>
      </c>
      <c r="K743" s="84" t="b">
        <v>0</v>
      </c>
      <c r="L743" s="84" t="b">
        <v>0</v>
      </c>
    </row>
    <row r="744" spans="1:12" ht="15">
      <c r="A744" s="84" t="s">
        <v>3910</v>
      </c>
      <c r="B744" s="84" t="s">
        <v>3086</v>
      </c>
      <c r="C744" s="84">
        <v>2</v>
      </c>
      <c r="D744" s="123">
        <v>0.007453936489561591</v>
      </c>
      <c r="E744" s="123">
        <v>1.147848016072512</v>
      </c>
      <c r="F744" s="84" t="s">
        <v>2875</v>
      </c>
      <c r="G744" s="84" t="b">
        <v>0</v>
      </c>
      <c r="H744" s="84" t="b">
        <v>0</v>
      </c>
      <c r="I744" s="84" t="b">
        <v>0</v>
      </c>
      <c r="J744" s="84" t="b">
        <v>0</v>
      </c>
      <c r="K744" s="84" t="b">
        <v>0</v>
      </c>
      <c r="L744" s="84" t="b">
        <v>0</v>
      </c>
    </row>
    <row r="745" spans="1:12" ht="15">
      <c r="A745" s="84" t="s">
        <v>4129</v>
      </c>
      <c r="B745" s="84" t="s">
        <v>3808</v>
      </c>
      <c r="C745" s="84">
        <v>2</v>
      </c>
      <c r="D745" s="123">
        <v>0.007453936489561591</v>
      </c>
      <c r="E745" s="123">
        <v>1.8010605298478557</v>
      </c>
      <c r="F745" s="84" t="s">
        <v>2875</v>
      </c>
      <c r="G745" s="84" t="b">
        <v>0</v>
      </c>
      <c r="H745" s="84" t="b">
        <v>0</v>
      </c>
      <c r="I745" s="84" t="b">
        <v>0</v>
      </c>
      <c r="J745" s="84" t="b">
        <v>0</v>
      </c>
      <c r="K745" s="84" t="b">
        <v>0</v>
      </c>
      <c r="L745" s="84" t="b">
        <v>0</v>
      </c>
    </row>
    <row r="746" spans="1:12" ht="15">
      <c r="A746" s="84" t="s">
        <v>3808</v>
      </c>
      <c r="B746" s="84" t="s">
        <v>3717</v>
      </c>
      <c r="C746" s="84">
        <v>2</v>
      </c>
      <c r="D746" s="123">
        <v>0.007453936489561591</v>
      </c>
      <c r="E746" s="123">
        <v>1.8010605298478557</v>
      </c>
      <c r="F746" s="84" t="s">
        <v>2875</v>
      </c>
      <c r="G746" s="84" t="b">
        <v>0</v>
      </c>
      <c r="H746" s="84" t="b">
        <v>0</v>
      </c>
      <c r="I746" s="84" t="b">
        <v>0</v>
      </c>
      <c r="J746" s="84" t="b">
        <v>0</v>
      </c>
      <c r="K746" s="84" t="b">
        <v>0</v>
      </c>
      <c r="L746" s="84" t="b">
        <v>0</v>
      </c>
    </row>
    <row r="747" spans="1:12" ht="15">
      <c r="A747" s="84" t="s">
        <v>3717</v>
      </c>
      <c r="B747" s="84" t="s">
        <v>4130</v>
      </c>
      <c r="C747" s="84">
        <v>2</v>
      </c>
      <c r="D747" s="123">
        <v>0.007453936489561591</v>
      </c>
      <c r="E747" s="123">
        <v>2.1020905255118367</v>
      </c>
      <c r="F747" s="84" t="s">
        <v>2875</v>
      </c>
      <c r="G747" s="84" t="b">
        <v>0</v>
      </c>
      <c r="H747" s="84" t="b">
        <v>0</v>
      </c>
      <c r="I747" s="84" t="b">
        <v>0</v>
      </c>
      <c r="J747" s="84" t="b">
        <v>0</v>
      </c>
      <c r="K747" s="84" t="b">
        <v>0</v>
      </c>
      <c r="L747" s="84" t="b">
        <v>0</v>
      </c>
    </row>
    <row r="748" spans="1:12" ht="15">
      <c r="A748" s="84" t="s">
        <v>4130</v>
      </c>
      <c r="B748" s="84" t="s">
        <v>4131</v>
      </c>
      <c r="C748" s="84">
        <v>2</v>
      </c>
      <c r="D748" s="123">
        <v>0.007453936489561591</v>
      </c>
      <c r="E748" s="123">
        <v>2.1020905255118367</v>
      </c>
      <c r="F748" s="84" t="s">
        <v>2875</v>
      </c>
      <c r="G748" s="84" t="b">
        <v>0</v>
      </c>
      <c r="H748" s="84" t="b">
        <v>0</v>
      </c>
      <c r="I748" s="84" t="b">
        <v>0</v>
      </c>
      <c r="J748" s="84" t="b">
        <v>0</v>
      </c>
      <c r="K748" s="84" t="b">
        <v>0</v>
      </c>
      <c r="L748" s="84" t="b">
        <v>0</v>
      </c>
    </row>
    <row r="749" spans="1:12" ht="15">
      <c r="A749" s="84" t="s">
        <v>4131</v>
      </c>
      <c r="B749" s="84" t="s">
        <v>4132</v>
      </c>
      <c r="C749" s="84">
        <v>2</v>
      </c>
      <c r="D749" s="123">
        <v>0.007453936489561591</v>
      </c>
      <c r="E749" s="123">
        <v>2.1020905255118367</v>
      </c>
      <c r="F749" s="84" t="s">
        <v>2875</v>
      </c>
      <c r="G749" s="84" t="b">
        <v>0</v>
      </c>
      <c r="H749" s="84" t="b">
        <v>0</v>
      </c>
      <c r="I749" s="84" t="b">
        <v>0</v>
      </c>
      <c r="J749" s="84" t="b">
        <v>0</v>
      </c>
      <c r="K749" s="84" t="b">
        <v>0</v>
      </c>
      <c r="L749" s="84" t="b">
        <v>0</v>
      </c>
    </row>
    <row r="750" spans="1:12" ht="15">
      <c r="A750" s="84" t="s">
        <v>4132</v>
      </c>
      <c r="B750" s="84" t="s">
        <v>4133</v>
      </c>
      <c r="C750" s="84">
        <v>2</v>
      </c>
      <c r="D750" s="123">
        <v>0.007453936489561591</v>
      </c>
      <c r="E750" s="123">
        <v>2.1020905255118367</v>
      </c>
      <c r="F750" s="84" t="s">
        <v>2875</v>
      </c>
      <c r="G750" s="84" t="b">
        <v>0</v>
      </c>
      <c r="H750" s="84" t="b">
        <v>0</v>
      </c>
      <c r="I750" s="84" t="b">
        <v>0</v>
      </c>
      <c r="J750" s="84" t="b">
        <v>0</v>
      </c>
      <c r="K750" s="84" t="b">
        <v>0</v>
      </c>
      <c r="L750" s="84" t="b">
        <v>0</v>
      </c>
    </row>
    <row r="751" spans="1:12" ht="15">
      <c r="A751" s="84" t="s">
        <v>4133</v>
      </c>
      <c r="B751" s="84" t="s">
        <v>4134</v>
      </c>
      <c r="C751" s="84">
        <v>2</v>
      </c>
      <c r="D751" s="123">
        <v>0.007453936489561591</v>
      </c>
      <c r="E751" s="123">
        <v>2.1020905255118367</v>
      </c>
      <c r="F751" s="84" t="s">
        <v>2875</v>
      </c>
      <c r="G751" s="84" t="b">
        <v>0</v>
      </c>
      <c r="H751" s="84" t="b">
        <v>0</v>
      </c>
      <c r="I751" s="84" t="b">
        <v>0</v>
      </c>
      <c r="J751" s="84" t="b">
        <v>0</v>
      </c>
      <c r="K751" s="84" t="b">
        <v>0</v>
      </c>
      <c r="L751" s="84" t="b">
        <v>0</v>
      </c>
    </row>
    <row r="752" spans="1:12" ht="15">
      <c r="A752" s="84" t="s">
        <v>4134</v>
      </c>
      <c r="B752" s="84" t="s">
        <v>4135</v>
      </c>
      <c r="C752" s="84">
        <v>2</v>
      </c>
      <c r="D752" s="123">
        <v>0.007453936489561591</v>
      </c>
      <c r="E752" s="123">
        <v>2.1020905255118367</v>
      </c>
      <c r="F752" s="84" t="s">
        <v>2875</v>
      </c>
      <c r="G752" s="84" t="b">
        <v>0</v>
      </c>
      <c r="H752" s="84" t="b">
        <v>0</v>
      </c>
      <c r="I752" s="84" t="b">
        <v>0</v>
      </c>
      <c r="J752" s="84" t="b">
        <v>0</v>
      </c>
      <c r="K752" s="84" t="b">
        <v>0</v>
      </c>
      <c r="L752" s="84" t="b">
        <v>0</v>
      </c>
    </row>
    <row r="753" spans="1:12" ht="15">
      <c r="A753" s="84" t="s">
        <v>4138</v>
      </c>
      <c r="B753" s="84" t="s">
        <v>372</v>
      </c>
      <c r="C753" s="84">
        <v>2</v>
      </c>
      <c r="D753" s="123">
        <v>0.007453936489561591</v>
      </c>
      <c r="E753" s="123">
        <v>2.1020905255118367</v>
      </c>
      <c r="F753" s="84" t="s">
        <v>2875</v>
      </c>
      <c r="G753" s="84" t="b">
        <v>0</v>
      </c>
      <c r="H753" s="84" t="b">
        <v>0</v>
      </c>
      <c r="I753" s="84" t="b">
        <v>0</v>
      </c>
      <c r="J753" s="84" t="b">
        <v>0</v>
      </c>
      <c r="K753" s="84" t="b">
        <v>0</v>
      </c>
      <c r="L753" s="84" t="b">
        <v>0</v>
      </c>
    </row>
    <row r="754" spans="1:12" ht="15">
      <c r="A754" s="84" t="s">
        <v>372</v>
      </c>
      <c r="B754" s="84" t="s">
        <v>4139</v>
      </c>
      <c r="C754" s="84">
        <v>2</v>
      </c>
      <c r="D754" s="123">
        <v>0.007453936489561591</v>
      </c>
      <c r="E754" s="123">
        <v>2.1020905255118367</v>
      </c>
      <c r="F754" s="84" t="s">
        <v>2875</v>
      </c>
      <c r="G754" s="84" t="b">
        <v>0</v>
      </c>
      <c r="H754" s="84" t="b">
        <v>0</v>
      </c>
      <c r="I754" s="84" t="b">
        <v>0</v>
      </c>
      <c r="J754" s="84" t="b">
        <v>0</v>
      </c>
      <c r="K754" s="84" t="b">
        <v>0</v>
      </c>
      <c r="L754" s="84" t="b">
        <v>0</v>
      </c>
    </row>
    <row r="755" spans="1:12" ht="15">
      <c r="A755" s="84" t="s">
        <v>4139</v>
      </c>
      <c r="B755" s="84" t="s">
        <v>4140</v>
      </c>
      <c r="C755" s="84">
        <v>2</v>
      </c>
      <c r="D755" s="123">
        <v>0.007453936489561591</v>
      </c>
      <c r="E755" s="123">
        <v>2.1020905255118367</v>
      </c>
      <c r="F755" s="84" t="s">
        <v>2875</v>
      </c>
      <c r="G755" s="84" t="b">
        <v>0</v>
      </c>
      <c r="H755" s="84" t="b">
        <v>0</v>
      </c>
      <c r="I755" s="84" t="b">
        <v>0</v>
      </c>
      <c r="J755" s="84" t="b">
        <v>0</v>
      </c>
      <c r="K755" s="84" t="b">
        <v>0</v>
      </c>
      <c r="L755" s="84" t="b">
        <v>0</v>
      </c>
    </row>
    <row r="756" spans="1:12" ht="15">
      <c r="A756" s="84" t="s">
        <v>4140</v>
      </c>
      <c r="B756" s="84" t="s">
        <v>4141</v>
      </c>
      <c r="C756" s="84">
        <v>2</v>
      </c>
      <c r="D756" s="123">
        <v>0.007453936489561591</v>
      </c>
      <c r="E756" s="123">
        <v>2.1020905255118367</v>
      </c>
      <c r="F756" s="84" t="s">
        <v>2875</v>
      </c>
      <c r="G756" s="84" t="b">
        <v>0</v>
      </c>
      <c r="H756" s="84" t="b">
        <v>0</v>
      </c>
      <c r="I756" s="84" t="b">
        <v>0</v>
      </c>
      <c r="J756" s="84" t="b">
        <v>0</v>
      </c>
      <c r="K756" s="84" t="b">
        <v>0</v>
      </c>
      <c r="L756" s="84" t="b">
        <v>0</v>
      </c>
    </row>
    <row r="757" spans="1:12" ht="15">
      <c r="A757" s="84" t="s">
        <v>4141</v>
      </c>
      <c r="B757" s="84" t="s">
        <v>3808</v>
      </c>
      <c r="C757" s="84">
        <v>2</v>
      </c>
      <c r="D757" s="123">
        <v>0.007453936489561591</v>
      </c>
      <c r="E757" s="123">
        <v>1.8010605298478557</v>
      </c>
      <c r="F757" s="84" t="s">
        <v>2875</v>
      </c>
      <c r="G757" s="84" t="b">
        <v>0</v>
      </c>
      <c r="H757" s="84" t="b">
        <v>0</v>
      </c>
      <c r="I757" s="84" t="b">
        <v>0</v>
      </c>
      <c r="J757" s="84" t="b">
        <v>0</v>
      </c>
      <c r="K757" s="84" t="b">
        <v>0</v>
      </c>
      <c r="L757" s="84" t="b">
        <v>0</v>
      </c>
    </row>
    <row r="758" spans="1:12" ht="15">
      <c r="A758" s="84" t="s">
        <v>3808</v>
      </c>
      <c r="B758" s="84" t="s">
        <v>4142</v>
      </c>
      <c r="C758" s="84">
        <v>2</v>
      </c>
      <c r="D758" s="123">
        <v>0.007453936489561591</v>
      </c>
      <c r="E758" s="123">
        <v>1.8010605298478557</v>
      </c>
      <c r="F758" s="84" t="s">
        <v>2875</v>
      </c>
      <c r="G758" s="84" t="b">
        <v>0</v>
      </c>
      <c r="H758" s="84" t="b">
        <v>0</v>
      </c>
      <c r="I758" s="84" t="b">
        <v>0</v>
      </c>
      <c r="J758" s="84" t="b">
        <v>0</v>
      </c>
      <c r="K758" s="84" t="b">
        <v>0</v>
      </c>
      <c r="L758" s="84" t="b">
        <v>0</v>
      </c>
    </row>
    <row r="759" spans="1:12" ht="15">
      <c r="A759" s="84" t="s">
        <v>4142</v>
      </c>
      <c r="B759" s="84" t="s">
        <v>3084</v>
      </c>
      <c r="C759" s="84">
        <v>2</v>
      </c>
      <c r="D759" s="123">
        <v>0.007453936489561591</v>
      </c>
      <c r="E759" s="123">
        <v>1.1478480160725117</v>
      </c>
      <c r="F759" s="84" t="s">
        <v>2875</v>
      </c>
      <c r="G759" s="84" t="b">
        <v>0</v>
      </c>
      <c r="H759" s="84" t="b">
        <v>0</v>
      </c>
      <c r="I759" s="84" t="b">
        <v>0</v>
      </c>
      <c r="J759" s="84" t="b">
        <v>0</v>
      </c>
      <c r="K759" s="84" t="b">
        <v>0</v>
      </c>
      <c r="L759" s="84" t="b">
        <v>0</v>
      </c>
    </row>
    <row r="760" spans="1:12" ht="15">
      <c r="A760" s="84" t="s">
        <v>3084</v>
      </c>
      <c r="B760" s="84" t="s">
        <v>4143</v>
      </c>
      <c r="C760" s="84">
        <v>2</v>
      </c>
      <c r="D760" s="123">
        <v>0.007453936489561591</v>
      </c>
      <c r="E760" s="123">
        <v>1.1478480160725117</v>
      </c>
      <c r="F760" s="84" t="s">
        <v>2875</v>
      </c>
      <c r="G760" s="84" t="b">
        <v>0</v>
      </c>
      <c r="H760" s="84" t="b">
        <v>0</v>
      </c>
      <c r="I760" s="84" t="b">
        <v>0</v>
      </c>
      <c r="J760" s="84" t="b">
        <v>0</v>
      </c>
      <c r="K760" s="84" t="b">
        <v>0</v>
      </c>
      <c r="L760" s="84" t="b">
        <v>0</v>
      </c>
    </row>
    <row r="761" spans="1:12" ht="15">
      <c r="A761" s="84" t="s">
        <v>3096</v>
      </c>
      <c r="B761" s="84" t="s">
        <v>3093</v>
      </c>
      <c r="C761" s="84">
        <v>6</v>
      </c>
      <c r="D761" s="123">
        <v>0.00945893244854065</v>
      </c>
      <c r="E761" s="123">
        <v>1.3467874862246563</v>
      </c>
      <c r="F761" s="84" t="s">
        <v>2876</v>
      </c>
      <c r="G761" s="84" t="b">
        <v>0</v>
      </c>
      <c r="H761" s="84" t="b">
        <v>0</v>
      </c>
      <c r="I761" s="84" t="b">
        <v>0</v>
      </c>
      <c r="J761" s="84" t="b">
        <v>0</v>
      </c>
      <c r="K761" s="84" t="b">
        <v>0</v>
      </c>
      <c r="L761" s="84" t="b">
        <v>0</v>
      </c>
    </row>
    <row r="762" spans="1:12" ht="15">
      <c r="A762" s="84" t="s">
        <v>3093</v>
      </c>
      <c r="B762" s="84" t="s">
        <v>3097</v>
      </c>
      <c r="C762" s="84">
        <v>6</v>
      </c>
      <c r="D762" s="123">
        <v>0.00945893244854065</v>
      </c>
      <c r="E762" s="123">
        <v>1.3467874862246563</v>
      </c>
      <c r="F762" s="84" t="s">
        <v>2876</v>
      </c>
      <c r="G762" s="84" t="b">
        <v>0</v>
      </c>
      <c r="H762" s="84" t="b">
        <v>0</v>
      </c>
      <c r="I762" s="84" t="b">
        <v>0</v>
      </c>
      <c r="J762" s="84" t="b">
        <v>0</v>
      </c>
      <c r="K762" s="84" t="b">
        <v>0</v>
      </c>
      <c r="L762" s="84" t="b">
        <v>0</v>
      </c>
    </row>
    <row r="763" spans="1:12" ht="15">
      <c r="A763" s="84" t="s">
        <v>3097</v>
      </c>
      <c r="B763" s="84" t="s">
        <v>3098</v>
      </c>
      <c r="C763" s="84">
        <v>6</v>
      </c>
      <c r="D763" s="123">
        <v>0.00945893244854065</v>
      </c>
      <c r="E763" s="123">
        <v>1.5228787452803376</v>
      </c>
      <c r="F763" s="84" t="s">
        <v>2876</v>
      </c>
      <c r="G763" s="84" t="b">
        <v>0</v>
      </c>
      <c r="H763" s="84" t="b">
        <v>0</v>
      </c>
      <c r="I763" s="84" t="b">
        <v>0</v>
      </c>
      <c r="J763" s="84" t="b">
        <v>0</v>
      </c>
      <c r="K763" s="84" t="b">
        <v>0</v>
      </c>
      <c r="L763" s="84" t="b">
        <v>0</v>
      </c>
    </row>
    <row r="764" spans="1:12" ht="15">
      <c r="A764" s="84" t="s">
        <v>3098</v>
      </c>
      <c r="B764" s="84" t="s">
        <v>3099</v>
      </c>
      <c r="C764" s="84">
        <v>6</v>
      </c>
      <c r="D764" s="123">
        <v>0.00945893244854065</v>
      </c>
      <c r="E764" s="123">
        <v>1.5228787452803376</v>
      </c>
      <c r="F764" s="84" t="s">
        <v>2876</v>
      </c>
      <c r="G764" s="84" t="b">
        <v>0</v>
      </c>
      <c r="H764" s="84" t="b">
        <v>0</v>
      </c>
      <c r="I764" s="84" t="b">
        <v>0</v>
      </c>
      <c r="J764" s="84" t="b">
        <v>0</v>
      </c>
      <c r="K764" s="84" t="b">
        <v>0</v>
      </c>
      <c r="L764" s="84" t="b">
        <v>0</v>
      </c>
    </row>
    <row r="765" spans="1:12" ht="15">
      <c r="A765" s="84" t="s">
        <v>3099</v>
      </c>
      <c r="B765" s="84" t="s">
        <v>3100</v>
      </c>
      <c r="C765" s="84">
        <v>6</v>
      </c>
      <c r="D765" s="123">
        <v>0.00945893244854065</v>
      </c>
      <c r="E765" s="123">
        <v>1.5228787452803376</v>
      </c>
      <c r="F765" s="84" t="s">
        <v>2876</v>
      </c>
      <c r="G765" s="84" t="b">
        <v>0</v>
      </c>
      <c r="H765" s="84" t="b">
        <v>0</v>
      </c>
      <c r="I765" s="84" t="b">
        <v>0</v>
      </c>
      <c r="J765" s="84" t="b">
        <v>0</v>
      </c>
      <c r="K765" s="84" t="b">
        <v>0</v>
      </c>
      <c r="L765" s="84" t="b">
        <v>0</v>
      </c>
    </row>
    <row r="766" spans="1:12" ht="15">
      <c r="A766" s="84" t="s">
        <v>3100</v>
      </c>
      <c r="B766" s="84" t="s">
        <v>3101</v>
      </c>
      <c r="C766" s="84">
        <v>6</v>
      </c>
      <c r="D766" s="123">
        <v>0.00945893244854065</v>
      </c>
      <c r="E766" s="123">
        <v>1.5228787452803376</v>
      </c>
      <c r="F766" s="84" t="s">
        <v>2876</v>
      </c>
      <c r="G766" s="84" t="b">
        <v>0</v>
      </c>
      <c r="H766" s="84" t="b">
        <v>0</v>
      </c>
      <c r="I766" s="84" t="b">
        <v>0</v>
      </c>
      <c r="J766" s="84" t="b">
        <v>1</v>
      </c>
      <c r="K766" s="84" t="b">
        <v>0</v>
      </c>
      <c r="L766" s="84" t="b">
        <v>0</v>
      </c>
    </row>
    <row r="767" spans="1:12" ht="15">
      <c r="A767" s="84" t="s">
        <v>3101</v>
      </c>
      <c r="B767" s="84" t="s">
        <v>3718</v>
      </c>
      <c r="C767" s="84">
        <v>6</v>
      </c>
      <c r="D767" s="123">
        <v>0.00945893244854065</v>
      </c>
      <c r="E767" s="123">
        <v>1.5228787452803376</v>
      </c>
      <c r="F767" s="84" t="s">
        <v>2876</v>
      </c>
      <c r="G767" s="84" t="b">
        <v>1</v>
      </c>
      <c r="H767" s="84" t="b">
        <v>0</v>
      </c>
      <c r="I767" s="84" t="b">
        <v>0</v>
      </c>
      <c r="J767" s="84" t="b">
        <v>0</v>
      </c>
      <c r="K767" s="84" t="b">
        <v>0</v>
      </c>
      <c r="L767" s="84" t="b">
        <v>0</v>
      </c>
    </row>
    <row r="768" spans="1:12" ht="15">
      <c r="A768" s="84" t="s">
        <v>3718</v>
      </c>
      <c r="B768" s="84" t="s">
        <v>3094</v>
      </c>
      <c r="C768" s="84">
        <v>6</v>
      </c>
      <c r="D768" s="123">
        <v>0.00945893244854065</v>
      </c>
      <c r="E768" s="123">
        <v>1.3979400086720377</v>
      </c>
      <c r="F768" s="84" t="s">
        <v>2876</v>
      </c>
      <c r="G768" s="84" t="b">
        <v>0</v>
      </c>
      <c r="H768" s="84" t="b">
        <v>0</v>
      </c>
      <c r="I768" s="84" t="b">
        <v>0</v>
      </c>
      <c r="J768" s="84" t="b">
        <v>0</v>
      </c>
      <c r="K768" s="84" t="b">
        <v>0</v>
      </c>
      <c r="L768" s="84" t="b">
        <v>0</v>
      </c>
    </row>
    <row r="769" spans="1:12" ht="15">
      <c r="A769" s="84" t="s">
        <v>3094</v>
      </c>
      <c r="B769" s="84" t="s">
        <v>3054</v>
      </c>
      <c r="C769" s="84">
        <v>6</v>
      </c>
      <c r="D769" s="123">
        <v>0.00945893244854065</v>
      </c>
      <c r="E769" s="123">
        <v>1.0969100130080565</v>
      </c>
      <c r="F769" s="84" t="s">
        <v>2876</v>
      </c>
      <c r="G769" s="84" t="b">
        <v>0</v>
      </c>
      <c r="H769" s="84" t="b">
        <v>0</v>
      </c>
      <c r="I769" s="84" t="b">
        <v>0</v>
      </c>
      <c r="J769" s="84" t="b">
        <v>0</v>
      </c>
      <c r="K769" s="84" t="b">
        <v>0</v>
      </c>
      <c r="L769" s="84" t="b">
        <v>0</v>
      </c>
    </row>
    <row r="770" spans="1:12" ht="15">
      <c r="A770" s="84" t="s">
        <v>3054</v>
      </c>
      <c r="B770" s="84" t="s">
        <v>3719</v>
      </c>
      <c r="C770" s="84">
        <v>6</v>
      </c>
      <c r="D770" s="123">
        <v>0.00945893244854065</v>
      </c>
      <c r="E770" s="123">
        <v>1.2218487496163564</v>
      </c>
      <c r="F770" s="84" t="s">
        <v>2876</v>
      </c>
      <c r="G770" s="84" t="b">
        <v>0</v>
      </c>
      <c r="H770" s="84" t="b">
        <v>0</v>
      </c>
      <c r="I770" s="84" t="b">
        <v>0</v>
      </c>
      <c r="J770" s="84" t="b">
        <v>0</v>
      </c>
      <c r="K770" s="84" t="b">
        <v>0</v>
      </c>
      <c r="L770" s="84" t="b">
        <v>0</v>
      </c>
    </row>
    <row r="771" spans="1:12" ht="15">
      <c r="A771" s="84" t="s">
        <v>3719</v>
      </c>
      <c r="B771" s="84" t="s">
        <v>3720</v>
      </c>
      <c r="C771" s="84">
        <v>6</v>
      </c>
      <c r="D771" s="123">
        <v>0.00945893244854065</v>
      </c>
      <c r="E771" s="123">
        <v>1.5228787452803376</v>
      </c>
      <c r="F771" s="84" t="s">
        <v>2876</v>
      </c>
      <c r="G771" s="84" t="b">
        <v>0</v>
      </c>
      <c r="H771" s="84" t="b">
        <v>0</v>
      </c>
      <c r="I771" s="84" t="b">
        <v>0</v>
      </c>
      <c r="J771" s="84" t="b">
        <v>0</v>
      </c>
      <c r="K771" s="84" t="b">
        <v>0</v>
      </c>
      <c r="L771" s="84" t="b">
        <v>0</v>
      </c>
    </row>
    <row r="772" spans="1:12" ht="15">
      <c r="A772" s="84" t="s">
        <v>3720</v>
      </c>
      <c r="B772" s="84" t="s">
        <v>3695</v>
      </c>
      <c r="C772" s="84">
        <v>6</v>
      </c>
      <c r="D772" s="123">
        <v>0.00945893244854065</v>
      </c>
      <c r="E772" s="123">
        <v>1.5228787452803376</v>
      </c>
      <c r="F772" s="84" t="s">
        <v>2876</v>
      </c>
      <c r="G772" s="84" t="b">
        <v>0</v>
      </c>
      <c r="H772" s="84" t="b">
        <v>0</v>
      </c>
      <c r="I772" s="84" t="b">
        <v>0</v>
      </c>
      <c r="J772" s="84" t="b">
        <v>0</v>
      </c>
      <c r="K772" s="84" t="b">
        <v>0</v>
      </c>
      <c r="L772" s="84" t="b">
        <v>0</v>
      </c>
    </row>
    <row r="773" spans="1:12" ht="15">
      <c r="A773" s="84" t="s">
        <v>3695</v>
      </c>
      <c r="B773" s="84" t="s">
        <v>3677</v>
      </c>
      <c r="C773" s="84">
        <v>6</v>
      </c>
      <c r="D773" s="123">
        <v>0.00945893244854065</v>
      </c>
      <c r="E773" s="123">
        <v>1.5228787452803376</v>
      </c>
      <c r="F773" s="84" t="s">
        <v>2876</v>
      </c>
      <c r="G773" s="84" t="b">
        <v>0</v>
      </c>
      <c r="H773" s="84" t="b">
        <v>0</v>
      </c>
      <c r="I773" s="84" t="b">
        <v>0</v>
      </c>
      <c r="J773" s="84" t="b">
        <v>0</v>
      </c>
      <c r="K773" s="84" t="b">
        <v>0</v>
      </c>
      <c r="L773" s="84" t="b">
        <v>0</v>
      </c>
    </row>
    <row r="774" spans="1:12" ht="15">
      <c r="A774" s="84" t="s">
        <v>3677</v>
      </c>
      <c r="B774" s="84" t="s">
        <v>3721</v>
      </c>
      <c r="C774" s="84">
        <v>6</v>
      </c>
      <c r="D774" s="123">
        <v>0.00945893244854065</v>
      </c>
      <c r="E774" s="123">
        <v>1.5228787452803376</v>
      </c>
      <c r="F774" s="84" t="s">
        <v>2876</v>
      </c>
      <c r="G774" s="84" t="b">
        <v>0</v>
      </c>
      <c r="H774" s="84" t="b">
        <v>0</v>
      </c>
      <c r="I774" s="84" t="b">
        <v>0</v>
      </c>
      <c r="J774" s="84" t="b">
        <v>0</v>
      </c>
      <c r="K774" s="84" t="b">
        <v>0</v>
      </c>
      <c r="L774" s="84" t="b">
        <v>0</v>
      </c>
    </row>
    <row r="775" spans="1:12" ht="15">
      <c r="A775" s="84" t="s">
        <v>3054</v>
      </c>
      <c r="B775" s="84" t="s">
        <v>3095</v>
      </c>
      <c r="C775" s="84">
        <v>3</v>
      </c>
      <c r="D775" s="123">
        <v>0.008969325318129216</v>
      </c>
      <c r="E775" s="123">
        <v>0.9208187539523752</v>
      </c>
      <c r="F775" s="84" t="s">
        <v>2876</v>
      </c>
      <c r="G775" s="84" t="b">
        <v>0</v>
      </c>
      <c r="H775" s="84" t="b">
        <v>0</v>
      </c>
      <c r="I775" s="84" t="b">
        <v>0</v>
      </c>
      <c r="J775" s="84" t="b">
        <v>0</v>
      </c>
      <c r="K775" s="84" t="b">
        <v>0</v>
      </c>
      <c r="L775" s="84" t="b">
        <v>0</v>
      </c>
    </row>
    <row r="776" spans="1:12" ht="15">
      <c r="A776" s="84" t="s">
        <v>347</v>
      </c>
      <c r="B776" s="84" t="s">
        <v>3096</v>
      </c>
      <c r="C776" s="84">
        <v>3</v>
      </c>
      <c r="D776" s="123">
        <v>0.008969325318129216</v>
      </c>
      <c r="E776" s="123">
        <v>1.6989700043360187</v>
      </c>
      <c r="F776" s="84" t="s">
        <v>2876</v>
      </c>
      <c r="G776" s="84" t="b">
        <v>0</v>
      </c>
      <c r="H776" s="84" t="b">
        <v>0</v>
      </c>
      <c r="I776" s="84" t="b">
        <v>0</v>
      </c>
      <c r="J776" s="84" t="b">
        <v>0</v>
      </c>
      <c r="K776" s="84" t="b">
        <v>0</v>
      </c>
      <c r="L776" s="84" t="b">
        <v>0</v>
      </c>
    </row>
    <row r="777" spans="1:12" ht="15">
      <c r="A777" s="84" t="s">
        <v>3721</v>
      </c>
      <c r="B777" s="84" t="s">
        <v>3093</v>
      </c>
      <c r="C777" s="84">
        <v>3</v>
      </c>
      <c r="D777" s="123">
        <v>0.008969325318129216</v>
      </c>
      <c r="E777" s="123">
        <v>1.0457574905606752</v>
      </c>
      <c r="F777" s="84" t="s">
        <v>2876</v>
      </c>
      <c r="G777" s="84" t="b">
        <v>0</v>
      </c>
      <c r="H777" s="84" t="b">
        <v>0</v>
      </c>
      <c r="I777" s="84" t="b">
        <v>0</v>
      </c>
      <c r="J777" s="84" t="b">
        <v>0</v>
      </c>
      <c r="K777" s="84" t="b">
        <v>0</v>
      </c>
      <c r="L777" s="84" t="b">
        <v>0</v>
      </c>
    </row>
    <row r="778" spans="1:12" ht="15">
      <c r="A778" s="84" t="s">
        <v>3093</v>
      </c>
      <c r="B778" s="84" t="s">
        <v>3684</v>
      </c>
      <c r="C778" s="84">
        <v>3</v>
      </c>
      <c r="D778" s="123">
        <v>0.008969325318129216</v>
      </c>
      <c r="E778" s="123">
        <v>1.1249387366083</v>
      </c>
      <c r="F778" s="84" t="s">
        <v>2876</v>
      </c>
      <c r="G778" s="84" t="b">
        <v>0</v>
      </c>
      <c r="H778" s="84" t="b">
        <v>0</v>
      </c>
      <c r="I778" s="84" t="b">
        <v>0</v>
      </c>
      <c r="J778" s="84" t="b">
        <v>0</v>
      </c>
      <c r="K778" s="84" t="b">
        <v>0</v>
      </c>
      <c r="L778" s="84" t="b">
        <v>0</v>
      </c>
    </row>
    <row r="779" spans="1:12" ht="15">
      <c r="A779" s="84" t="s">
        <v>3684</v>
      </c>
      <c r="B779" s="84" t="s">
        <v>3818</v>
      </c>
      <c r="C779" s="84">
        <v>3</v>
      </c>
      <c r="D779" s="123">
        <v>0.008969325318129216</v>
      </c>
      <c r="E779" s="123">
        <v>1.6020599913279623</v>
      </c>
      <c r="F779" s="84" t="s">
        <v>2876</v>
      </c>
      <c r="G779" s="84" t="b">
        <v>0</v>
      </c>
      <c r="H779" s="84" t="b">
        <v>0</v>
      </c>
      <c r="I779" s="84" t="b">
        <v>0</v>
      </c>
      <c r="J779" s="84" t="b">
        <v>0</v>
      </c>
      <c r="K779" s="84" t="b">
        <v>0</v>
      </c>
      <c r="L779" s="84" t="b">
        <v>0</v>
      </c>
    </row>
    <row r="780" spans="1:12" ht="15">
      <c r="A780" s="84" t="s">
        <v>3818</v>
      </c>
      <c r="B780" s="84" t="s">
        <v>3010</v>
      </c>
      <c r="C780" s="84">
        <v>3</v>
      </c>
      <c r="D780" s="123">
        <v>0.008969325318129216</v>
      </c>
      <c r="E780" s="123">
        <v>1.6020599913279623</v>
      </c>
      <c r="F780" s="84" t="s">
        <v>2876</v>
      </c>
      <c r="G780" s="84" t="b">
        <v>0</v>
      </c>
      <c r="H780" s="84" t="b">
        <v>0</v>
      </c>
      <c r="I780" s="84" t="b">
        <v>0</v>
      </c>
      <c r="J780" s="84" t="b">
        <v>0</v>
      </c>
      <c r="K780" s="84" t="b">
        <v>1</v>
      </c>
      <c r="L780" s="84" t="b">
        <v>0</v>
      </c>
    </row>
    <row r="781" spans="1:12" ht="15">
      <c r="A781" s="84" t="s">
        <v>3721</v>
      </c>
      <c r="B781" s="84" t="s">
        <v>3843</v>
      </c>
      <c r="C781" s="84">
        <v>3</v>
      </c>
      <c r="D781" s="123">
        <v>0.008969325318129216</v>
      </c>
      <c r="E781" s="123">
        <v>1.5228787452803376</v>
      </c>
      <c r="F781" s="84" t="s">
        <v>2876</v>
      </c>
      <c r="G781" s="84" t="b">
        <v>0</v>
      </c>
      <c r="H781" s="84" t="b">
        <v>0</v>
      </c>
      <c r="I781" s="84" t="b">
        <v>0</v>
      </c>
      <c r="J781" s="84" t="b">
        <v>0</v>
      </c>
      <c r="K781" s="84" t="b">
        <v>0</v>
      </c>
      <c r="L781" s="84" t="b">
        <v>0</v>
      </c>
    </row>
    <row r="782" spans="1:12" ht="15">
      <c r="A782" s="84" t="s">
        <v>3095</v>
      </c>
      <c r="B782" s="84" t="s">
        <v>3054</v>
      </c>
      <c r="C782" s="84">
        <v>3</v>
      </c>
      <c r="D782" s="123">
        <v>0.008969325318129216</v>
      </c>
      <c r="E782" s="123">
        <v>0.9208187539523752</v>
      </c>
      <c r="F782" s="84" t="s">
        <v>2876</v>
      </c>
      <c r="G782" s="84" t="b">
        <v>0</v>
      </c>
      <c r="H782" s="84" t="b">
        <v>0</v>
      </c>
      <c r="I782" s="84" t="b">
        <v>0</v>
      </c>
      <c r="J782" s="84" t="b">
        <v>0</v>
      </c>
      <c r="K782" s="84" t="b">
        <v>0</v>
      </c>
      <c r="L782" s="84" t="b">
        <v>0</v>
      </c>
    </row>
    <row r="783" spans="1:12" ht="15">
      <c r="A783" s="84" t="s">
        <v>3840</v>
      </c>
      <c r="B783" s="84" t="s">
        <v>4011</v>
      </c>
      <c r="C783" s="84">
        <v>2</v>
      </c>
      <c r="D783" s="123">
        <v>0.007632989264252165</v>
      </c>
      <c r="E783" s="123">
        <v>2</v>
      </c>
      <c r="F783" s="84" t="s">
        <v>2876</v>
      </c>
      <c r="G783" s="84" t="b">
        <v>1</v>
      </c>
      <c r="H783" s="84" t="b">
        <v>0</v>
      </c>
      <c r="I783" s="84" t="b">
        <v>0</v>
      </c>
      <c r="J783" s="84" t="b">
        <v>0</v>
      </c>
      <c r="K783" s="84" t="b">
        <v>0</v>
      </c>
      <c r="L783" s="84" t="b">
        <v>0</v>
      </c>
    </row>
    <row r="784" spans="1:12" ht="15">
      <c r="A784" s="84" t="s">
        <v>4011</v>
      </c>
      <c r="B784" s="84" t="s">
        <v>4012</v>
      </c>
      <c r="C784" s="84">
        <v>2</v>
      </c>
      <c r="D784" s="123">
        <v>0.007632989264252165</v>
      </c>
      <c r="E784" s="123">
        <v>2</v>
      </c>
      <c r="F784" s="84" t="s">
        <v>2876</v>
      </c>
      <c r="G784" s="84" t="b">
        <v>0</v>
      </c>
      <c r="H784" s="84" t="b">
        <v>0</v>
      </c>
      <c r="I784" s="84" t="b">
        <v>0</v>
      </c>
      <c r="J784" s="84" t="b">
        <v>0</v>
      </c>
      <c r="K784" s="84" t="b">
        <v>0</v>
      </c>
      <c r="L784" s="84" t="b">
        <v>0</v>
      </c>
    </row>
    <row r="785" spans="1:12" ht="15">
      <c r="A785" s="84" t="s">
        <v>4012</v>
      </c>
      <c r="B785" s="84" t="s">
        <v>4013</v>
      </c>
      <c r="C785" s="84">
        <v>2</v>
      </c>
      <c r="D785" s="123">
        <v>0.007632989264252165</v>
      </c>
      <c r="E785" s="123">
        <v>2</v>
      </c>
      <c r="F785" s="84" t="s">
        <v>2876</v>
      </c>
      <c r="G785" s="84" t="b">
        <v>0</v>
      </c>
      <c r="H785" s="84" t="b">
        <v>0</v>
      </c>
      <c r="I785" s="84" t="b">
        <v>0</v>
      </c>
      <c r="J785" s="84" t="b">
        <v>0</v>
      </c>
      <c r="K785" s="84" t="b">
        <v>0</v>
      </c>
      <c r="L785" s="84" t="b">
        <v>0</v>
      </c>
    </row>
    <row r="786" spans="1:12" ht="15">
      <c r="A786" s="84" t="s">
        <v>4013</v>
      </c>
      <c r="B786" s="84" t="s">
        <v>4014</v>
      </c>
      <c r="C786" s="84">
        <v>2</v>
      </c>
      <c r="D786" s="123">
        <v>0.007632989264252165</v>
      </c>
      <c r="E786" s="123">
        <v>2</v>
      </c>
      <c r="F786" s="84" t="s">
        <v>2876</v>
      </c>
      <c r="G786" s="84" t="b">
        <v>0</v>
      </c>
      <c r="H786" s="84" t="b">
        <v>0</v>
      </c>
      <c r="I786" s="84" t="b">
        <v>0</v>
      </c>
      <c r="J786" s="84" t="b">
        <v>0</v>
      </c>
      <c r="K786" s="84" t="b">
        <v>0</v>
      </c>
      <c r="L786" s="84" t="b">
        <v>0</v>
      </c>
    </row>
    <row r="787" spans="1:12" ht="15">
      <c r="A787" s="84" t="s">
        <v>4014</v>
      </c>
      <c r="B787" s="84" t="s">
        <v>397</v>
      </c>
      <c r="C787" s="84">
        <v>2</v>
      </c>
      <c r="D787" s="123">
        <v>0.007632989264252165</v>
      </c>
      <c r="E787" s="123">
        <v>1.8239087409443189</v>
      </c>
      <c r="F787" s="84" t="s">
        <v>2876</v>
      </c>
      <c r="G787" s="84" t="b">
        <v>0</v>
      </c>
      <c r="H787" s="84" t="b">
        <v>0</v>
      </c>
      <c r="I787" s="84" t="b">
        <v>0</v>
      </c>
      <c r="J787" s="84" t="b">
        <v>0</v>
      </c>
      <c r="K787" s="84" t="b">
        <v>0</v>
      </c>
      <c r="L787" s="84" t="b">
        <v>0</v>
      </c>
    </row>
    <row r="788" spans="1:12" ht="15">
      <c r="A788" s="84" t="s">
        <v>397</v>
      </c>
      <c r="B788" s="84" t="s">
        <v>3010</v>
      </c>
      <c r="C788" s="84">
        <v>2</v>
      </c>
      <c r="D788" s="123">
        <v>0.007632989264252165</v>
      </c>
      <c r="E788" s="123">
        <v>1.4259687322722812</v>
      </c>
      <c r="F788" s="84" t="s">
        <v>2876</v>
      </c>
      <c r="G788" s="84" t="b">
        <v>0</v>
      </c>
      <c r="H788" s="84" t="b">
        <v>0</v>
      </c>
      <c r="I788" s="84" t="b">
        <v>0</v>
      </c>
      <c r="J788" s="84" t="b">
        <v>0</v>
      </c>
      <c r="K788" s="84" t="b">
        <v>1</v>
      </c>
      <c r="L788" s="84" t="b">
        <v>0</v>
      </c>
    </row>
    <row r="789" spans="1:12" ht="15">
      <c r="A789" s="84" t="s">
        <v>3010</v>
      </c>
      <c r="B789" s="84" t="s">
        <v>3684</v>
      </c>
      <c r="C789" s="84">
        <v>2</v>
      </c>
      <c r="D789" s="123">
        <v>0.007632989264252165</v>
      </c>
      <c r="E789" s="123">
        <v>1.6020599913279623</v>
      </c>
      <c r="F789" s="84" t="s">
        <v>2876</v>
      </c>
      <c r="G789" s="84" t="b">
        <v>0</v>
      </c>
      <c r="H789" s="84" t="b">
        <v>1</v>
      </c>
      <c r="I789" s="84" t="b">
        <v>0</v>
      </c>
      <c r="J789" s="84" t="b">
        <v>0</v>
      </c>
      <c r="K789" s="84" t="b">
        <v>0</v>
      </c>
      <c r="L789" s="84" t="b">
        <v>0</v>
      </c>
    </row>
    <row r="790" spans="1:12" ht="15">
      <c r="A790" s="84" t="s">
        <v>3684</v>
      </c>
      <c r="B790" s="84" t="s">
        <v>4015</v>
      </c>
      <c r="C790" s="84">
        <v>2</v>
      </c>
      <c r="D790" s="123">
        <v>0.007632989264252165</v>
      </c>
      <c r="E790" s="123">
        <v>1.6020599913279623</v>
      </c>
      <c r="F790" s="84" t="s">
        <v>2876</v>
      </c>
      <c r="G790" s="84" t="b">
        <v>0</v>
      </c>
      <c r="H790" s="84" t="b">
        <v>0</v>
      </c>
      <c r="I790" s="84" t="b">
        <v>0</v>
      </c>
      <c r="J790" s="84" t="b">
        <v>0</v>
      </c>
      <c r="K790" s="84" t="b">
        <v>0</v>
      </c>
      <c r="L790" s="84" t="b">
        <v>0</v>
      </c>
    </row>
    <row r="791" spans="1:12" ht="15">
      <c r="A791" s="84" t="s">
        <v>4015</v>
      </c>
      <c r="B791" s="84" t="s">
        <v>398</v>
      </c>
      <c r="C791" s="84">
        <v>2</v>
      </c>
      <c r="D791" s="123">
        <v>0.007632989264252165</v>
      </c>
      <c r="E791" s="123">
        <v>2</v>
      </c>
      <c r="F791" s="84" t="s">
        <v>2876</v>
      </c>
      <c r="G791" s="84" t="b">
        <v>0</v>
      </c>
      <c r="H791" s="84" t="b">
        <v>0</v>
      </c>
      <c r="I791" s="84" t="b">
        <v>0</v>
      </c>
      <c r="J791" s="84" t="b">
        <v>0</v>
      </c>
      <c r="K791" s="84" t="b">
        <v>0</v>
      </c>
      <c r="L791" s="84" t="b">
        <v>0</v>
      </c>
    </row>
    <row r="792" spans="1:12" ht="15">
      <c r="A792" s="84" t="s">
        <v>3756</v>
      </c>
      <c r="B792" s="84" t="s">
        <v>4118</v>
      </c>
      <c r="C792" s="84">
        <v>2</v>
      </c>
      <c r="D792" s="123">
        <v>0.007632989264252165</v>
      </c>
      <c r="E792" s="123">
        <v>2</v>
      </c>
      <c r="F792" s="84" t="s">
        <v>2876</v>
      </c>
      <c r="G792" s="84" t="b">
        <v>0</v>
      </c>
      <c r="H792" s="84" t="b">
        <v>0</v>
      </c>
      <c r="I792" s="84" t="b">
        <v>0</v>
      </c>
      <c r="J792" s="84" t="b">
        <v>0</v>
      </c>
      <c r="K792" s="84" t="b">
        <v>0</v>
      </c>
      <c r="L792" s="84" t="b">
        <v>0</v>
      </c>
    </row>
    <row r="793" spans="1:12" ht="15">
      <c r="A793" s="84" t="s">
        <v>4118</v>
      </c>
      <c r="B793" s="84" t="s">
        <v>4119</v>
      </c>
      <c r="C793" s="84">
        <v>2</v>
      </c>
      <c r="D793" s="123">
        <v>0.007632989264252165</v>
      </c>
      <c r="E793" s="123">
        <v>2</v>
      </c>
      <c r="F793" s="84" t="s">
        <v>2876</v>
      </c>
      <c r="G793" s="84" t="b">
        <v>0</v>
      </c>
      <c r="H793" s="84" t="b">
        <v>0</v>
      </c>
      <c r="I793" s="84" t="b">
        <v>0</v>
      </c>
      <c r="J793" s="84" t="b">
        <v>0</v>
      </c>
      <c r="K793" s="84" t="b">
        <v>0</v>
      </c>
      <c r="L793" s="84" t="b">
        <v>0</v>
      </c>
    </row>
    <row r="794" spans="1:12" ht="15">
      <c r="A794" s="84" t="s">
        <v>4119</v>
      </c>
      <c r="B794" s="84" t="s">
        <v>3054</v>
      </c>
      <c r="C794" s="84">
        <v>2</v>
      </c>
      <c r="D794" s="123">
        <v>0.007632989264252165</v>
      </c>
      <c r="E794" s="123">
        <v>1.2218487496163564</v>
      </c>
      <c r="F794" s="84" t="s">
        <v>2876</v>
      </c>
      <c r="G794" s="84" t="b">
        <v>0</v>
      </c>
      <c r="H794" s="84" t="b">
        <v>0</v>
      </c>
      <c r="I794" s="84" t="b">
        <v>0</v>
      </c>
      <c r="J794" s="84" t="b">
        <v>0</v>
      </c>
      <c r="K794" s="84" t="b">
        <v>0</v>
      </c>
      <c r="L794" s="84" t="b">
        <v>0</v>
      </c>
    </row>
    <row r="795" spans="1:12" ht="15">
      <c r="A795" s="84" t="s">
        <v>3095</v>
      </c>
      <c r="B795" s="84" t="s">
        <v>4120</v>
      </c>
      <c r="C795" s="84">
        <v>2</v>
      </c>
      <c r="D795" s="123">
        <v>0.007632989264252165</v>
      </c>
      <c r="E795" s="123">
        <v>1.5228787452803376</v>
      </c>
      <c r="F795" s="84" t="s">
        <v>2876</v>
      </c>
      <c r="G795" s="84" t="b">
        <v>0</v>
      </c>
      <c r="H795" s="84" t="b">
        <v>0</v>
      </c>
      <c r="I795" s="84" t="b">
        <v>0</v>
      </c>
      <c r="J795" s="84" t="b">
        <v>1</v>
      </c>
      <c r="K795" s="84" t="b">
        <v>0</v>
      </c>
      <c r="L795" s="84" t="b">
        <v>0</v>
      </c>
    </row>
    <row r="796" spans="1:12" ht="15">
      <c r="A796" s="84" t="s">
        <v>4120</v>
      </c>
      <c r="B796" s="84" t="s">
        <v>4121</v>
      </c>
      <c r="C796" s="84">
        <v>2</v>
      </c>
      <c r="D796" s="123">
        <v>0.007632989264252165</v>
      </c>
      <c r="E796" s="123">
        <v>2</v>
      </c>
      <c r="F796" s="84" t="s">
        <v>2876</v>
      </c>
      <c r="G796" s="84" t="b">
        <v>1</v>
      </c>
      <c r="H796" s="84" t="b">
        <v>0</v>
      </c>
      <c r="I796" s="84" t="b">
        <v>0</v>
      </c>
      <c r="J796" s="84" t="b">
        <v>1</v>
      </c>
      <c r="K796" s="84" t="b">
        <v>0</v>
      </c>
      <c r="L796" s="84" t="b">
        <v>0</v>
      </c>
    </row>
    <row r="797" spans="1:12" ht="15">
      <c r="A797" s="84" t="s">
        <v>4121</v>
      </c>
      <c r="B797" s="84" t="s">
        <v>3453</v>
      </c>
      <c r="C797" s="84">
        <v>2</v>
      </c>
      <c r="D797" s="123">
        <v>0.007632989264252165</v>
      </c>
      <c r="E797" s="123">
        <v>1.8239087409443189</v>
      </c>
      <c r="F797" s="84" t="s">
        <v>2876</v>
      </c>
      <c r="G797" s="84" t="b">
        <v>1</v>
      </c>
      <c r="H797" s="84" t="b">
        <v>0</v>
      </c>
      <c r="I797" s="84" t="b">
        <v>0</v>
      </c>
      <c r="J797" s="84" t="b">
        <v>0</v>
      </c>
      <c r="K797" s="84" t="b">
        <v>0</v>
      </c>
      <c r="L797" s="84" t="b">
        <v>0</v>
      </c>
    </row>
    <row r="798" spans="1:12" ht="15">
      <c r="A798" s="84" t="s">
        <v>3746</v>
      </c>
      <c r="B798" s="84" t="s">
        <v>4114</v>
      </c>
      <c r="C798" s="84">
        <v>2</v>
      </c>
      <c r="D798" s="123">
        <v>0.007632989264252165</v>
      </c>
      <c r="E798" s="123">
        <v>2</v>
      </c>
      <c r="F798" s="84" t="s">
        <v>2876</v>
      </c>
      <c r="G798" s="84" t="b">
        <v>1</v>
      </c>
      <c r="H798" s="84" t="b">
        <v>0</v>
      </c>
      <c r="I798" s="84" t="b">
        <v>0</v>
      </c>
      <c r="J798" s="84" t="b">
        <v>0</v>
      </c>
      <c r="K798" s="84" t="b">
        <v>0</v>
      </c>
      <c r="L798" s="84" t="b">
        <v>0</v>
      </c>
    </row>
    <row r="799" spans="1:12" ht="15">
      <c r="A799" s="84" t="s">
        <v>4114</v>
      </c>
      <c r="B799" s="84" t="s">
        <v>3713</v>
      </c>
      <c r="C799" s="84">
        <v>2</v>
      </c>
      <c r="D799" s="123">
        <v>0.007632989264252165</v>
      </c>
      <c r="E799" s="123">
        <v>2</v>
      </c>
      <c r="F799" s="84" t="s">
        <v>2876</v>
      </c>
      <c r="G799" s="84" t="b">
        <v>0</v>
      </c>
      <c r="H799" s="84" t="b">
        <v>0</v>
      </c>
      <c r="I799" s="84" t="b">
        <v>0</v>
      </c>
      <c r="J799" s="84" t="b">
        <v>0</v>
      </c>
      <c r="K799" s="84" t="b">
        <v>0</v>
      </c>
      <c r="L799" s="84" t="b">
        <v>0</v>
      </c>
    </row>
    <row r="800" spans="1:12" ht="15">
      <c r="A800" s="84" t="s">
        <v>3713</v>
      </c>
      <c r="B800" s="84" t="s">
        <v>3691</v>
      </c>
      <c r="C800" s="84">
        <v>2</v>
      </c>
      <c r="D800" s="123">
        <v>0.007632989264252165</v>
      </c>
      <c r="E800" s="123">
        <v>2</v>
      </c>
      <c r="F800" s="84" t="s">
        <v>2876</v>
      </c>
      <c r="G800" s="84" t="b">
        <v>0</v>
      </c>
      <c r="H800" s="84" t="b">
        <v>0</v>
      </c>
      <c r="I800" s="84" t="b">
        <v>0</v>
      </c>
      <c r="J800" s="84" t="b">
        <v>0</v>
      </c>
      <c r="K800" s="84" t="b">
        <v>0</v>
      </c>
      <c r="L800" s="84" t="b">
        <v>0</v>
      </c>
    </row>
    <row r="801" spans="1:12" ht="15">
      <c r="A801" s="84" t="s">
        <v>3691</v>
      </c>
      <c r="B801" s="84" t="s">
        <v>3781</v>
      </c>
      <c r="C801" s="84">
        <v>2</v>
      </c>
      <c r="D801" s="123">
        <v>0.007632989264252165</v>
      </c>
      <c r="E801" s="123">
        <v>2</v>
      </c>
      <c r="F801" s="84" t="s">
        <v>2876</v>
      </c>
      <c r="G801" s="84" t="b">
        <v>0</v>
      </c>
      <c r="H801" s="84" t="b">
        <v>0</v>
      </c>
      <c r="I801" s="84" t="b">
        <v>0</v>
      </c>
      <c r="J801" s="84" t="b">
        <v>0</v>
      </c>
      <c r="K801" s="84" t="b">
        <v>0</v>
      </c>
      <c r="L801" s="84" t="b">
        <v>0</v>
      </c>
    </row>
    <row r="802" spans="1:12" ht="15">
      <c r="A802" s="84" t="s">
        <v>3781</v>
      </c>
      <c r="B802" s="84" t="s">
        <v>4115</v>
      </c>
      <c r="C802" s="84">
        <v>2</v>
      </c>
      <c r="D802" s="123">
        <v>0.007632989264252165</v>
      </c>
      <c r="E802" s="123">
        <v>2</v>
      </c>
      <c r="F802" s="84" t="s">
        <v>2876</v>
      </c>
      <c r="G802" s="84" t="b">
        <v>0</v>
      </c>
      <c r="H802" s="84" t="b">
        <v>0</v>
      </c>
      <c r="I802" s="84" t="b">
        <v>0</v>
      </c>
      <c r="J802" s="84" t="b">
        <v>0</v>
      </c>
      <c r="K802" s="84" t="b">
        <v>0</v>
      </c>
      <c r="L802" s="84" t="b">
        <v>0</v>
      </c>
    </row>
    <row r="803" spans="1:12" ht="15">
      <c r="A803" s="84" t="s">
        <v>4115</v>
      </c>
      <c r="B803" s="84" t="s">
        <v>3816</v>
      </c>
      <c r="C803" s="84">
        <v>2</v>
      </c>
      <c r="D803" s="123">
        <v>0.007632989264252165</v>
      </c>
      <c r="E803" s="123">
        <v>1.8239087409443189</v>
      </c>
      <c r="F803" s="84" t="s">
        <v>2876</v>
      </c>
      <c r="G803" s="84" t="b">
        <v>0</v>
      </c>
      <c r="H803" s="84" t="b">
        <v>0</v>
      </c>
      <c r="I803" s="84" t="b">
        <v>0</v>
      </c>
      <c r="J803" s="84" t="b">
        <v>0</v>
      </c>
      <c r="K803" s="84" t="b">
        <v>0</v>
      </c>
      <c r="L803" s="84" t="b">
        <v>0</v>
      </c>
    </row>
    <row r="804" spans="1:12" ht="15">
      <c r="A804" s="84" t="s">
        <v>3816</v>
      </c>
      <c r="B804" s="84" t="s">
        <v>3806</v>
      </c>
      <c r="C804" s="84">
        <v>2</v>
      </c>
      <c r="D804" s="123">
        <v>0.007632989264252165</v>
      </c>
      <c r="E804" s="123">
        <v>1.8239087409443189</v>
      </c>
      <c r="F804" s="84" t="s">
        <v>2876</v>
      </c>
      <c r="G804" s="84" t="b">
        <v>0</v>
      </c>
      <c r="H804" s="84" t="b">
        <v>0</v>
      </c>
      <c r="I804" s="84" t="b">
        <v>0</v>
      </c>
      <c r="J804" s="84" t="b">
        <v>0</v>
      </c>
      <c r="K804" s="84" t="b">
        <v>0</v>
      </c>
      <c r="L804" s="84" t="b">
        <v>0</v>
      </c>
    </row>
    <row r="805" spans="1:12" ht="15">
      <c r="A805" s="84" t="s">
        <v>3806</v>
      </c>
      <c r="B805" s="84" t="s">
        <v>4116</v>
      </c>
      <c r="C805" s="84">
        <v>2</v>
      </c>
      <c r="D805" s="123">
        <v>0.007632989264252165</v>
      </c>
      <c r="E805" s="123">
        <v>2</v>
      </c>
      <c r="F805" s="84" t="s">
        <v>2876</v>
      </c>
      <c r="G805" s="84" t="b">
        <v>0</v>
      </c>
      <c r="H805" s="84" t="b">
        <v>0</v>
      </c>
      <c r="I805" s="84" t="b">
        <v>0</v>
      </c>
      <c r="J805" s="84" t="b">
        <v>1</v>
      </c>
      <c r="K805" s="84" t="b">
        <v>0</v>
      </c>
      <c r="L805" s="84" t="b">
        <v>0</v>
      </c>
    </row>
    <row r="806" spans="1:12" ht="15">
      <c r="A806" s="84" t="s">
        <v>4116</v>
      </c>
      <c r="B806" s="84" t="s">
        <v>3057</v>
      </c>
      <c r="C806" s="84">
        <v>2</v>
      </c>
      <c r="D806" s="123">
        <v>0.007632989264252165</v>
      </c>
      <c r="E806" s="123">
        <v>2</v>
      </c>
      <c r="F806" s="84" t="s">
        <v>2876</v>
      </c>
      <c r="G806" s="84" t="b">
        <v>1</v>
      </c>
      <c r="H806" s="84" t="b">
        <v>0</v>
      </c>
      <c r="I806" s="84" t="b">
        <v>0</v>
      </c>
      <c r="J806" s="84" t="b">
        <v>0</v>
      </c>
      <c r="K806" s="84" t="b">
        <v>0</v>
      </c>
      <c r="L806" s="84" t="b">
        <v>0</v>
      </c>
    </row>
    <row r="807" spans="1:12" ht="15">
      <c r="A807" s="84" t="s">
        <v>3057</v>
      </c>
      <c r="B807" s="84" t="s">
        <v>4117</v>
      </c>
      <c r="C807" s="84">
        <v>2</v>
      </c>
      <c r="D807" s="123">
        <v>0.007632989264252165</v>
      </c>
      <c r="E807" s="123">
        <v>2</v>
      </c>
      <c r="F807" s="84" t="s">
        <v>2876</v>
      </c>
      <c r="G807" s="84" t="b">
        <v>0</v>
      </c>
      <c r="H807" s="84" t="b">
        <v>0</v>
      </c>
      <c r="I807" s="84" t="b">
        <v>0</v>
      </c>
      <c r="J807" s="84" t="b">
        <v>0</v>
      </c>
      <c r="K807" s="84" t="b">
        <v>0</v>
      </c>
      <c r="L807" s="84" t="b">
        <v>0</v>
      </c>
    </row>
    <row r="808" spans="1:12" ht="15">
      <c r="A808" s="84" t="s">
        <v>4117</v>
      </c>
      <c r="B808" s="84" t="s">
        <v>3094</v>
      </c>
      <c r="C808" s="84">
        <v>2</v>
      </c>
      <c r="D808" s="123">
        <v>0.007632989264252165</v>
      </c>
      <c r="E808" s="123">
        <v>1.3979400086720377</v>
      </c>
      <c r="F808" s="84" t="s">
        <v>2876</v>
      </c>
      <c r="G808" s="84" t="b">
        <v>0</v>
      </c>
      <c r="H808" s="84" t="b">
        <v>0</v>
      </c>
      <c r="I808" s="84" t="b">
        <v>0</v>
      </c>
      <c r="J808" s="84" t="b">
        <v>0</v>
      </c>
      <c r="K808" s="84" t="b">
        <v>0</v>
      </c>
      <c r="L808" s="84" t="b">
        <v>0</v>
      </c>
    </row>
    <row r="809" spans="1:12" ht="15">
      <c r="A809" s="84" t="s">
        <v>3094</v>
      </c>
      <c r="B809" s="84" t="s">
        <v>3095</v>
      </c>
      <c r="C809" s="84">
        <v>2</v>
      </c>
      <c r="D809" s="123">
        <v>0.007632989264252165</v>
      </c>
      <c r="E809" s="123">
        <v>0.9208187539523752</v>
      </c>
      <c r="F809" s="84" t="s">
        <v>2876</v>
      </c>
      <c r="G809" s="84" t="b">
        <v>0</v>
      </c>
      <c r="H809" s="84" t="b">
        <v>0</v>
      </c>
      <c r="I809" s="84" t="b">
        <v>0</v>
      </c>
      <c r="J809" s="84" t="b">
        <v>0</v>
      </c>
      <c r="K809" s="84" t="b">
        <v>0</v>
      </c>
      <c r="L809" s="84" t="b">
        <v>0</v>
      </c>
    </row>
    <row r="810" spans="1:12" ht="15">
      <c r="A810" s="84" t="s">
        <v>3054</v>
      </c>
      <c r="B810" s="84" t="s">
        <v>3696</v>
      </c>
      <c r="C810" s="84">
        <v>2</v>
      </c>
      <c r="D810" s="123">
        <v>0.007632989264252165</v>
      </c>
      <c r="E810" s="123">
        <v>1.2218487496163564</v>
      </c>
      <c r="F810" s="84" t="s">
        <v>2876</v>
      </c>
      <c r="G810" s="84" t="b">
        <v>0</v>
      </c>
      <c r="H810" s="84" t="b">
        <v>0</v>
      </c>
      <c r="I810" s="84" t="b">
        <v>0</v>
      </c>
      <c r="J810" s="84" t="b">
        <v>0</v>
      </c>
      <c r="K810" s="84" t="b">
        <v>0</v>
      </c>
      <c r="L810" s="84" t="b">
        <v>0</v>
      </c>
    </row>
    <row r="811" spans="1:12" ht="15">
      <c r="A811" s="84" t="s">
        <v>3054</v>
      </c>
      <c r="B811" s="84" t="s">
        <v>3104</v>
      </c>
      <c r="C811" s="84">
        <v>8</v>
      </c>
      <c r="D811" s="123">
        <v>0.010100760015084705</v>
      </c>
      <c r="E811" s="123">
        <v>1.0735773685296262</v>
      </c>
      <c r="F811" s="84" t="s">
        <v>2877</v>
      </c>
      <c r="G811" s="84" t="b">
        <v>0</v>
      </c>
      <c r="H811" s="84" t="b">
        <v>0</v>
      </c>
      <c r="I811" s="84" t="b">
        <v>0</v>
      </c>
      <c r="J811" s="84" t="b">
        <v>0</v>
      </c>
      <c r="K811" s="84" t="b">
        <v>0</v>
      </c>
      <c r="L811" s="84" t="b">
        <v>0</v>
      </c>
    </row>
    <row r="812" spans="1:12" ht="15">
      <c r="A812" s="84" t="s">
        <v>3105</v>
      </c>
      <c r="B812" s="84" t="s">
        <v>3106</v>
      </c>
      <c r="C812" s="84">
        <v>7</v>
      </c>
      <c r="D812" s="123">
        <v>0.011268965185916524</v>
      </c>
      <c r="E812" s="123">
        <v>1.3424226808222062</v>
      </c>
      <c r="F812" s="84" t="s">
        <v>2877</v>
      </c>
      <c r="G812" s="84" t="b">
        <v>0</v>
      </c>
      <c r="H812" s="84" t="b">
        <v>0</v>
      </c>
      <c r="I812" s="84" t="b">
        <v>0</v>
      </c>
      <c r="J812" s="84" t="b">
        <v>0</v>
      </c>
      <c r="K812" s="84" t="b">
        <v>0</v>
      </c>
      <c r="L812" s="84" t="b">
        <v>0</v>
      </c>
    </row>
    <row r="813" spans="1:12" ht="15">
      <c r="A813" s="84" t="s">
        <v>3106</v>
      </c>
      <c r="B813" s="84" t="s">
        <v>3108</v>
      </c>
      <c r="C813" s="84">
        <v>5</v>
      </c>
      <c r="D813" s="123">
        <v>0.012424351735653233</v>
      </c>
      <c r="E813" s="123">
        <v>1.3424226808222062</v>
      </c>
      <c r="F813" s="84" t="s">
        <v>2877</v>
      </c>
      <c r="G813" s="84" t="b">
        <v>0</v>
      </c>
      <c r="H813" s="84" t="b">
        <v>0</v>
      </c>
      <c r="I813" s="84" t="b">
        <v>0</v>
      </c>
      <c r="J813" s="84" t="b">
        <v>0</v>
      </c>
      <c r="K813" s="84" t="b">
        <v>0</v>
      </c>
      <c r="L813" s="84" t="b">
        <v>0</v>
      </c>
    </row>
    <row r="814" spans="1:12" ht="15">
      <c r="A814" s="84" t="s">
        <v>3108</v>
      </c>
      <c r="B814" s="84" t="s">
        <v>3109</v>
      </c>
      <c r="C814" s="84">
        <v>5</v>
      </c>
      <c r="D814" s="123">
        <v>0.012424351735653233</v>
      </c>
      <c r="E814" s="123">
        <v>1.4885507165004443</v>
      </c>
      <c r="F814" s="84" t="s">
        <v>2877</v>
      </c>
      <c r="G814" s="84" t="b">
        <v>0</v>
      </c>
      <c r="H814" s="84" t="b">
        <v>0</v>
      </c>
      <c r="I814" s="84" t="b">
        <v>0</v>
      </c>
      <c r="J814" s="84" t="b">
        <v>0</v>
      </c>
      <c r="K814" s="84" t="b">
        <v>0</v>
      </c>
      <c r="L814" s="84" t="b">
        <v>0</v>
      </c>
    </row>
    <row r="815" spans="1:12" ht="15">
      <c r="A815" s="84" t="s">
        <v>3109</v>
      </c>
      <c r="B815" s="84" t="s">
        <v>3774</v>
      </c>
      <c r="C815" s="84">
        <v>5</v>
      </c>
      <c r="D815" s="123">
        <v>0.012424351735653233</v>
      </c>
      <c r="E815" s="123">
        <v>1.4885507165004443</v>
      </c>
      <c r="F815" s="84" t="s">
        <v>2877</v>
      </c>
      <c r="G815" s="84" t="b">
        <v>0</v>
      </c>
      <c r="H815" s="84" t="b">
        <v>0</v>
      </c>
      <c r="I815" s="84" t="b">
        <v>0</v>
      </c>
      <c r="J815" s="84" t="b">
        <v>0</v>
      </c>
      <c r="K815" s="84" t="b">
        <v>0</v>
      </c>
      <c r="L815" s="84" t="b">
        <v>0</v>
      </c>
    </row>
    <row r="816" spans="1:12" ht="15">
      <c r="A816" s="84" t="s">
        <v>3774</v>
      </c>
      <c r="B816" s="84" t="s">
        <v>3775</v>
      </c>
      <c r="C816" s="84">
        <v>5</v>
      </c>
      <c r="D816" s="123">
        <v>0.012424351735653233</v>
      </c>
      <c r="E816" s="123">
        <v>1.4885507165004443</v>
      </c>
      <c r="F816" s="84" t="s">
        <v>2877</v>
      </c>
      <c r="G816" s="84" t="b">
        <v>0</v>
      </c>
      <c r="H816" s="84" t="b">
        <v>0</v>
      </c>
      <c r="I816" s="84" t="b">
        <v>0</v>
      </c>
      <c r="J816" s="84" t="b">
        <v>0</v>
      </c>
      <c r="K816" s="84" t="b">
        <v>0</v>
      </c>
      <c r="L816" s="84" t="b">
        <v>0</v>
      </c>
    </row>
    <row r="817" spans="1:12" ht="15">
      <c r="A817" s="84" t="s">
        <v>3775</v>
      </c>
      <c r="B817" s="84" t="s">
        <v>373</v>
      </c>
      <c r="C817" s="84">
        <v>5</v>
      </c>
      <c r="D817" s="123">
        <v>0.012424351735653233</v>
      </c>
      <c r="E817" s="123">
        <v>1.187520720836463</v>
      </c>
      <c r="F817" s="84" t="s">
        <v>2877</v>
      </c>
      <c r="G817" s="84" t="b">
        <v>0</v>
      </c>
      <c r="H817" s="84" t="b">
        <v>0</v>
      </c>
      <c r="I817" s="84" t="b">
        <v>0</v>
      </c>
      <c r="J817" s="84" t="b">
        <v>0</v>
      </c>
      <c r="K817" s="84" t="b">
        <v>0</v>
      </c>
      <c r="L817" s="84" t="b">
        <v>0</v>
      </c>
    </row>
    <row r="818" spans="1:12" ht="15">
      <c r="A818" s="84" t="s">
        <v>373</v>
      </c>
      <c r="B818" s="84" t="s">
        <v>3054</v>
      </c>
      <c r="C818" s="84">
        <v>5</v>
      </c>
      <c r="D818" s="123">
        <v>0.012424351735653233</v>
      </c>
      <c r="E818" s="123">
        <v>0.9943961224820014</v>
      </c>
      <c r="F818" s="84" t="s">
        <v>2877</v>
      </c>
      <c r="G818" s="84" t="b">
        <v>0</v>
      </c>
      <c r="H818" s="84" t="b">
        <v>0</v>
      </c>
      <c r="I818" s="84" t="b">
        <v>0</v>
      </c>
      <c r="J818" s="84" t="b">
        <v>0</v>
      </c>
      <c r="K818" s="84" t="b">
        <v>0</v>
      </c>
      <c r="L818" s="84" t="b">
        <v>0</v>
      </c>
    </row>
    <row r="819" spans="1:12" ht="15">
      <c r="A819" s="84" t="s">
        <v>251</v>
      </c>
      <c r="B819" s="84" t="s">
        <v>3105</v>
      </c>
      <c r="C819" s="84">
        <v>4</v>
      </c>
      <c r="D819" s="123">
        <v>0.012260679304883218</v>
      </c>
      <c r="E819" s="123">
        <v>1.057186952341457</v>
      </c>
      <c r="F819" s="84" t="s">
        <v>2877</v>
      </c>
      <c r="G819" s="84" t="b">
        <v>0</v>
      </c>
      <c r="H819" s="84" t="b">
        <v>0</v>
      </c>
      <c r="I819" s="84" t="b">
        <v>0</v>
      </c>
      <c r="J819" s="84" t="b">
        <v>0</v>
      </c>
      <c r="K819" s="84" t="b">
        <v>0</v>
      </c>
      <c r="L819" s="84" t="b">
        <v>0</v>
      </c>
    </row>
    <row r="820" spans="1:12" ht="15">
      <c r="A820" s="84" t="s">
        <v>251</v>
      </c>
      <c r="B820" s="84" t="s">
        <v>3107</v>
      </c>
      <c r="C820" s="84">
        <v>3</v>
      </c>
      <c r="D820" s="123">
        <v>0.011439917920727682</v>
      </c>
      <c r="E820" s="123">
        <v>1.2332782113971381</v>
      </c>
      <c r="F820" s="84" t="s">
        <v>2877</v>
      </c>
      <c r="G820" s="84" t="b">
        <v>0</v>
      </c>
      <c r="H820" s="84" t="b">
        <v>0</v>
      </c>
      <c r="I820" s="84" t="b">
        <v>0</v>
      </c>
      <c r="J820" s="84" t="b">
        <v>0</v>
      </c>
      <c r="K820" s="84" t="b">
        <v>0</v>
      </c>
      <c r="L820" s="84" t="b">
        <v>0</v>
      </c>
    </row>
    <row r="821" spans="1:12" ht="15">
      <c r="A821" s="84" t="s">
        <v>3107</v>
      </c>
      <c r="B821" s="84" t="s">
        <v>261</v>
      </c>
      <c r="C821" s="84">
        <v>3</v>
      </c>
      <c r="D821" s="123">
        <v>0.011439917920727682</v>
      </c>
      <c r="E821" s="123">
        <v>1.4885507165004443</v>
      </c>
      <c r="F821" s="84" t="s">
        <v>2877</v>
      </c>
      <c r="G821" s="84" t="b">
        <v>0</v>
      </c>
      <c r="H821" s="84" t="b">
        <v>0</v>
      </c>
      <c r="I821" s="84" t="b">
        <v>0</v>
      </c>
      <c r="J821" s="84" t="b">
        <v>0</v>
      </c>
      <c r="K821" s="84" t="b">
        <v>0</v>
      </c>
      <c r="L821" s="84" t="b">
        <v>0</v>
      </c>
    </row>
    <row r="822" spans="1:12" ht="15">
      <c r="A822" s="84" t="s">
        <v>261</v>
      </c>
      <c r="B822" s="84" t="s">
        <v>3890</v>
      </c>
      <c r="C822" s="84">
        <v>3</v>
      </c>
      <c r="D822" s="123">
        <v>0.011439917920727682</v>
      </c>
      <c r="E822" s="123">
        <v>1.7103994661168007</v>
      </c>
      <c r="F822" s="84" t="s">
        <v>2877</v>
      </c>
      <c r="G822" s="84" t="b">
        <v>0</v>
      </c>
      <c r="H822" s="84" t="b">
        <v>0</v>
      </c>
      <c r="I822" s="84" t="b">
        <v>0</v>
      </c>
      <c r="J822" s="84" t="b">
        <v>0</v>
      </c>
      <c r="K822" s="84" t="b">
        <v>0</v>
      </c>
      <c r="L822" s="84" t="b">
        <v>0</v>
      </c>
    </row>
    <row r="823" spans="1:12" ht="15">
      <c r="A823" s="84" t="s">
        <v>3890</v>
      </c>
      <c r="B823" s="84" t="s">
        <v>3103</v>
      </c>
      <c r="C823" s="84">
        <v>3</v>
      </c>
      <c r="D823" s="123">
        <v>0.011439917920727682</v>
      </c>
      <c r="E823" s="123">
        <v>1.2332782113971381</v>
      </c>
      <c r="F823" s="84" t="s">
        <v>2877</v>
      </c>
      <c r="G823" s="84" t="b">
        <v>0</v>
      </c>
      <c r="H823" s="84" t="b">
        <v>0</v>
      </c>
      <c r="I823" s="84" t="b">
        <v>0</v>
      </c>
      <c r="J823" s="84" t="b">
        <v>0</v>
      </c>
      <c r="K823" s="84" t="b">
        <v>0</v>
      </c>
      <c r="L823" s="84" t="b">
        <v>0</v>
      </c>
    </row>
    <row r="824" spans="1:12" ht="15">
      <c r="A824" s="84" t="s">
        <v>3103</v>
      </c>
      <c r="B824" s="84" t="s">
        <v>3891</v>
      </c>
      <c r="C824" s="84">
        <v>3</v>
      </c>
      <c r="D824" s="123">
        <v>0.011439917920727682</v>
      </c>
      <c r="E824" s="123">
        <v>1.2332782113971381</v>
      </c>
      <c r="F824" s="84" t="s">
        <v>2877</v>
      </c>
      <c r="G824" s="84" t="b">
        <v>0</v>
      </c>
      <c r="H824" s="84" t="b">
        <v>0</v>
      </c>
      <c r="I824" s="84" t="b">
        <v>0</v>
      </c>
      <c r="J824" s="84" t="b">
        <v>0</v>
      </c>
      <c r="K824" s="84" t="b">
        <v>0</v>
      </c>
      <c r="L824" s="84" t="b">
        <v>0</v>
      </c>
    </row>
    <row r="825" spans="1:12" ht="15">
      <c r="A825" s="84" t="s">
        <v>3891</v>
      </c>
      <c r="B825" s="84" t="s">
        <v>3892</v>
      </c>
      <c r="C825" s="84">
        <v>3</v>
      </c>
      <c r="D825" s="123">
        <v>0.011439917920727682</v>
      </c>
      <c r="E825" s="123">
        <v>1.7103994661168007</v>
      </c>
      <c r="F825" s="84" t="s">
        <v>2877</v>
      </c>
      <c r="G825" s="84" t="b">
        <v>0</v>
      </c>
      <c r="H825" s="84" t="b">
        <v>0</v>
      </c>
      <c r="I825" s="84" t="b">
        <v>0</v>
      </c>
      <c r="J825" s="84" t="b">
        <v>0</v>
      </c>
      <c r="K825" s="84" t="b">
        <v>0</v>
      </c>
      <c r="L825" s="84" t="b">
        <v>0</v>
      </c>
    </row>
    <row r="826" spans="1:12" ht="15">
      <c r="A826" s="84" t="s">
        <v>3892</v>
      </c>
      <c r="B826" s="84" t="s">
        <v>3893</v>
      </c>
      <c r="C826" s="84">
        <v>3</v>
      </c>
      <c r="D826" s="123">
        <v>0.011439917920727682</v>
      </c>
      <c r="E826" s="123">
        <v>1.7103994661168007</v>
      </c>
      <c r="F826" s="84" t="s">
        <v>2877</v>
      </c>
      <c r="G826" s="84" t="b">
        <v>0</v>
      </c>
      <c r="H826" s="84" t="b">
        <v>0</v>
      </c>
      <c r="I826" s="84" t="b">
        <v>0</v>
      </c>
      <c r="J826" s="84" t="b">
        <v>0</v>
      </c>
      <c r="K826" s="84" t="b">
        <v>0</v>
      </c>
      <c r="L826" s="84" t="b">
        <v>0</v>
      </c>
    </row>
    <row r="827" spans="1:12" ht="15">
      <c r="A827" s="84" t="s">
        <v>3893</v>
      </c>
      <c r="B827" s="84" t="s">
        <v>3894</v>
      </c>
      <c r="C827" s="84">
        <v>3</v>
      </c>
      <c r="D827" s="123">
        <v>0.011439917920727682</v>
      </c>
      <c r="E827" s="123">
        <v>1.7103994661168007</v>
      </c>
      <c r="F827" s="84" t="s">
        <v>2877</v>
      </c>
      <c r="G827" s="84" t="b">
        <v>0</v>
      </c>
      <c r="H827" s="84" t="b">
        <v>0</v>
      </c>
      <c r="I827" s="84" t="b">
        <v>0</v>
      </c>
      <c r="J827" s="84" t="b">
        <v>0</v>
      </c>
      <c r="K827" s="84" t="b">
        <v>0</v>
      </c>
      <c r="L827" s="84" t="b">
        <v>0</v>
      </c>
    </row>
    <row r="828" spans="1:12" ht="15">
      <c r="A828" s="84" t="s">
        <v>3894</v>
      </c>
      <c r="B828" s="84" t="s">
        <v>3895</v>
      </c>
      <c r="C828" s="84">
        <v>3</v>
      </c>
      <c r="D828" s="123">
        <v>0.011439917920727682</v>
      </c>
      <c r="E828" s="123">
        <v>1.7103994661168007</v>
      </c>
      <c r="F828" s="84" t="s">
        <v>2877</v>
      </c>
      <c r="G828" s="84" t="b">
        <v>0</v>
      </c>
      <c r="H828" s="84" t="b">
        <v>0</v>
      </c>
      <c r="I828" s="84" t="b">
        <v>0</v>
      </c>
      <c r="J828" s="84" t="b">
        <v>0</v>
      </c>
      <c r="K828" s="84" t="b">
        <v>0</v>
      </c>
      <c r="L828" s="84" t="b">
        <v>0</v>
      </c>
    </row>
    <row r="829" spans="1:12" ht="15">
      <c r="A829" s="84" t="s">
        <v>3895</v>
      </c>
      <c r="B829" s="84" t="s">
        <v>3103</v>
      </c>
      <c r="C829" s="84">
        <v>3</v>
      </c>
      <c r="D829" s="123">
        <v>0.011439917920727682</v>
      </c>
      <c r="E829" s="123">
        <v>1.2332782113971381</v>
      </c>
      <c r="F829" s="84" t="s">
        <v>2877</v>
      </c>
      <c r="G829" s="84" t="b">
        <v>0</v>
      </c>
      <c r="H829" s="84" t="b">
        <v>0</v>
      </c>
      <c r="I829" s="84" t="b">
        <v>0</v>
      </c>
      <c r="J829" s="84" t="b">
        <v>0</v>
      </c>
      <c r="K829" s="84" t="b">
        <v>0</v>
      </c>
      <c r="L829" s="84" t="b">
        <v>0</v>
      </c>
    </row>
    <row r="830" spans="1:12" ht="15">
      <c r="A830" s="84" t="s">
        <v>3103</v>
      </c>
      <c r="B830" s="84" t="s">
        <v>3896</v>
      </c>
      <c r="C830" s="84">
        <v>3</v>
      </c>
      <c r="D830" s="123">
        <v>0.011439917920727682</v>
      </c>
      <c r="E830" s="123">
        <v>1.2332782113971381</v>
      </c>
      <c r="F830" s="84" t="s">
        <v>2877</v>
      </c>
      <c r="G830" s="84" t="b">
        <v>0</v>
      </c>
      <c r="H830" s="84" t="b">
        <v>0</v>
      </c>
      <c r="I830" s="84" t="b">
        <v>0</v>
      </c>
      <c r="J830" s="84" t="b">
        <v>0</v>
      </c>
      <c r="K830" s="84" t="b">
        <v>0</v>
      </c>
      <c r="L830" s="84" t="b">
        <v>0</v>
      </c>
    </row>
    <row r="831" spans="1:12" ht="15">
      <c r="A831" s="84" t="s">
        <v>3896</v>
      </c>
      <c r="B831" s="84" t="s">
        <v>3897</v>
      </c>
      <c r="C831" s="84">
        <v>3</v>
      </c>
      <c r="D831" s="123">
        <v>0.011439917920727682</v>
      </c>
      <c r="E831" s="123">
        <v>1.7103994661168007</v>
      </c>
      <c r="F831" s="84" t="s">
        <v>2877</v>
      </c>
      <c r="G831" s="84" t="b">
        <v>0</v>
      </c>
      <c r="H831" s="84" t="b">
        <v>0</v>
      </c>
      <c r="I831" s="84" t="b">
        <v>0</v>
      </c>
      <c r="J831" s="84" t="b">
        <v>0</v>
      </c>
      <c r="K831" s="84" t="b">
        <v>0</v>
      </c>
      <c r="L831" s="84" t="b">
        <v>0</v>
      </c>
    </row>
    <row r="832" spans="1:12" ht="15">
      <c r="A832" s="84" t="s">
        <v>3897</v>
      </c>
      <c r="B832" s="84" t="s">
        <v>3898</v>
      </c>
      <c r="C832" s="84">
        <v>3</v>
      </c>
      <c r="D832" s="123">
        <v>0.011439917920727682</v>
      </c>
      <c r="E832" s="123">
        <v>1.7103994661168007</v>
      </c>
      <c r="F832" s="84" t="s">
        <v>2877</v>
      </c>
      <c r="G832" s="84" t="b">
        <v>0</v>
      </c>
      <c r="H832" s="84" t="b">
        <v>0</v>
      </c>
      <c r="I832" s="84" t="b">
        <v>0</v>
      </c>
      <c r="J832" s="84" t="b">
        <v>0</v>
      </c>
      <c r="K832" s="84" t="b">
        <v>0</v>
      </c>
      <c r="L832" s="84" t="b">
        <v>0</v>
      </c>
    </row>
    <row r="833" spans="1:12" ht="15">
      <c r="A833" s="84" t="s">
        <v>3898</v>
      </c>
      <c r="B833" s="84" t="s">
        <v>3054</v>
      </c>
      <c r="C833" s="84">
        <v>3</v>
      </c>
      <c r="D833" s="123">
        <v>0.011439917920727682</v>
      </c>
      <c r="E833" s="123">
        <v>1.0735773685296264</v>
      </c>
      <c r="F833" s="84" t="s">
        <v>2877</v>
      </c>
      <c r="G833" s="84" t="b">
        <v>0</v>
      </c>
      <c r="H833" s="84" t="b">
        <v>0</v>
      </c>
      <c r="I833" s="84" t="b">
        <v>0</v>
      </c>
      <c r="J833" s="84" t="b">
        <v>0</v>
      </c>
      <c r="K833" s="84" t="b">
        <v>0</v>
      </c>
      <c r="L833" s="84" t="b">
        <v>0</v>
      </c>
    </row>
    <row r="834" spans="1:12" ht="15">
      <c r="A834" s="84" t="s">
        <v>3780</v>
      </c>
      <c r="B834" s="84" t="s">
        <v>3731</v>
      </c>
      <c r="C834" s="84">
        <v>3</v>
      </c>
      <c r="D834" s="123">
        <v>0.011439917920727682</v>
      </c>
      <c r="E834" s="123">
        <v>1.7103994661168007</v>
      </c>
      <c r="F834" s="84" t="s">
        <v>2877</v>
      </c>
      <c r="G834" s="84" t="b">
        <v>0</v>
      </c>
      <c r="H834" s="84" t="b">
        <v>0</v>
      </c>
      <c r="I834" s="84" t="b">
        <v>0</v>
      </c>
      <c r="J834" s="84" t="b">
        <v>0</v>
      </c>
      <c r="K834" s="84" t="b">
        <v>0</v>
      </c>
      <c r="L834" s="84" t="b">
        <v>0</v>
      </c>
    </row>
    <row r="835" spans="1:12" ht="15">
      <c r="A835" s="84" t="s">
        <v>3731</v>
      </c>
      <c r="B835" s="84" t="s">
        <v>3900</v>
      </c>
      <c r="C835" s="84">
        <v>3</v>
      </c>
      <c r="D835" s="123">
        <v>0.011439917920727682</v>
      </c>
      <c r="E835" s="123">
        <v>1.7103994661168007</v>
      </c>
      <c r="F835" s="84" t="s">
        <v>2877</v>
      </c>
      <c r="G835" s="84" t="b">
        <v>0</v>
      </c>
      <c r="H835" s="84" t="b">
        <v>0</v>
      </c>
      <c r="I835" s="84" t="b">
        <v>0</v>
      </c>
      <c r="J835" s="84" t="b">
        <v>0</v>
      </c>
      <c r="K835" s="84" t="b">
        <v>0</v>
      </c>
      <c r="L835" s="84" t="b">
        <v>0</v>
      </c>
    </row>
    <row r="836" spans="1:12" ht="15">
      <c r="A836" s="84" t="s">
        <v>3900</v>
      </c>
      <c r="B836" s="84" t="s">
        <v>3901</v>
      </c>
      <c r="C836" s="84">
        <v>3</v>
      </c>
      <c r="D836" s="123">
        <v>0.011439917920727682</v>
      </c>
      <c r="E836" s="123">
        <v>1.7103994661168007</v>
      </c>
      <c r="F836" s="84" t="s">
        <v>2877</v>
      </c>
      <c r="G836" s="84" t="b">
        <v>0</v>
      </c>
      <c r="H836" s="84" t="b">
        <v>0</v>
      </c>
      <c r="I836" s="84" t="b">
        <v>0</v>
      </c>
      <c r="J836" s="84" t="b">
        <v>0</v>
      </c>
      <c r="K836" s="84" t="b">
        <v>0</v>
      </c>
      <c r="L836" s="84" t="b">
        <v>0</v>
      </c>
    </row>
    <row r="837" spans="1:12" ht="15">
      <c r="A837" s="84" t="s">
        <v>3901</v>
      </c>
      <c r="B837" s="84" t="s">
        <v>3902</v>
      </c>
      <c r="C837" s="84">
        <v>3</v>
      </c>
      <c r="D837" s="123">
        <v>0.011439917920727682</v>
      </c>
      <c r="E837" s="123">
        <v>1.7103994661168007</v>
      </c>
      <c r="F837" s="84" t="s">
        <v>2877</v>
      </c>
      <c r="G837" s="84" t="b">
        <v>0</v>
      </c>
      <c r="H837" s="84" t="b">
        <v>0</v>
      </c>
      <c r="I837" s="84" t="b">
        <v>0</v>
      </c>
      <c r="J837" s="84" t="b">
        <v>0</v>
      </c>
      <c r="K837" s="84" t="b">
        <v>0</v>
      </c>
      <c r="L837" s="84" t="b">
        <v>0</v>
      </c>
    </row>
    <row r="838" spans="1:12" ht="15">
      <c r="A838" s="84" t="s">
        <v>3902</v>
      </c>
      <c r="B838" s="84" t="s">
        <v>3903</v>
      </c>
      <c r="C838" s="84">
        <v>3</v>
      </c>
      <c r="D838" s="123">
        <v>0.011439917920727682</v>
      </c>
      <c r="E838" s="123">
        <v>1.7103994661168007</v>
      </c>
      <c r="F838" s="84" t="s">
        <v>2877</v>
      </c>
      <c r="G838" s="84" t="b">
        <v>0</v>
      </c>
      <c r="H838" s="84" t="b">
        <v>0</v>
      </c>
      <c r="I838" s="84" t="b">
        <v>0</v>
      </c>
      <c r="J838" s="84" t="b">
        <v>0</v>
      </c>
      <c r="K838" s="84" t="b">
        <v>0</v>
      </c>
      <c r="L838" s="84" t="b">
        <v>0</v>
      </c>
    </row>
    <row r="839" spans="1:12" ht="15">
      <c r="A839" s="84" t="s">
        <v>3903</v>
      </c>
      <c r="B839" s="84" t="s">
        <v>3761</v>
      </c>
      <c r="C839" s="84">
        <v>3</v>
      </c>
      <c r="D839" s="123">
        <v>0.011439917920727682</v>
      </c>
      <c r="E839" s="123">
        <v>1.7103994661168007</v>
      </c>
      <c r="F839" s="84" t="s">
        <v>2877</v>
      </c>
      <c r="G839" s="84" t="b">
        <v>0</v>
      </c>
      <c r="H839" s="84" t="b">
        <v>0</v>
      </c>
      <c r="I839" s="84" t="b">
        <v>0</v>
      </c>
      <c r="J839" s="84" t="b">
        <v>0</v>
      </c>
      <c r="K839" s="84" t="b">
        <v>0</v>
      </c>
      <c r="L839" s="84" t="b">
        <v>0</v>
      </c>
    </row>
    <row r="840" spans="1:12" ht="15">
      <c r="A840" s="84" t="s">
        <v>3761</v>
      </c>
      <c r="B840" s="84" t="s">
        <v>3807</v>
      </c>
      <c r="C840" s="84">
        <v>3</v>
      </c>
      <c r="D840" s="123">
        <v>0.011439917920727682</v>
      </c>
      <c r="E840" s="123">
        <v>1.7103994661168007</v>
      </c>
      <c r="F840" s="84" t="s">
        <v>2877</v>
      </c>
      <c r="G840" s="84" t="b">
        <v>0</v>
      </c>
      <c r="H840" s="84" t="b">
        <v>0</v>
      </c>
      <c r="I840" s="84" t="b">
        <v>0</v>
      </c>
      <c r="J840" s="84" t="b">
        <v>0</v>
      </c>
      <c r="K840" s="84" t="b">
        <v>0</v>
      </c>
      <c r="L840" s="84" t="b">
        <v>0</v>
      </c>
    </row>
    <row r="841" spans="1:12" ht="15">
      <c r="A841" s="84" t="s">
        <v>3807</v>
      </c>
      <c r="B841" s="84" t="s">
        <v>3904</v>
      </c>
      <c r="C841" s="84">
        <v>3</v>
      </c>
      <c r="D841" s="123">
        <v>0.011439917920727682</v>
      </c>
      <c r="E841" s="123">
        <v>1.7103994661168007</v>
      </c>
      <c r="F841" s="84" t="s">
        <v>2877</v>
      </c>
      <c r="G841" s="84" t="b">
        <v>0</v>
      </c>
      <c r="H841" s="84" t="b">
        <v>0</v>
      </c>
      <c r="I841" s="84" t="b">
        <v>0</v>
      </c>
      <c r="J841" s="84" t="b">
        <v>0</v>
      </c>
      <c r="K841" s="84" t="b">
        <v>0</v>
      </c>
      <c r="L841" s="84" t="b">
        <v>0</v>
      </c>
    </row>
    <row r="842" spans="1:12" ht="15">
      <c r="A842" s="84" t="s">
        <v>3904</v>
      </c>
      <c r="B842" s="84" t="s">
        <v>3103</v>
      </c>
      <c r="C842" s="84">
        <v>3</v>
      </c>
      <c r="D842" s="123">
        <v>0.011439917920727682</v>
      </c>
      <c r="E842" s="123">
        <v>1.2332782113971381</v>
      </c>
      <c r="F842" s="84" t="s">
        <v>2877</v>
      </c>
      <c r="G842" s="84" t="b">
        <v>0</v>
      </c>
      <c r="H842" s="84" t="b">
        <v>0</v>
      </c>
      <c r="I842" s="84" t="b">
        <v>0</v>
      </c>
      <c r="J842" s="84" t="b">
        <v>0</v>
      </c>
      <c r="K842" s="84" t="b">
        <v>0</v>
      </c>
      <c r="L842" s="84" t="b">
        <v>0</v>
      </c>
    </row>
    <row r="843" spans="1:12" ht="15">
      <c r="A843" s="84" t="s">
        <v>3103</v>
      </c>
      <c r="B843" s="84" t="s">
        <v>3905</v>
      </c>
      <c r="C843" s="84">
        <v>3</v>
      </c>
      <c r="D843" s="123">
        <v>0.011439917920727682</v>
      </c>
      <c r="E843" s="123">
        <v>1.2332782113971381</v>
      </c>
      <c r="F843" s="84" t="s">
        <v>2877</v>
      </c>
      <c r="G843" s="84" t="b">
        <v>0</v>
      </c>
      <c r="H843" s="84" t="b">
        <v>0</v>
      </c>
      <c r="I843" s="84" t="b">
        <v>0</v>
      </c>
      <c r="J843" s="84" t="b">
        <v>0</v>
      </c>
      <c r="K843" s="84" t="b">
        <v>0</v>
      </c>
      <c r="L843" s="84" t="b">
        <v>0</v>
      </c>
    </row>
    <row r="844" spans="1:12" ht="15">
      <c r="A844" s="84" t="s">
        <v>3905</v>
      </c>
      <c r="B844" s="84" t="s">
        <v>3054</v>
      </c>
      <c r="C844" s="84">
        <v>3</v>
      </c>
      <c r="D844" s="123">
        <v>0.011439917920727682</v>
      </c>
      <c r="E844" s="123">
        <v>1.0735773685296264</v>
      </c>
      <c r="F844" s="84" t="s">
        <v>2877</v>
      </c>
      <c r="G844" s="84" t="b">
        <v>0</v>
      </c>
      <c r="H844" s="84" t="b">
        <v>0</v>
      </c>
      <c r="I844" s="84" t="b">
        <v>0</v>
      </c>
      <c r="J844" s="84" t="b">
        <v>0</v>
      </c>
      <c r="K844" s="84" t="b">
        <v>0</v>
      </c>
      <c r="L844" s="84" t="b">
        <v>0</v>
      </c>
    </row>
    <row r="845" spans="1:12" ht="15">
      <c r="A845" s="84" t="s">
        <v>3054</v>
      </c>
      <c r="B845" s="84" t="s">
        <v>3906</v>
      </c>
      <c r="C845" s="84">
        <v>3</v>
      </c>
      <c r="D845" s="123">
        <v>0.011439917920727682</v>
      </c>
      <c r="E845" s="123">
        <v>1.0735773685296264</v>
      </c>
      <c r="F845" s="84" t="s">
        <v>2877</v>
      </c>
      <c r="G845" s="84" t="b">
        <v>0</v>
      </c>
      <c r="H845" s="84" t="b">
        <v>0</v>
      </c>
      <c r="I845" s="84" t="b">
        <v>0</v>
      </c>
      <c r="J845" s="84" t="b">
        <v>0</v>
      </c>
      <c r="K845" s="84" t="b">
        <v>0</v>
      </c>
      <c r="L845" s="84" t="b">
        <v>0</v>
      </c>
    </row>
    <row r="846" spans="1:12" ht="15">
      <c r="A846" s="84" t="s">
        <v>3906</v>
      </c>
      <c r="B846" s="84" t="s">
        <v>373</v>
      </c>
      <c r="C846" s="84">
        <v>3</v>
      </c>
      <c r="D846" s="123">
        <v>0.011439917920727682</v>
      </c>
      <c r="E846" s="123">
        <v>1.187520720836463</v>
      </c>
      <c r="F846" s="84" t="s">
        <v>2877</v>
      </c>
      <c r="G846" s="84" t="b">
        <v>0</v>
      </c>
      <c r="H846" s="84" t="b">
        <v>0</v>
      </c>
      <c r="I846" s="84" t="b">
        <v>0</v>
      </c>
      <c r="J846" s="84" t="b">
        <v>0</v>
      </c>
      <c r="K846" s="84" t="b">
        <v>0</v>
      </c>
      <c r="L846" s="84" t="b">
        <v>0</v>
      </c>
    </row>
    <row r="847" spans="1:12" ht="15">
      <c r="A847" s="84" t="s">
        <v>3054</v>
      </c>
      <c r="B847" s="84" t="s">
        <v>4125</v>
      </c>
      <c r="C847" s="84">
        <v>2</v>
      </c>
      <c r="D847" s="123">
        <v>0.009735489301112043</v>
      </c>
      <c r="E847" s="123">
        <v>1.0735773685296262</v>
      </c>
      <c r="F847" s="84" t="s">
        <v>2877</v>
      </c>
      <c r="G847" s="84" t="b">
        <v>0</v>
      </c>
      <c r="H847" s="84" t="b">
        <v>0</v>
      </c>
      <c r="I847" s="84" t="b">
        <v>0</v>
      </c>
      <c r="J847" s="84" t="b">
        <v>0</v>
      </c>
      <c r="K847" s="84" t="b">
        <v>0</v>
      </c>
      <c r="L847" s="84" t="b">
        <v>0</v>
      </c>
    </row>
    <row r="848" spans="1:12" ht="15">
      <c r="A848" s="84" t="s">
        <v>3104</v>
      </c>
      <c r="B848" s="84" t="s">
        <v>373</v>
      </c>
      <c r="C848" s="84">
        <v>2</v>
      </c>
      <c r="D848" s="123">
        <v>0.009735489301112043</v>
      </c>
      <c r="E848" s="123">
        <v>1.011429461780782</v>
      </c>
      <c r="F848" s="84" t="s">
        <v>2877</v>
      </c>
      <c r="G848" s="84" t="b">
        <v>0</v>
      </c>
      <c r="H848" s="84" t="b">
        <v>0</v>
      </c>
      <c r="I848" s="84" t="b">
        <v>0</v>
      </c>
      <c r="J848" s="84" t="b">
        <v>0</v>
      </c>
      <c r="K848" s="84" t="b">
        <v>0</v>
      </c>
      <c r="L848" s="84" t="b">
        <v>0</v>
      </c>
    </row>
    <row r="849" spans="1:12" ht="15">
      <c r="A849" s="84" t="s">
        <v>3107</v>
      </c>
      <c r="B849" s="84" t="s">
        <v>3058</v>
      </c>
      <c r="C849" s="84">
        <v>2</v>
      </c>
      <c r="D849" s="123">
        <v>0.009735489301112043</v>
      </c>
      <c r="E849" s="123">
        <v>1.4885507165004443</v>
      </c>
      <c r="F849" s="84" t="s">
        <v>2877</v>
      </c>
      <c r="G849" s="84" t="b">
        <v>0</v>
      </c>
      <c r="H849" s="84" t="b">
        <v>0</v>
      </c>
      <c r="I849" s="84" t="b">
        <v>0</v>
      </c>
      <c r="J849" s="84" t="b">
        <v>0</v>
      </c>
      <c r="K849" s="84" t="b">
        <v>0</v>
      </c>
      <c r="L849" s="84" t="b">
        <v>0</v>
      </c>
    </row>
    <row r="850" spans="1:12" ht="15">
      <c r="A850" s="84" t="s">
        <v>3058</v>
      </c>
      <c r="B850" s="84" t="s">
        <v>4126</v>
      </c>
      <c r="C850" s="84">
        <v>2</v>
      </c>
      <c r="D850" s="123">
        <v>0.009735489301112043</v>
      </c>
      <c r="E850" s="123">
        <v>1.8864907251724818</v>
      </c>
      <c r="F850" s="84" t="s">
        <v>2877</v>
      </c>
      <c r="G850" s="84" t="b">
        <v>0</v>
      </c>
      <c r="H850" s="84" t="b">
        <v>0</v>
      </c>
      <c r="I850" s="84" t="b">
        <v>0</v>
      </c>
      <c r="J850" s="84" t="b">
        <v>0</v>
      </c>
      <c r="K850" s="84" t="b">
        <v>0</v>
      </c>
      <c r="L850" s="84" t="b">
        <v>0</v>
      </c>
    </row>
    <row r="851" spans="1:12" ht="15">
      <c r="A851" s="84" t="s">
        <v>4126</v>
      </c>
      <c r="B851" s="84" t="s">
        <v>248</v>
      </c>
      <c r="C851" s="84">
        <v>2</v>
      </c>
      <c r="D851" s="123">
        <v>0.009735489301112043</v>
      </c>
      <c r="E851" s="123">
        <v>1.8864907251724818</v>
      </c>
      <c r="F851" s="84" t="s">
        <v>2877</v>
      </c>
      <c r="G851" s="84" t="b">
        <v>0</v>
      </c>
      <c r="H851" s="84" t="b">
        <v>0</v>
      </c>
      <c r="I851" s="84" t="b">
        <v>0</v>
      </c>
      <c r="J851" s="84" t="b">
        <v>0</v>
      </c>
      <c r="K851" s="84" t="b">
        <v>0</v>
      </c>
      <c r="L851" s="84" t="b">
        <v>0</v>
      </c>
    </row>
    <row r="852" spans="1:12" ht="15">
      <c r="A852" s="84" t="s">
        <v>248</v>
      </c>
      <c r="B852" s="84" t="s">
        <v>4127</v>
      </c>
      <c r="C852" s="84">
        <v>2</v>
      </c>
      <c r="D852" s="123">
        <v>0.009735489301112043</v>
      </c>
      <c r="E852" s="123">
        <v>1.8864907251724818</v>
      </c>
      <c r="F852" s="84" t="s">
        <v>2877</v>
      </c>
      <c r="G852" s="84" t="b">
        <v>0</v>
      </c>
      <c r="H852" s="84" t="b">
        <v>0</v>
      </c>
      <c r="I852" s="84" t="b">
        <v>0</v>
      </c>
      <c r="J852" s="84" t="b">
        <v>0</v>
      </c>
      <c r="K852" s="84" t="b">
        <v>0</v>
      </c>
      <c r="L852" s="84" t="b">
        <v>0</v>
      </c>
    </row>
    <row r="853" spans="1:12" ht="15">
      <c r="A853" s="84" t="s">
        <v>4127</v>
      </c>
      <c r="B853" s="84" t="s">
        <v>3899</v>
      </c>
      <c r="C853" s="84">
        <v>2</v>
      </c>
      <c r="D853" s="123">
        <v>0.009735489301112043</v>
      </c>
      <c r="E853" s="123">
        <v>1.8864907251724818</v>
      </c>
      <c r="F853" s="84" t="s">
        <v>2877</v>
      </c>
      <c r="G853" s="84" t="b">
        <v>0</v>
      </c>
      <c r="H853" s="84" t="b">
        <v>0</v>
      </c>
      <c r="I853" s="84" t="b">
        <v>0</v>
      </c>
      <c r="J853" s="84" t="b">
        <v>0</v>
      </c>
      <c r="K853" s="84" t="b">
        <v>0</v>
      </c>
      <c r="L853" s="84" t="b">
        <v>0</v>
      </c>
    </row>
    <row r="854" spans="1:12" ht="15">
      <c r="A854" s="84" t="s">
        <v>3899</v>
      </c>
      <c r="B854" s="84" t="s">
        <v>4128</v>
      </c>
      <c r="C854" s="84">
        <v>2</v>
      </c>
      <c r="D854" s="123">
        <v>0.009735489301112043</v>
      </c>
      <c r="E854" s="123">
        <v>1.8864907251724818</v>
      </c>
      <c r="F854" s="84" t="s">
        <v>2877</v>
      </c>
      <c r="G854" s="84" t="b">
        <v>0</v>
      </c>
      <c r="H854" s="84" t="b">
        <v>0</v>
      </c>
      <c r="I854" s="84" t="b">
        <v>0</v>
      </c>
      <c r="J854" s="84" t="b">
        <v>0</v>
      </c>
      <c r="K854" s="84" t="b">
        <v>0</v>
      </c>
      <c r="L854" s="84" t="b">
        <v>0</v>
      </c>
    </row>
    <row r="855" spans="1:12" ht="15">
      <c r="A855" s="84" t="s">
        <v>4128</v>
      </c>
      <c r="B855" s="84" t="s">
        <v>3105</v>
      </c>
      <c r="C855" s="84">
        <v>2</v>
      </c>
      <c r="D855" s="123">
        <v>0.009735489301112043</v>
      </c>
      <c r="E855" s="123">
        <v>1.4093694704528195</v>
      </c>
      <c r="F855" s="84" t="s">
        <v>2877</v>
      </c>
      <c r="G855" s="84" t="b">
        <v>0</v>
      </c>
      <c r="H855" s="84" t="b">
        <v>0</v>
      </c>
      <c r="I855" s="84" t="b">
        <v>0</v>
      </c>
      <c r="J855" s="84" t="b">
        <v>0</v>
      </c>
      <c r="K855" s="84" t="b">
        <v>0</v>
      </c>
      <c r="L855" s="84" t="b">
        <v>0</v>
      </c>
    </row>
    <row r="856" spans="1:12" ht="15">
      <c r="A856" s="84" t="s">
        <v>3106</v>
      </c>
      <c r="B856" s="84" t="s">
        <v>3054</v>
      </c>
      <c r="C856" s="84">
        <v>2</v>
      </c>
      <c r="D856" s="123">
        <v>0.009735489301112043</v>
      </c>
      <c r="E856" s="123">
        <v>0.5295093241793507</v>
      </c>
      <c r="F856" s="84" t="s">
        <v>2877</v>
      </c>
      <c r="G856" s="84" t="b">
        <v>0</v>
      </c>
      <c r="H856" s="84" t="b">
        <v>0</v>
      </c>
      <c r="I856" s="84" t="b">
        <v>0</v>
      </c>
      <c r="J856" s="84" t="b">
        <v>0</v>
      </c>
      <c r="K856" s="84" t="b">
        <v>0</v>
      </c>
      <c r="L856" s="84" t="b">
        <v>0</v>
      </c>
    </row>
    <row r="857" spans="1:12" ht="15">
      <c r="A857" s="84" t="s">
        <v>251</v>
      </c>
      <c r="B857" s="84" t="s">
        <v>3780</v>
      </c>
      <c r="C857" s="84">
        <v>2</v>
      </c>
      <c r="D857" s="123">
        <v>0.009735489301112043</v>
      </c>
      <c r="E857" s="123">
        <v>1.2332782113971381</v>
      </c>
      <c r="F857" s="84" t="s">
        <v>2877</v>
      </c>
      <c r="G857" s="84" t="b">
        <v>0</v>
      </c>
      <c r="H857" s="84" t="b">
        <v>0</v>
      </c>
      <c r="I857" s="84" t="b">
        <v>0</v>
      </c>
      <c r="J857" s="84" t="b">
        <v>0</v>
      </c>
      <c r="K857" s="84" t="b">
        <v>0</v>
      </c>
      <c r="L857" s="84" t="b">
        <v>0</v>
      </c>
    </row>
    <row r="858" spans="1:12" ht="15">
      <c r="A858" s="84" t="s">
        <v>3113</v>
      </c>
      <c r="B858" s="84" t="s">
        <v>3114</v>
      </c>
      <c r="C858" s="84">
        <v>5</v>
      </c>
      <c r="D858" s="123">
        <v>0</v>
      </c>
      <c r="E858" s="123">
        <v>1.1271047983648077</v>
      </c>
      <c r="F858" s="84" t="s">
        <v>2879</v>
      </c>
      <c r="G858" s="84" t="b">
        <v>0</v>
      </c>
      <c r="H858" s="84" t="b">
        <v>0</v>
      </c>
      <c r="I858" s="84" t="b">
        <v>0</v>
      </c>
      <c r="J858" s="84" t="b">
        <v>0</v>
      </c>
      <c r="K858" s="84" t="b">
        <v>0</v>
      </c>
      <c r="L858" s="84" t="b">
        <v>0</v>
      </c>
    </row>
    <row r="859" spans="1:12" ht="15">
      <c r="A859" s="84" t="s">
        <v>3114</v>
      </c>
      <c r="B859" s="84" t="s">
        <v>3115</v>
      </c>
      <c r="C859" s="84">
        <v>5</v>
      </c>
      <c r="D859" s="123">
        <v>0</v>
      </c>
      <c r="E859" s="123">
        <v>1.1271047983648077</v>
      </c>
      <c r="F859" s="84" t="s">
        <v>2879</v>
      </c>
      <c r="G859" s="84" t="b">
        <v>0</v>
      </c>
      <c r="H859" s="84" t="b">
        <v>0</v>
      </c>
      <c r="I859" s="84" t="b">
        <v>0</v>
      </c>
      <c r="J859" s="84" t="b">
        <v>0</v>
      </c>
      <c r="K859" s="84" t="b">
        <v>0</v>
      </c>
      <c r="L859" s="84" t="b">
        <v>0</v>
      </c>
    </row>
    <row r="860" spans="1:12" ht="15">
      <c r="A860" s="84" t="s">
        <v>3115</v>
      </c>
      <c r="B860" s="84" t="s">
        <v>3116</v>
      </c>
      <c r="C860" s="84">
        <v>5</v>
      </c>
      <c r="D860" s="123">
        <v>0</v>
      </c>
      <c r="E860" s="123">
        <v>1.1271047983648077</v>
      </c>
      <c r="F860" s="84" t="s">
        <v>2879</v>
      </c>
      <c r="G860" s="84" t="b">
        <v>0</v>
      </c>
      <c r="H860" s="84" t="b">
        <v>0</v>
      </c>
      <c r="I860" s="84" t="b">
        <v>0</v>
      </c>
      <c r="J860" s="84" t="b">
        <v>0</v>
      </c>
      <c r="K860" s="84" t="b">
        <v>0</v>
      </c>
      <c r="L860" s="84" t="b">
        <v>0</v>
      </c>
    </row>
    <row r="861" spans="1:12" ht="15">
      <c r="A861" s="84" t="s">
        <v>3116</v>
      </c>
      <c r="B861" s="84" t="s">
        <v>3117</v>
      </c>
      <c r="C861" s="84">
        <v>5</v>
      </c>
      <c r="D861" s="123">
        <v>0</v>
      </c>
      <c r="E861" s="123">
        <v>1.1271047983648077</v>
      </c>
      <c r="F861" s="84" t="s">
        <v>2879</v>
      </c>
      <c r="G861" s="84" t="b">
        <v>0</v>
      </c>
      <c r="H861" s="84" t="b">
        <v>0</v>
      </c>
      <c r="I861" s="84" t="b">
        <v>0</v>
      </c>
      <c r="J861" s="84" t="b">
        <v>0</v>
      </c>
      <c r="K861" s="84" t="b">
        <v>0</v>
      </c>
      <c r="L861" s="84" t="b">
        <v>0</v>
      </c>
    </row>
    <row r="862" spans="1:12" ht="15">
      <c r="A862" s="84" t="s">
        <v>3117</v>
      </c>
      <c r="B862" s="84" t="s">
        <v>3118</v>
      </c>
      <c r="C862" s="84">
        <v>5</v>
      </c>
      <c r="D862" s="123">
        <v>0</v>
      </c>
      <c r="E862" s="123">
        <v>1.1271047983648077</v>
      </c>
      <c r="F862" s="84" t="s">
        <v>2879</v>
      </c>
      <c r="G862" s="84" t="b">
        <v>0</v>
      </c>
      <c r="H862" s="84" t="b">
        <v>0</v>
      </c>
      <c r="I862" s="84" t="b">
        <v>0</v>
      </c>
      <c r="J862" s="84" t="b">
        <v>0</v>
      </c>
      <c r="K862" s="84" t="b">
        <v>0</v>
      </c>
      <c r="L862" s="84" t="b">
        <v>0</v>
      </c>
    </row>
    <row r="863" spans="1:12" ht="15">
      <c r="A863" s="84" t="s">
        <v>3118</v>
      </c>
      <c r="B863" s="84" t="s">
        <v>3119</v>
      </c>
      <c r="C863" s="84">
        <v>5</v>
      </c>
      <c r="D863" s="123">
        <v>0</v>
      </c>
      <c r="E863" s="123">
        <v>1.1271047983648077</v>
      </c>
      <c r="F863" s="84" t="s">
        <v>2879</v>
      </c>
      <c r="G863" s="84" t="b">
        <v>0</v>
      </c>
      <c r="H863" s="84" t="b">
        <v>0</v>
      </c>
      <c r="I863" s="84" t="b">
        <v>0</v>
      </c>
      <c r="J863" s="84" t="b">
        <v>0</v>
      </c>
      <c r="K863" s="84" t="b">
        <v>0</v>
      </c>
      <c r="L863" s="84" t="b">
        <v>0</v>
      </c>
    </row>
    <row r="864" spans="1:12" ht="15">
      <c r="A864" s="84" t="s">
        <v>3119</v>
      </c>
      <c r="B864" s="84" t="s">
        <v>3120</v>
      </c>
      <c r="C864" s="84">
        <v>5</v>
      </c>
      <c r="D864" s="123">
        <v>0</v>
      </c>
      <c r="E864" s="123">
        <v>1.1271047983648077</v>
      </c>
      <c r="F864" s="84" t="s">
        <v>2879</v>
      </c>
      <c r="G864" s="84" t="b">
        <v>0</v>
      </c>
      <c r="H864" s="84" t="b">
        <v>0</v>
      </c>
      <c r="I864" s="84" t="b">
        <v>0</v>
      </c>
      <c r="J864" s="84" t="b">
        <v>0</v>
      </c>
      <c r="K864" s="84" t="b">
        <v>0</v>
      </c>
      <c r="L864" s="84" t="b">
        <v>0</v>
      </c>
    </row>
    <row r="865" spans="1:12" ht="15">
      <c r="A865" s="84" t="s">
        <v>3120</v>
      </c>
      <c r="B865" s="84" t="s">
        <v>3121</v>
      </c>
      <c r="C865" s="84">
        <v>5</v>
      </c>
      <c r="D865" s="123">
        <v>0</v>
      </c>
      <c r="E865" s="123">
        <v>1.1271047983648077</v>
      </c>
      <c r="F865" s="84" t="s">
        <v>2879</v>
      </c>
      <c r="G865" s="84" t="b">
        <v>0</v>
      </c>
      <c r="H865" s="84" t="b">
        <v>0</v>
      </c>
      <c r="I865" s="84" t="b">
        <v>0</v>
      </c>
      <c r="J865" s="84" t="b">
        <v>0</v>
      </c>
      <c r="K865" s="84" t="b">
        <v>0</v>
      </c>
      <c r="L865" s="84" t="b">
        <v>0</v>
      </c>
    </row>
    <row r="866" spans="1:12" ht="15">
      <c r="A866" s="84" t="s">
        <v>3121</v>
      </c>
      <c r="B866" s="84" t="s">
        <v>3122</v>
      </c>
      <c r="C866" s="84">
        <v>5</v>
      </c>
      <c r="D866" s="123">
        <v>0</v>
      </c>
      <c r="E866" s="123">
        <v>1.1271047983648077</v>
      </c>
      <c r="F866" s="84" t="s">
        <v>2879</v>
      </c>
      <c r="G866" s="84" t="b">
        <v>0</v>
      </c>
      <c r="H866" s="84" t="b">
        <v>0</v>
      </c>
      <c r="I866" s="84" t="b">
        <v>0</v>
      </c>
      <c r="J866" s="84" t="b">
        <v>0</v>
      </c>
      <c r="K866" s="84" t="b">
        <v>0</v>
      </c>
      <c r="L866" s="84" t="b">
        <v>0</v>
      </c>
    </row>
    <row r="867" spans="1:12" ht="15">
      <c r="A867" s="84" t="s">
        <v>3122</v>
      </c>
      <c r="B867" s="84" t="s">
        <v>3764</v>
      </c>
      <c r="C867" s="84">
        <v>5</v>
      </c>
      <c r="D867" s="123">
        <v>0</v>
      </c>
      <c r="E867" s="123">
        <v>1.1271047983648077</v>
      </c>
      <c r="F867" s="84" t="s">
        <v>2879</v>
      </c>
      <c r="G867" s="84" t="b">
        <v>0</v>
      </c>
      <c r="H867" s="84" t="b">
        <v>0</v>
      </c>
      <c r="I867" s="84" t="b">
        <v>0</v>
      </c>
      <c r="J867" s="84" t="b">
        <v>0</v>
      </c>
      <c r="K867" s="84" t="b">
        <v>0</v>
      </c>
      <c r="L867" s="84" t="b">
        <v>0</v>
      </c>
    </row>
    <row r="868" spans="1:12" ht="15">
      <c r="A868" s="84" t="s">
        <v>253</v>
      </c>
      <c r="B868" s="84" t="s">
        <v>3113</v>
      </c>
      <c r="C868" s="84">
        <v>4</v>
      </c>
      <c r="D868" s="123">
        <v>0.005383889611558689</v>
      </c>
      <c r="E868" s="123">
        <v>1.224014811372864</v>
      </c>
      <c r="F868" s="84" t="s">
        <v>2879</v>
      </c>
      <c r="G868" s="84" t="b">
        <v>0</v>
      </c>
      <c r="H868" s="84" t="b">
        <v>0</v>
      </c>
      <c r="I868" s="84" t="b">
        <v>0</v>
      </c>
      <c r="J868" s="84" t="b">
        <v>0</v>
      </c>
      <c r="K868" s="84" t="b">
        <v>0</v>
      </c>
      <c r="L868" s="84" t="b">
        <v>0</v>
      </c>
    </row>
    <row r="869" spans="1:12" ht="15">
      <c r="A869" s="84" t="s">
        <v>3764</v>
      </c>
      <c r="B869" s="84" t="s">
        <v>379</v>
      </c>
      <c r="C869" s="84">
        <v>4</v>
      </c>
      <c r="D869" s="123">
        <v>0.005383889611558689</v>
      </c>
      <c r="E869" s="123">
        <v>1.1271047983648077</v>
      </c>
      <c r="F869" s="84" t="s">
        <v>2879</v>
      </c>
      <c r="G869" s="84" t="b">
        <v>0</v>
      </c>
      <c r="H869" s="84" t="b">
        <v>0</v>
      </c>
      <c r="I869" s="84" t="b">
        <v>0</v>
      </c>
      <c r="J869" s="84" t="b">
        <v>0</v>
      </c>
      <c r="K869" s="84" t="b">
        <v>0</v>
      </c>
      <c r="L869" s="84" t="b">
        <v>0</v>
      </c>
    </row>
    <row r="870" spans="1:12" ht="15">
      <c r="A870" s="84" t="s">
        <v>415</v>
      </c>
      <c r="B870" s="84" t="s">
        <v>414</v>
      </c>
      <c r="C870" s="84">
        <v>2</v>
      </c>
      <c r="D870" s="123">
        <v>0</v>
      </c>
      <c r="E870" s="123">
        <v>1.1903316981702916</v>
      </c>
      <c r="F870" s="84" t="s">
        <v>2880</v>
      </c>
      <c r="G870" s="84" t="b">
        <v>0</v>
      </c>
      <c r="H870" s="84" t="b">
        <v>0</v>
      </c>
      <c r="I870" s="84" t="b">
        <v>0</v>
      </c>
      <c r="J870" s="84" t="b">
        <v>0</v>
      </c>
      <c r="K870" s="84" t="b">
        <v>0</v>
      </c>
      <c r="L870" s="84" t="b">
        <v>0</v>
      </c>
    </row>
    <row r="871" spans="1:12" ht="15">
      <c r="A871" s="84" t="s">
        <v>414</v>
      </c>
      <c r="B871" s="84" t="s">
        <v>3098</v>
      </c>
      <c r="C871" s="84">
        <v>2</v>
      </c>
      <c r="D871" s="123">
        <v>0</v>
      </c>
      <c r="E871" s="123">
        <v>1.1903316981702916</v>
      </c>
      <c r="F871" s="84" t="s">
        <v>2880</v>
      </c>
      <c r="G871" s="84" t="b">
        <v>0</v>
      </c>
      <c r="H871" s="84" t="b">
        <v>0</v>
      </c>
      <c r="I871" s="84" t="b">
        <v>0</v>
      </c>
      <c r="J871" s="84" t="b">
        <v>0</v>
      </c>
      <c r="K871" s="84" t="b">
        <v>0</v>
      </c>
      <c r="L871" s="84" t="b">
        <v>0</v>
      </c>
    </row>
    <row r="872" spans="1:12" ht="15">
      <c r="A872" s="84" t="s">
        <v>3098</v>
      </c>
      <c r="B872" s="84" t="s">
        <v>3124</v>
      </c>
      <c r="C872" s="84">
        <v>2</v>
      </c>
      <c r="D872" s="123">
        <v>0</v>
      </c>
      <c r="E872" s="123">
        <v>1.1903316981702916</v>
      </c>
      <c r="F872" s="84" t="s">
        <v>2880</v>
      </c>
      <c r="G872" s="84" t="b">
        <v>0</v>
      </c>
      <c r="H872" s="84" t="b">
        <v>0</v>
      </c>
      <c r="I872" s="84" t="b">
        <v>0</v>
      </c>
      <c r="J872" s="84" t="b">
        <v>0</v>
      </c>
      <c r="K872" s="84" t="b">
        <v>1</v>
      </c>
      <c r="L872" s="84" t="b">
        <v>0</v>
      </c>
    </row>
    <row r="873" spans="1:12" ht="15">
      <c r="A873" s="84" t="s">
        <v>3124</v>
      </c>
      <c r="B873" s="84" t="s">
        <v>3125</v>
      </c>
      <c r="C873" s="84">
        <v>2</v>
      </c>
      <c r="D873" s="123">
        <v>0</v>
      </c>
      <c r="E873" s="123">
        <v>1.1903316981702916</v>
      </c>
      <c r="F873" s="84" t="s">
        <v>2880</v>
      </c>
      <c r="G873" s="84" t="b">
        <v>0</v>
      </c>
      <c r="H873" s="84" t="b">
        <v>1</v>
      </c>
      <c r="I873" s="84" t="b">
        <v>0</v>
      </c>
      <c r="J873" s="84" t="b">
        <v>0</v>
      </c>
      <c r="K873" s="84" t="b">
        <v>0</v>
      </c>
      <c r="L873" s="84" t="b">
        <v>0</v>
      </c>
    </row>
    <row r="874" spans="1:12" ht="15">
      <c r="A874" s="84" t="s">
        <v>3125</v>
      </c>
      <c r="B874" s="84" t="s">
        <v>3126</v>
      </c>
      <c r="C874" s="84">
        <v>2</v>
      </c>
      <c r="D874" s="123">
        <v>0</v>
      </c>
      <c r="E874" s="123">
        <v>1.1903316981702916</v>
      </c>
      <c r="F874" s="84" t="s">
        <v>2880</v>
      </c>
      <c r="G874" s="84" t="b">
        <v>0</v>
      </c>
      <c r="H874" s="84" t="b">
        <v>0</v>
      </c>
      <c r="I874" s="84" t="b">
        <v>0</v>
      </c>
      <c r="J874" s="84" t="b">
        <v>0</v>
      </c>
      <c r="K874" s="84" t="b">
        <v>0</v>
      </c>
      <c r="L874" s="84" t="b">
        <v>0</v>
      </c>
    </row>
    <row r="875" spans="1:12" ht="15">
      <c r="A875" s="84" t="s">
        <v>3126</v>
      </c>
      <c r="B875" s="84" t="s">
        <v>3058</v>
      </c>
      <c r="C875" s="84">
        <v>2</v>
      </c>
      <c r="D875" s="123">
        <v>0</v>
      </c>
      <c r="E875" s="123">
        <v>1.1903316981702916</v>
      </c>
      <c r="F875" s="84" t="s">
        <v>2880</v>
      </c>
      <c r="G875" s="84" t="b">
        <v>0</v>
      </c>
      <c r="H875" s="84" t="b">
        <v>0</v>
      </c>
      <c r="I875" s="84" t="b">
        <v>0</v>
      </c>
      <c r="J875" s="84" t="b">
        <v>0</v>
      </c>
      <c r="K875" s="84" t="b">
        <v>0</v>
      </c>
      <c r="L875" s="84" t="b">
        <v>0</v>
      </c>
    </row>
    <row r="876" spans="1:12" ht="15">
      <c r="A876" s="84" t="s">
        <v>3058</v>
      </c>
      <c r="B876" s="84" t="s">
        <v>3127</v>
      </c>
      <c r="C876" s="84">
        <v>2</v>
      </c>
      <c r="D876" s="123">
        <v>0</v>
      </c>
      <c r="E876" s="123">
        <v>1.1903316981702916</v>
      </c>
      <c r="F876" s="84" t="s">
        <v>2880</v>
      </c>
      <c r="G876" s="84" t="b">
        <v>0</v>
      </c>
      <c r="H876" s="84" t="b">
        <v>0</v>
      </c>
      <c r="I876" s="84" t="b">
        <v>0</v>
      </c>
      <c r="J876" s="84" t="b">
        <v>0</v>
      </c>
      <c r="K876" s="84" t="b">
        <v>0</v>
      </c>
      <c r="L876" s="84" t="b">
        <v>0</v>
      </c>
    </row>
    <row r="877" spans="1:12" ht="15">
      <c r="A877" s="84" t="s">
        <v>3127</v>
      </c>
      <c r="B877" s="84" t="s">
        <v>3128</v>
      </c>
      <c r="C877" s="84">
        <v>2</v>
      </c>
      <c r="D877" s="123">
        <v>0</v>
      </c>
      <c r="E877" s="123">
        <v>1.1903316981702916</v>
      </c>
      <c r="F877" s="84" t="s">
        <v>2880</v>
      </c>
      <c r="G877" s="84" t="b">
        <v>0</v>
      </c>
      <c r="H877" s="84" t="b">
        <v>0</v>
      </c>
      <c r="I877" s="84" t="b">
        <v>0</v>
      </c>
      <c r="J877" s="84" t="b">
        <v>0</v>
      </c>
      <c r="K877" s="84" t="b">
        <v>0</v>
      </c>
      <c r="L877" s="84" t="b">
        <v>0</v>
      </c>
    </row>
    <row r="878" spans="1:12" ht="15">
      <c r="A878" s="84" t="s">
        <v>3128</v>
      </c>
      <c r="B878" s="84" t="s">
        <v>3129</v>
      </c>
      <c r="C878" s="84">
        <v>2</v>
      </c>
      <c r="D878" s="123">
        <v>0</v>
      </c>
      <c r="E878" s="123">
        <v>1.1903316981702916</v>
      </c>
      <c r="F878" s="84" t="s">
        <v>2880</v>
      </c>
      <c r="G878" s="84" t="b">
        <v>0</v>
      </c>
      <c r="H878" s="84" t="b">
        <v>0</v>
      </c>
      <c r="I878" s="84" t="b">
        <v>0</v>
      </c>
      <c r="J878" s="84" t="b">
        <v>0</v>
      </c>
      <c r="K878" s="84" t="b">
        <v>0</v>
      </c>
      <c r="L878" s="84" t="b">
        <v>0</v>
      </c>
    </row>
    <row r="879" spans="1:12" ht="15">
      <c r="A879" s="84" t="s">
        <v>3129</v>
      </c>
      <c r="B879" s="84" t="s">
        <v>361</v>
      </c>
      <c r="C879" s="84">
        <v>2</v>
      </c>
      <c r="D879" s="123">
        <v>0</v>
      </c>
      <c r="E879" s="123">
        <v>1.1903316981702916</v>
      </c>
      <c r="F879" s="84" t="s">
        <v>2880</v>
      </c>
      <c r="G879" s="84" t="b">
        <v>0</v>
      </c>
      <c r="H879" s="84" t="b">
        <v>0</v>
      </c>
      <c r="I879" s="84" t="b">
        <v>0</v>
      </c>
      <c r="J879" s="84" t="b">
        <v>0</v>
      </c>
      <c r="K879" s="84" t="b">
        <v>0</v>
      </c>
      <c r="L879" s="84" t="b">
        <v>0</v>
      </c>
    </row>
    <row r="880" spans="1:12" ht="15">
      <c r="A880" s="84" t="s">
        <v>3054</v>
      </c>
      <c r="B880" s="84" t="s">
        <v>3132</v>
      </c>
      <c r="C880" s="84">
        <v>10</v>
      </c>
      <c r="D880" s="123">
        <v>0.004002074069447301</v>
      </c>
      <c r="E880" s="123">
        <v>1.5492076840026867</v>
      </c>
      <c r="F880" s="84" t="s">
        <v>2881</v>
      </c>
      <c r="G880" s="84" t="b">
        <v>0</v>
      </c>
      <c r="H880" s="84" t="b">
        <v>0</v>
      </c>
      <c r="I880" s="84" t="b">
        <v>0</v>
      </c>
      <c r="J880" s="84" t="b">
        <v>0</v>
      </c>
      <c r="K880" s="84" t="b">
        <v>0</v>
      </c>
      <c r="L880" s="84" t="b">
        <v>0</v>
      </c>
    </row>
    <row r="881" spans="1:12" ht="15">
      <c r="A881" s="84" t="s">
        <v>3762</v>
      </c>
      <c r="B881" s="84" t="s">
        <v>3763</v>
      </c>
      <c r="C881" s="84">
        <v>5</v>
      </c>
      <c r="D881" s="123">
        <v>0.009943877993087501</v>
      </c>
      <c r="E881" s="123">
        <v>1.9294189257142929</v>
      </c>
      <c r="F881" s="84" t="s">
        <v>2881</v>
      </c>
      <c r="G881" s="84" t="b">
        <v>0</v>
      </c>
      <c r="H881" s="84" t="b">
        <v>0</v>
      </c>
      <c r="I881" s="84" t="b">
        <v>0</v>
      </c>
      <c r="J881" s="84" t="b">
        <v>0</v>
      </c>
      <c r="K881" s="84" t="b">
        <v>0</v>
      </c>
      <c r="L881" s="84" t="b">
        <v>0</v>
      </c>
    </row>
    <row r="882" spans="1:12" ht="15">
      <c r="A882" s="84" t="s">
        <v>3797</v>
      </c>
      <c r="B882" s="84" t="s">
        <v>3798</v>
      </c>
      <c r="C882" s="84">
        <v>4</v>
      </c>
      <c r="D882" s="123">
        <v>0.006354272766691081</v>
      </c>
      <c r="E882" s="123">
        <v>2.026328938722349</v>
      </c>
      <c r="F882" s="84" t="s">
        <v>2881</v>
      </c>
      <c r="G882" s="84" t="b">
        <v>0</v>
      </c>
      <c r="H882" s="84" t="b">
        <v>0</v>
      </c>
      <c r="I882" s="84" t="b">
        <v>0</v>
      </c>
      <c r="J882" s="84" t="b">
        <v>0</v>
      </c>
      <c r="K882" s="84" t="b">
        <v>0</v>
      </c>
      <c r="L882" s="84" t="b">
        <v>0</v>
      </c>
    </row>
    <row r="883" spans="1:12" ht="15">
      <c r="A883" s="84" t="s">
        <v>3798</v>
      </c>
      <c r="B883" s="84" t="s">
        <v>3799</v>
      </c>
      <c r="C883" s="84">
        <v>4</v>
      </c>
      <c r="D883" s="123">
        <v>0.006354272766691081</v>
      </c>
      <c r="E883" s="123">
        <v>2.026328938722349</v>
      </c>
      <c r="F883" s="84" t="s">
        <v>2881</v>
      </c>
      <c r="G883" s="84" t="b">
        <v>0</v>
      </c>
      <c r="H883" s="84" t="b">
        <v>0</v>
      </c>
      <c r="I883" s="84" t="b">
        <v>0</v>
      </c>
      <c r="J883" s="84" t="b">
        <v>0</v>
      </c>
      <c r="K883" s="84" t="b">
        <v>0</v>
      </c>
      <c r="L883" s="84" t="b">
        <v>0</v>
      </c>
    </row>
    <row r="884" spans="1:12" ht="15">
      <c r="A884" s="84" t="s">
        <v>3799</v>
      </c>
      <c r="B884" s="84" t="s">
        <v>3800</v>
      </c>
      <c r="C884" s="84">
        <v>4</v>
      </c>
      <c r="D884" s="123">
        <v>0.006354272766691081</v>
      </c>
      <c r="E884" s="123">
        <v>2.026328938722349</v>
      </c>
      <c r="F884" s="84" t="s">
        <v>2881</v>
      </c>
      <c r="G884" s="84" t="b">
        <v>0</v>
      </c>
      <c r="H884" s="84" t="b">
        <v>0</v>
      </c>
      <c r="I884" s="84" t="b">
        <v>0</v>
      </c>
      <c r="J884" s="84" t="b">
        <v>0</v>
      </c>
      <c r="K884" s="84" t="b">
        <v>0</v>
      </c>
      <c r="L884" s="84" t="b">
        <v>0</v>
      </c>
    </row>
    <row r="885" spans="1:12" ht="15">
      <c r="A885" s="84" t="s">
        <v>3878</v>
      </c>
      <c r="B885" s="84" t="s">
        <v>3136</v>
      </c>
      <c r="C885" s="84">
        <v>3</v>
      </c>
      <c r="D885" s="123">
        <v>0.00476570457501831</v>
      </c>
      <c r="E885" s="123">
        <v>1.9294189257142926</v>
      </c>
      <c r="F885" s="84" t="s">
        <v>2881</v>
      </c>
      <c r="G885" s="84" t="b">
        <v>0</v>
      </c>
      <c r="H885" s="84" t="b">
        <v>0</v>
      </c>
      <c r="I885" s="84" t="b">
        <v>0</v>
      </c>
      <c r="J885" s="84" t="b">
        <v>0</v>
      </c>
      <c r="K885" s="84" t="b">
        <v>0</v>
      </c>
      <c r="L885" s="84" t="b">
        <v>0</v>
      </c>
    </row>
    <row r="886" spans="1:12" ht="15">
      <c r="A886" s="84" t="s">
        <v>3136</v>
      </c>
      <c r="B886" s="84" t="s">
        <v>3797</v>
      </c>
      <c r="C886" s="84">
        <v>3</v>
      </c>
      <c r="D886" s="123">
        <v>0.00476570457501831</v>
      </c>
      <c r="E886" s="123">
        <v>1.725298943058368</v>
      </c>
      <c r="F886" s="84" t="s">
        <v>2881</v>
      </c>
      <c r="G886" s="84" t="b">
        <v>0</v>
      </c>
      <c r="H886" s="84" t="b">
        <v>0</v>
      </c>
      <c r="I886" s="84" t="b">
        <v>0</v>
      </c>
      <c r="J886" s="84" t="b">
        <v>0</v>
      </c>
      <c r="K886" s="84" t="b">
        <v>0</v>
      </c>
      <c r="L886" s="84" t="b">
        <v>0</v>
      </c>
    </row>
    <row r="887" spans="1:12" ht="15">
      <c r="A887" s="84" t="s">
        <v>3800</v>
      </c>
      <c r="B887" s="84" t="s">
        <v>3760</v>
      </c>
      <c r="C887" s="84">
        <v>3</v>
      </c>
      <c r="D887" s="123">
        <v>0.00476570457501831</v>
      </c>
      <c r="E887" s="123">
        <v>1.804480189105993</v>
      </c>
      <c r="F887" s="84" t="s">
        <v>2881</v>
      </c>
      <c r="G887" s="84" t="b">
        <v>0</v>
      </c>
      <c r="H887" s="84" t="b">
        <v>0</v>
      </c>
      <c r="I887" s="84" t="b">
        <v>0</v>
      </c>
      <c r="J887" s="84" t="b">
        <v>0</v>
      </c>
      <c r="K887" s="84" t="b">
        <v>0</v>
      </c>
      <c r="L887" s="84" t="b">
        <v>0</v>
      </c>
    </row>
    <row r="888" spans="1:12" ht="15">
      <c r="A888" s="84" t="s">
        <v>3760</v>
      </c>
      <c r="B888" s="84" t="s">
        <v>3879</v>
      </c>
      <c r="C888" s="84">
        <v>3</v>
      </c>
      <c r="D888" s="123">
        <v>0.00476570457501831</v>
      </c>
      <c r="E888" s="123">
        <v>1.9294189257142926</v>
      </c>
      <c r="F888" s="84" t="s">
        <v>2881</v>
      </c>
      <c r="G888" s="84" t="b">
        <v>0</v>
      </c>
      <c r="H888" s="84" t="b">
        <v>0</v>
      </c>
      <c r="I888" s="84" t="b">
        <v>0</v>
      </c>
      <c r="J888" s="84" t="b">
        <v>0</v>
      </c>
      <c r="K888" s="84" t="b">
        <v>0</v>
      </c>
      <c r="L888" s="84" t="b">
        <v>0</v>
      </c>
    </row>
    <row r="889" spans="1:12" ht="15">
      <c r="A889" s="84" t="s">
        <v>3879</v>
      </c>
      <c r="B889" s="84" t="s">
        <v>3133</v>
      </c>
      <c r="C889" s="84">
        <v>3</v>
      </c>
      <c r="D889" s="123">
        <v>0.00476570457501831</v>
      </c>
      <c r="E889" s="123">
        <v>1.725298943058368</v>
      </c>
      <c r="F889" s="84" t="s">
        <v>2881</v>
      </c>
      <c r="G889" s="84" t="b">
        <v>0</v>
      </c>
      <c r="H889" s="84" t="b">
        <v>0</v>
      </c>
      <c r="I889" s="84" t="b">
        <v>0</v>
      </c>
      <c r="J889" s="84" t="b">
        <v>0</v>
      </c>
      <c r="K889" s="84" t="b">
        <v>0</v>
      </c>
      <c r="L889" s="84" t="b">
        <v>0</v>
      </c>
    </row>
    <row r="890" spans="1:12" ht="15">
      <c r="A890" s="84" t="s">
        <v>3133</v>
      </c>
      <c r="B890" s="84" t="s">
        <v>3801</v>
      </c>
      <c r="C890" s="84">
        <v>3</v>
      </c>
      <c r="D890" s="123">
        <v>0.00476570457501831</v>
      </c>
      <c r="E890" s="123">
        <v>1.6003602064500682</v>
      </c>
      <c r="F890" s="84" t="s">
        <v>2881</v>
      </c>
      <c r="G890" s="84" t="b">
        <v>0</v>
      </c>
      <c r="H890" s="84" t="b">
        <v>0</v>
      </c>
      <c r="I890" s="84" t="b">
        <v>0</v>
      </c>
      <c r="J890" s="84" t="b">
        <v>0</v>
      </c>
      <c r="K890" s="84" t="b">
        <v>0</v>
      </c>
      <c r="L890" s="84" t="b">
        <v>0</v>
      </c>
    </row>
    <row r="891" spans="1:12" ht="15">
      <c r="A891" s="84" t="s">
        <v>3801</v>
      </c>
      <c r="B891" s="84" t="s">
        <v>3880</v>
      </c>
      <c r="C891" s="84">
        <v>3</v>
      </c>
      <c r="D891" s="123">
        <v>0.00476570457501831</v>
      </c>
      <c r="E891" s="123">
        <v>2.026328938722349</v>
      </c>
      <c r="F891" s="84" t="s">
        <v>2881</v>
      </c>
      <c r="G891" s="84" t="b">
        <v>0</v>
      </c>
      <c r="H891" s="84" t="b">
        <v>0</v>
      </c>
      <c r="I891" s="84" t="b">
        <v>0</v>
      </c>
      <c r="J891" s="84" t="b">
        <v>0</v>
      </c>
      <c r="K891" s="84" t="b">
        <v>0</v>
      </c>
      <c r="L891" s="84" t="b">
        <v>0</v>
      </c>
    </row>
    <row r="892" spans="1:12" ht="15">
      <c r="A892" s="84" t="s">
        <v>3880</v>
      </c>
      <c r="B892" s="84" t="s">
        <v>3881</v>
      </c>
      <c r="C892" s="84">
        <v>3</v>
      </c>
      <c r="D892" s="123">
        <v>0.00476570457501831</v>
      </c>
      <c r="E892" s="123">
        <v>2.151267675330649</v>
      </c>
      <c r="F892" s="84" t="s">
        <v>2881</v>
      </c>
      <c r="G892" s="84" t="b">
        <v>0</v>
      </c>
      <c r="H892" s="84" t="b">
        <v>0</v>
      </c>
      <c r="I892" s="84" t="b">
        <v>0</v>
      </c>
      <c r="J892" s="84" t="b">
        <v>0</v>
      </c>
      <c r="K892" s="84" t="b">
        <v>0</v>
      </c>
      <c r="L892" s="84" t="b">
        <v>0</v>
      </c>
    </row>
    <row r="893" spans="1:12" ht="15">
      <c r="A893" s="84" t="s">
        <v>3881</v>
      </c>
      <c r="B893" s="84" t="s">
        <v>3882</v>
      </c>
      <c r="C893" s="84">
        <v>3</v>
      </c>
      <c r="D893" s="123">
        <v>0.00476570457501831</v>
      </c>
      <c r="E893" s="123">
        <v>2.151267675330649</v>
      </c>
      <c r="F893" s="84" t="s">
        <v>2881</v>
      </c>
      <c r="G893" s="84" t="b">
        <v>0</v>
      </c>
      <c r="H893" s="84" t="b">
        <v>0</v>
      </c>
      <c r="I893" s="84" t="b">
        <v>0</v>
      </c>
      <c r="J893" s="84" t="b">
        <v>0</v>
      </c>
      <c r="K893" s="84" t="b">
        <v>0</v>
      </c>
      <c r="L893" s="84" t="b">
        <v>0</v>
      </c>
    </row>
    <row r="894" spans="1:12" ht="15">
      <c r="A894" s="84" t="s">
        <v>3882</v>
      </c>
      <c r="B894" s="84" t="s">
        <v>3802</v>
      </c>
      <c r="C894" s="84">
        <v>3</v>
      </c>
      <c r="D894" s="123">
        <v>0.00476570457501831</v>
      </c>
      <c r="E894" s="123">
        <v>2.026328938722349</v>
      </c>
      <c r="F894" s="84" t="s">
        <v>2881</v>
      </c>
      <c r="G894" s="84" t="b">
        <v>0</v>
      </c>
      <c r="H894" s="84" t="b">
        <v>0</v>
      </c>
      <c r="I894" s="84" t="b">
        <v>0</v>
      </c>
      <c r="J894" s="84" t="b">
        <v>0</v>
      </c>
      <c r="K894" s="84" t="b">
        <v>0</v>
      </c>
      <c r="L894" s="84" t="b">
        <v>0</v>
      </c>
    </row>
    <row r="895" spans="1:12" ht="15">
      <c r="A895" s="84" t="s">
        <v>3802</v>
      </c>
      <c r="B895" s="84" t="s">
        <v>3883</v>
      </c>
      <c r="C895" s="84">
        <v>3</v>
      </c>
      <c r="D895" s="123">
        <v>0.00476570457501831</v>
      </c>
      <c r="E895" s="123">
        <v>2.026328938722349</v>
      </c>
      <c r="F895" s="84" t="s">
        <v>2881</v>
      </c>
      <c r="G895" s="84" t="b">
        <v>0</v>
      </c>
      <c r="H895" s="84" t="b">
        <v>0</v>
      </c>
      <c r="I895" s="84" t="b">
        <v>0</v>
      </c>
      <c r="J895" s="84" t="b">
        <v>0</v>
      </c>
      <c r="K895" s="84" t="b">
        <v>0</v>
      </c>
      <c r="L895" s="84" t="b">
        <v>0</v>
      </c>
    </row>
    <row r="896" spans="1:12" ht="15">
      <c r="A896" s="84" t="s">
        <v>3136</v>
      </c>
      <c r="B896" s="84" t="s">
        <v>3858</v>
      </c>
      <c r="C896" s="84">
        <v>3</v>
      </c>
      <c r="D896" s="123">
        <v>0.00476570457501831</v>
      </c>
      <c r="E896" s="123">
        <v>1.850237679666668</v>
      </c>
      <c r="F896" s="84" t="s">
        <v>2881</v>
      </c>
      <c r="G896" s="84" t="b">
        <v>0</v>
      </c>
      <c r="H896" s="84" t="b">
        <v>0</v>
      </c>
      <c r="I896" s="84" t="b">
        <v>0</v>
      </c>
      <c r="J896" s="84" t="b">
        <v>1</v>
      </c>
      <c r="K896" s="84" t="b">
        <v>0</v>
      </c>
      <c r="L896" s="84" t="b">
        <v>0</v>
      </c>
    </row>
    <row r="897" spans="1:12" ht="15">
      <c r="A897" s="84" t="s">
        <v>3858</v>
      </c>
      <c r="B897" s="84" t="s">
        <v>3859</v>
      </c>
      <c r="C897" s="84">
        <v>3</v>
      </c>
      <c r="D897" s="123">
        <v>0.00476570457501831</v>
      </c>
      <c r="E897" s="123">
        <v>2.151267675330649</v>
      </c>
      <c r="F897" s="84" t="s">
        <v>2881</v>
      </c>
      <c r="G897" s="84" t="b">
        <v>1</v>
      </c>
      <c r="H897" s="84" t="b">
        <v>0</v>
      </c>
      <c r="I897" s="84" t="b">
        <v>0</v>
      </c>
      <c r="J897" s="84" t="b">
        <v>0</v>
      </c>
      <c r="K897" s="84" t="b">
        <v>0</v>
      </c>
      <c r="L897" s="84" t="b">
        <v>0</v>
      </c>
    </row>
    <row r="898" spans="1:12" ht="15">
      <c r="A898" s="84" t="s">
        <v>3859</v>
      </c>
      <c r="B898" s="84" t="s">
        <v>3135</v>
      </c>
      <c r="C898" s="84">
        <v>3</v>
      </c>
      <c r="D898" s="123">
        <v>0.00476570457501831</v>
      </c>
      <c r="E898" s="123">
        <v>1.850237679666668</v>
      </c>
      <c r="F898" s="84" t="s">
        <v>2881</v>
      </c>
      <c r="G898" s="84" t="b">
        <v>0</v>
      </c>
      <c r="H898" s="84" t="b">
        <v>0</v>
      </c>
      <c r="I898" s="84" t="b">
        <v>0</v>
      </c>
      <c r="J898" s="84" t="b">
        <v>0</v>
      </c>
      <c r="K898" s="84" t="b">
        <v>0</v>
      </c>
      <c r="L898" s="84" t="b">
        <v>0</v>
      </c>
    </row>
    <row r="899" spans="1:12" ht="15">
      <c r="A899" s="84" t="s">
        <v>3135</v>
      </c>
      <c r="B899" s="84" t="s">
        <v>3031</v>
      </c>
      <c r="C899" s="84">
        <v>3</v>
      </c>
      <c r="D899" s="123">
        <v>0.00476570457501831</v>
      </c>
      <c r="E899" s="123">
        <v>1.3731164249470056</v>
      </c>
      <c r="F899" s="84" t="s">
        <v>2881</v>
      </c>
      <c r="G899" s="84" t="b">
        <v>0</v>
      </c>
      <c r="H899" s="84" t="b">
        <v>0</v>
      </c>
      <c r="I899" s="84" t="b">
        <v>0</v>
      </c>
      <c r="J899" s="84" t="b">
        <v>0</v>
      </c>
      <c r="K899" s="84" t="b">
        <v>0</v>
      </c>
      <c r="L899" s="84" t="b">
        <v>0</v>
      </c>
    </row>
    <row r="900" spans="1:12" ht="15">
      <c r="A900" s="84" t="s">
        <v>3031</v>
      </c>
      <c r="B900" s="84" t="s">
        <v>3860</v>
      </c>
      <c r="C900" s="84">
        <v>3</v>
      </c>
      <c r="D900" s="123">
        <v>0.00476570457501831</v>
      </c>
      <c r="E900" s="123">
        <v>1.6741464206109866</v>
      </c>
      <c r="F900" s="84" t="s">
        <v>2881</v>
      </c>
      <c r="G900" s="84" t="b">
        <v>0</v>
      </c>
      <c r="H900" s="84" t="b">
        <v>0</v>
      </c>
      <c r="I900" s="84" t="b">
        <v>0</v>
      </c>
      <c r="J900" s="84" t="b">
        <v>0</v>
      </c>
      <c r="K900" s="84" t="b">
        <v>0</v>
      </c>
      <c r="L900" s="84" t="b">
        <v>0</v>
      </c>
    </row>
    <row r="901" spans="1:12" ht="15">
      <c r="A901" s="84" t="s">
        <v>3860</v>
      </c>
      <c r="B901" s="84" t="s">
        <v>3031</v>
      </c>
      <c r="C901" s="84">
        <v>3</v>
      </c>
      <c r="D901" s="123">
        <v>0.00476570457501831</v>
      </c>
      <c r="E901" s="123">
        <v>1.6741464206109866</v>
      </c>
      <c r="F901" s="84" t="s">
        <v>2881</v>
      </c>
      <c r="G901" s="84" t="b">
        <v>0</v>
      </c>
      <c r="H901" s="84" t="b">
        <v>0</v>
      </c>
      <c r="I901" s="84" t="b">
        <v>0</v>
      </c>
      <c r="J901" s="84" t="b">
        <v>0</v>
      </c>
      <c r="K901" s="84" t="b">
        <v>0</v>
      </c>
      <c r="L901" s="84" t="b">
        <v>0</v>
      </c>
    </row>
    <row r="902" spans="1:12" ht="15">
      <c r="A902" s="84" t="s">
        <v>3031</v>
      </c>
      <c r="B902" s="84" t="s">
        <v>1408</v>
      </c>
      <c r="C902" s="84">
        <v>3</v>
      </c>
      <c r="D902" s="123">
        <v>0.00476570457501831</v>
      </c>
      <c r="E902" s="123">
        <v>1.3061696353163923</v>
      </c>
      <c r="F902" s="84" t="s">
        <v>2881</v>
      </c>
      <c r="G902" s="84" t="b">
        <v>0</v>
      </c>
      <c r="H902" s="84" t="b">
        <v>0</v>
      </c>
      <c r="I902" s="84" t="b">
        <v>0</v>
      </c>
      <c r="J902" s="84" t="b">
        <v>0</v>
      </c>
      <c r="K902" s="84" t="b">
        <v>0</v>
      </c>
      <c r="L902" s="84" t="b">
        <v>0</v>
      </c>
    </row>
    <row r="903" spans="1:12" ht="15">
      <c r="A903" s="84" t="s">
        <v>1408</v>
      </c>
      <c r="B903" s="84" t="s">
        <v>3861</v>
      </c>
      <c r="C903" s="84">
        <v>3</v>
      </c>
      <c r="D903" s="123">
        <v>0.00476570457501831</v>
      </c>
      <c r="E903" s="123">
        <v>1.7832908900360547</v>
      </c>
      <c r="F903" s="84" t="s">
        <v>2881</v>
      </c>
      <c r="G903" s="84" t="b">
        <v>0</v>
      </c>
      <c r="H903" s="84" t="b">
        <v>0</v>
      </c>
      <c r="I903" s="84" t="b">
        <v>0</v>
      </c>
      <c r="J903" s="84" t="b">
        <v>0</v>
      </c>
      <c r="K903" s="84" t="b">
        <v>0</v>
      </c>
      <c r="L903" s="84" t="b">
        <v>0</v>
      </c>
    </row>
    <row r="904" spans="1:12" ht="15">
      <c r="A904" s="84" t="s">
        <v>3861</v>
      </c>
      <c r="B904" s="84" t="s">
        <v>3862</v>
      </c>
      <c r="C904" s="84">
        <v>3</v>
      </c>
      <c r="D904" s="123">
        <v>0.00476570457501831</v>
      </c>
      <c r="E904" s="123">
        <v>2.151267675330649</v>
      </c>
      <c r="F904" s="84" t="s">
        <v>2881</v>
      </c>
      <c r="G904" s="84" t="b">
        <v>0</v>
      </c>
      <c r="H904" s="84" t="b">
        <v>0</v>
      </c>
      <c r="I904" s="84" t="b">
        <v>0</v>
      </c>
      <c r="J904" s="84" t="b">
        <v>0</v>
      </c>
      <c r="K904" s="84" t="b">
        <v>0</v>
      </c>
      <c r="L904" s="84" t="b">
        <v>0</v>
      </c>
    </row>
    <row r="905" spans="1:12" ht="15">
      <c r="A905" s="84" t="s">
        <v>3862</v>
      </c>
      <c r="B905" s="84" t="s">
        <v>3134</v>
      </c>
      <c r="C905" s="84">
        <v>3</v>
      </c>
      <c r="D905" s="123">
        <v>0.00476570457501831</v>
      </c>
      <c r="E905" s="123">
        <v>1.7832908900360547</v>
      </c>
      <c r="F905" s="84" t="s">
        <v>2881</v>
      </c>
      <c r="G905" s="84" t="b">
        <v>0</v>
      </c>
      <c r="H905" s="84" t="b">
        <v>0</v>
      </c>
      <c r="I905" s="84" t="b">
        <v>0</v>
      </c>
      <c r="J905" s="84" t="b">
        <v>0</v>
      </c>
      <c r="K905" s="84" t="b">
        <v>0</v>
      </c>
      <c r="L905" s="84" t="b">
        <v>0</v>
      </c>
    </row>
    <row r="906" spans="1:12" ht="15">
      <c r="A906" s="84" t="s">
        <v>3134</v>
      </c>
      <c r="B906" s="84" t="s">
        <v>3863</v>
      </c>
      <c r="C906" s="84">
        <v>3</v>
      </c>
      <c r="D906" s="123">
        <v>0.00476570457501831</v>
      </c>
      <c r="E906" s="123">
        <v>1.7832908900360547</v>
      </c>
      <c r="F906" s="84" t="s">
        <v>2881</v>
      </c>
      <c r="G906" s="84" t="b">
        <v>0</v>
      </c>
      <c r="H906" s="84" t="b">
        <v>0</v>
      </c>
      <c r="I906" s="84" t="b">
        <v>0</v>
      </c>
      <c r="J906" s="84" t="b">
        <v>0</v>
      </c>
      <c r="K906" s="84" t="b">
        <v>0</v>
      </c>
      <c r="L906" s="84" t="b">
        <v>0</v>
      </c>
    </row>
    <row r="907" spans="1:12" ht="15">
      <c r="A907" s="84" t="s">
        <v>3863</v>
      </c>
      <c r="B907" s="84" t="s">
        <v>3864</v>
      </c>
      <c r="C907" s="84">
        <v>3</v>
      </c>
      <c r="D907" s="123">
        <v>0.00476570457501831</v>
      </c>
      <c r="E907" s="123">
        <v>2.151267675330649</v>
      </c>
      <c r="F907" s="84" t="s">
        <v>2881</v>
      </c>
      <c r="G907" s="84" t="b">
        <v>0</v>
      </c>
      <c r="H907" s="84" t="b">
        <v>0</v>
      </c>
      <c r="I907" s="84" t="b">
        <v>0</v>
      </c>
      <c r="J907" s="84" t="b">
        <v>0</v>
      </c>
      <c r="K907" s="84" t="b">
        <v>0</v>
      </c>
      <c r="L907" s="84" t="b">
        <v>0</v>
      </c>
    </row>
    <row r="908" spans="1:12" ht="15">
      <c r="A908" s="84" t="s">
        <v>3864</v>
      </c>
      <c r="B908" s="84" t="s">
        <v>3865</v>
      </c>
      <c r="C908" s="84">
        <v>3</v>
      </c>
      <c r="D908" s="123">
        <v>0.00476570457501831</v>
      </c>
      <c r="E908" s="123">
        <v>2.151267675330649</v>
      </c>
      <c r="F908" s="84" t="s">
        <v>2881</v>
      </c>
      <c r="G908" s="84" t="b">
        <v>0</v>
      </c>
      <c r="H908" s="84" t="b">
        <v>0</v>
      </c>
      <c r="I908" s="84" t="b">
        <v>0</v>
      </c>
      <c r="J908" s="84" t="b">
        <v>0</v>
      </c>
      <c r="K908" s="84" t="b">
        <v>0</v>
      </c>
      <c r="L908" s="84" t="b">
        <v>0</v>
      </c>
    </row>
    <row r="909" spans="1:12" ht="15">
      <c r="A909" s="84" t="s">
        <v>3865</v>
      </c>
      <c r="B909" s="84" t="s">
        <v>3133</v>
      </c>
      <c r="C909" s="84">
        <v>3</v>
      </c>
      <c r="D909" s="123">
        <v>0.00476570457501831</v>
      </c>
      <c r="E909" s="123">
        <v>1.725298943058368</v>
      </c>
      <c r="F909" s="84" t="s">
        <v>2881</v>
      </c>
      <c r="G909" s="84" t="b">
        <v>0</v>
      </c>
      <c r="H909" s="84" t="b">
        <v>0</v>
      </c>
      <c r="I909" s="84" t="b">
        <v>0</v>
      </c>
      <c r="J909" s="84" t="b">
        <v>0</v>
      </c>
      <c r="K909" s="84" t="b">
        <v>0</v>
      </c>
      <c r="L909" s="84" t="b">
        <v>0</v>
      </c>
    </row>
    <row r="910" spans="1:12" ht="15">
      <c r="A910" s="84" t="s">
        <v>3133</v>
      </c>
      <c r="B910" s="84" t="s">
        <v>3131</v>
      </c>
      <c r="C910" s="84">
        <v>3</v>
      </c>
      <c r="D910" s="123">
        <v>0.00476570457501831</v>
      </c>
      <c r="E910" s="123">
        <v>1.1610275126198053</v>
      </c>
      <c r="F910" s="84" t="s">
        <v>2881</v>
      </c>
      <c r="G910" s="84" t="b">
        <v>0</v>
      </c>
      <c r="H910" s="84" t="b">
        <v>0</v>
      </c>
      <c r="I910" s="84" t="b">
        <v>0</v>
      </c>
      <c r="J910" s="84" t="b">
        <v>0</v>
      </c>
      <c r="K910" s="84" t="b">
        <v>0</v>
      </c>
      <c r="L910" s="84" t="b">
        <v>0</v>
      </c>
    </row>
    <row r="911" spans="1:12" ht="15">
      <c r="A911" s="84" t="s">
        <v>3131</v>
      </c>
      <c r="B911" s="84" t="s">
        <v>3866</v>
      </c>
      <c r="C911" s="84">
        <v>3</v>
      </c>
      <c r="D911" s="123">
        <v>0.00476570457501831</v>
      </c>
      <c r="E911" s="123">
        <v>1.5869962448920865</v>
      </c>
      <c r="F911" s="84" t="s">
        <v>2881</v>
      </c>
      <c r="G911" s="84" t="b">
        <v>0</v>
      </c>
      <c r="H911" s="84" t="b">
        <v>0</v>
      </c>
      <c r="I911" s="84" t="b">
        <v>0</v>
      </c>
      <c r="J911" s="84" t="b">
        <v>0</v>
      </c>
      <c r="K911" s="84" t="b">
        <v>0</v>
      </c>
      <c r="L911" s="84" t="b">
        <v>0</v>
      </c>
    </row>
    <row r="912" spans="1:12" ht="15">
      <c r="A912" s="84" t="s">
        <v>3054</v>
      </c>
      <c r="B912" s="84" t="s">
        <v>4094</v>
      </c>
      <c r="C912" s="84">
        <v>2</v>
      </c>
      <c r="D912" s="123">
        <v>0.003977551197235</v>
      </c>
      <c r="E912" s="123">
        <v>1.5492076840026867</v>
      </c>
      <c r="F912" s="84" t="s">
        <v>2881</v>
      </c>
      <c r="G912" s="84" t="b">
        <v>0</v>
      </c>
      <c r="H912" s="84" t="b">
        <v>0</v>
      </c>
      <c r="I912" s="84" t="b">
        <v>0</v>
      </c>
      <c r="J912" s="84" t="b">
        <v>0</v>
      </c>
      <c r="K912" s="84" t="b">
        <v>0</v>
      </c>
      <c r="L912" s="84" t="b">
        <v>0</v>
      </c>
    </row>
    <row r="913" spans="1:12" ht="15">
      <c r="A913" s="84" t="s">
        <v>4095</v>
      </c>
      <c r="B913" s="84" t="s">
        <v>684</v>
      </c>
      <c r="C913" s="84">
        <v>2</v>
      </c>
      <c r="D913" s="123">
        <v>0.003977551197235</v>
      </c>
      <c r="E913" s="123">
        <v>2.3273589343863303</v>
      </c>
      <c r="F913" s="84" t="s">
        <v>2881</v>
      </c>
      <c r="G913" s="84" t="b">
        <v>0</v>
      </c>
      <c r="H913" s="84" t="b">
        <v>0</v>
      </c>
      <c r="I913" s="84" t="b">
        <v>0</v>
      </c>
      <c r="J913" s="84" t="b">
        <v>0</v>
      </c>
      <c r="K913" s="84" t="b">
        <v>0</v>
      </c>
      <c r="L913" s="84" t="b">
        <v>0</v>
      </c>
    </row>
    <row r="914" spans="1:12" ht="15">
      <c r="A914" s="84" t="s">
        <v>684</v>
      </c>
      <c r="B914" s="84" t="s">
        <v>4096</v>
      </c>
      <c r="C914" s="84">
        <v>2</v>
      </c>
      <c r="D914" s="123">
        <v>0.003977551197235</v>
      </c>
      <c r="E914" s="123">
        <v>2.3273589343863303</v>
      </c>
      <c r="F914" s="84" t="s">
        <v>2881</v>
      </c>
      <c r="G914" s="84" t="b">
        <v>0</v>
      </c>
      <c r="H914" s="84" t="b">
        <v>0</v>
      </c>
      <c r="I914" s="84" t="b">
        <v>0</v>
      </c>
      <c r="J914" s="84" t="b">
        <v>0</v>
      </c>
      <c r="K914" s="84" t="b">
        <v>0</v>
      </c>
      <c r="L914" s="84" t="b">
        <v>0</v>
      </c>
    </row>
    <row r="915" spans="1:12" ht="15">
      <c r="A915" s="84" t="s">
        <v>4096</v>
      </c>
      <c r="B915" s="84" t="s">
        <v>3134</v>
      </c>
      <c r="C915" s="84">
        <v>2</v>
      </c>
      <c r="D915" s="123">
        <v>0.003977551197235</v>
      </c>
      <c r="E915" s="123">
        <v>1.7832908900360547</v>
      </c>
      <c r="F915" s="84" t="s">
        <v>2881</v>
      </c>
      <c r="G915" s="84" t="b">
        <v>0</v>
      </c>
      <c r="H915" s="84" t="b">
        <v>0</v>
      </c>
      <c r="I915" s="84" t="b">
        <v>0</v>
      </c>
      <c r="J915" s="84" t="b">
        <v>0</v>
      </c>
      <c r="K915" s="84" t="b">
        <v>0</v>
      </c>
      <c r="L915" s="84" t="b">
        <v>0</v>
      </c>
    </row>
    <row r="916" spans="1:12" ht="15">
      <c r="A916" s="84" t="s">
        <v>3134</v>
      </c>
      <c r="B916" s="84" t="s">
        <v>4097</v>
      </c>
      <c r="C916" s="84">
        <v>2</v>
      </c>
      <c r="D916" s="123">
        <v>0.003977551197235</v>
      </c>
      <c r="E916" s="123">
        <v>1.7832908900360547</v>
      </c>
      <c r="F916" s="84" t="s">
        <v>2881</v>
      </c>
      <c r="G916" s="84" t="b">
        <v>0</v>
      </c>
      <c r="H916" s="84" t="b">
        <v>0</v>
      </c>
      <c r="I916" s="84" t="b">
        <v>0</v>
      </c>
      <c r="J916" s="84" t="b">
        <v>0</v>
      </c>
      <c r="K916" s="84" t="b">
        <v>0</v>
      </c>
      <c r="L916" s="84" t="b">
        <v>0</v>
      </c>
    </row>
    <row r="917" spans="1:12" ht="15">
      <c r="A917" s="84" t="s">
        <v>3789</v>
      </c>
      <c r="B917" s="84" t="s">
        <v>3762</v>
      </c>
      <c r="C917" s="84">
        <v>2</v>
      </c>
      <c r="D917" s="123">
        <v>0.003977551197235</v>
      </c>
      <c r="E917" s="123">
        <v>1.6283889300503116</v>
      </c>
      <c r="F917" s="84" t="s">
        <v>2881</v>
      </c>
      <c r="G917" s="84" t="b">
        <v>0</v>
      </c>
      <c r="H917" s="84" t="b">
        <v>0</v>
      </c>
      <c r="I917" s="84" t="b">
        <v>0</v>
      </c>
      <c r="J917" s="84" t="b">
        <v>0</v>
      </c>
      <c r="K917" s="84" t="b">
        <v>0</v>
      </c>
      <c r="L917" s="84" t="b">
        <v>0</v>
      </c>
    </row>
    <row r="918" spans="1:12" ht="15">
      <c r="A918" s="84" t="s">
        <v>3763</v>
      </c>
      <c r="B918" s="84" t="s">
        <v>4103</v>
      </c>
      <c r="C918" s="84">
        <v>2</v>
      </c>
      <c r="D918" s="123">
        <v>0.003977551197235</v>
      </c>
      <c r="E918" s="123">
        <v>1.9294189257142926</v>
      </c>
      <c r="F918" s="84" t="s">
        <v>2881</v>
      </c>
      <c r="G918" s="84" t="b">
        <v>0</v>
      </c>
      <c r="H918" s="84" t="b">
        <v>0</v>
      </c>
      <c r="I918" s="84" t="b">
        <v>0</v>
      </c>
      <c r="J918" s="84" t="b">
        <v>0</v>
      </c>
      <c r="K918" s="84" t="b">
        <v>0</v>
      </c>
      <c r="L918" s="84" t="b">
        <v>0</v>
      </c>
    </row>
    <row r="919" spans="1:12" ht="15">
      <c r="A919" s="84" t="s">
        <v>4103</v>
      </c>
      <c r="B919" s="84" t="s">
        <v>3762</v>
      </c>
      <c r="C919" s="84">
        <v>2</v>
      </c>
      <c r="D919" s="123">
        <v>0.003977551197235</v>
      </c>
      <c r="E919" s="123">
        <v>1.9294189257142926</v>
      </c>
      <c r="F919" s="84" t="s">
        <v>2881</v>
      </c>
      <c r="G919" s="84" t="b">
        <v>0</v>
      </c>
      <c r="H919" s="84" t="b">
        <v>0</v>
      </c>
      <c r="I919" s="84" t="b">
        <v>0</v>
      </c>
      <c r="J919" s="84" t="b">
        <v>0</v>
      </c>
      <c r="K919" s="84" t="b">
        <v>0</v>
      </c>
      <c r="L919" s="84" t="b">
        <v>0</v>
      </c>
    </row>
    <row r="920" spans="1:12" ht="15">
      <c r="A920" s="84" t="s">
        <v>3763</v>
      </c>
      <c r="B920" s="84" t="s">
        <v>3814</v>
      </c>
      <c r="C920" s="84">
        <v>2</v>
      </c>
      <c r="D920" s="123">
        <v>0.003977551197235</v>
      </c>
      <c r="E920" s="123">
        <v>1.9294189257142926</v>
      </c>
      <c r="F920" s="84" t="s">
        <v>2881</v>
      </c>
      <c r="G920" s="84" t="b">
        <v>0</v>
      </c>
      <c r="H920" s="84" t="b">
        <v>0</v>
      </c>
      <c r="I920" s="84" t="b">
        <v>0</v>
      </c>
      <c r="J920" s="84" t="b">
        <v>0</v>
      </c>
      <c r="K920" s="84" t="b">
        <v>0</v>
      </c>
      <c r="L920" s="84" t="b">
        <v>0</v>
      </c>
    </row>
    <row r="921" spans="1:12" ht="15">
      <c r="A921" s="84" t="s">
        <v>3814</v>
      </c>
      <c r="B921" s="84" t="s">
        <v>3137</v>
      </c>
      <c r="C921" s="84">
        <v>2</v>
      </c>
      <c r="D921" s="123">
        <v>0.003977551197235</v>
      </c>
      <c r="E921" s="123">
        <v>1.9294189257142926</v>
      </c>
      <c r="F921" s="84" t="s">
        <v>2881</v>
      </c>
      <c r="G921" s="84" t="b">
        <v>0</v>
      </c>
      <c r="H921" s="84" t="b">
        <v>0</v>
      </c>
      <c r="I921" s="84" t="b">
        <v>0</v>
      </c>
      <c r="J921" s="84" t="b">
        <v>0</v>
      </c>
      <c r="K921" s="84" t="b">
        <v>0</v>
      </c>
      <c r="L921" s="84" t="b">
        <v>0</v>
      </c>
    </row>
    <row r="922" spans="1:12" ht="15">
      <c r="A922" s="84" t="s">
        <v>3137</v>
      </c>
      <c r="B922" s="84" t="s">
        <v>3723</v>
      </c>
      <c r="C922" s="84">
        <v>2</v>
      </c>
      <c r="D922" s="123">
        <v>0.003977551197235</v>
      </c>
      <c r="E922" s="123">
        <v>1.9294189257142926</v>
      </c>
      <c r="F922" s="84" t="s">
        <v>2881</v>
      </c>
      <c r="G922" s="84" t="b">
        <v>0</v>
      </c>
      <c r="H922" s="84" t="b">
        <v>0</v>
      </c>
      <c r="I922" s="84" t="b">
        <v>0</v>
      </c>
      <c r="J922" s="84" t="b">
        <v>0</v>
      </c>
      <c r="K922" s="84" t="b">
        <v>0</v>
      </c>
      <c r="L922" s="84" t="b">
        <v>0</v>
      </c>
    </row>
    <row r="923" spans="1:12" ht="15">
      <c r="A923" s="84" t="s">
        <v>3723</v>
      </c>
      <c r="B923" s="84" t="s">
        <v>4104</v>
      </c>
      <c r="C923" s="84">
        <v>2</v>
      </c>
      <c r="D923" s="123">
        <v>0.003977551197235</v>
      </c>
      <c r="E923" s="123">
        <v>2.3273589343863303</v>
      </c>
      <c r="F923" s="84" t="s">
        <v>2881</v>
      </c>
      <c r="G923" s="84" t="b">
        <v>0</v>
      </c>
      <c r="H923" s="84" t="b">
        <v>0</v>
      </c>
      <c r="I923" s="84" t="b">
        <v>0</v>
      </c>
      <c r="J923" s="84" t="b">
        <v>0</v>
      </c>
      <c r="K923" s="84" t="b">
        <v>0</v>
      </c>
      <c r="L923" s="84" t="b">
        <v>0</v>
      </c>
    </row>
    <row r="924" spans="1:12" ht="15">
      <c r="A924" s="84" t="s">
        <v>4104</v>
      </c>
      <c r="B924" s="84" t="s">
        <v>3031</v>
      </c>
      <c r="C924" s="84">
        <v>2</v>
      </c>
      <c r="D924" s="123">
        <v>0.003977551197235</v>
      </c>
      <c r="E924" s="123">
        <v>1.6741464206109866</v>
      </c>
      <c r="F924" s="84" t="s">
        <v>2881</v>
      </c>
      <c r="G924" s="84" t="b">
        <v>0</v>
      </c>
      <c r="H924" s="84" t="b">
        <v>0</v>
      </c>
      <c r="I924" s="84" t="b">
        <v>0</v>
      </c>
      <c r="J924" s="84" t="b">
        <v>0</v>
      </c>
      <c r="K924" s="84" t="b">
        <v>0</v>
      </c>
      <c r="L924" s="84" t="b">
        <v>0</v>
      </c>
    </row>
    <row r="925" spans="1:12" ht="15">
      <c r="A925" s="84" t="s">
        <v>3031</v>
      </c>
      <c r="B925" s="84" t="s">
        <v>3886</v>
      </c>
      <c r="C925" s="84">
        <v>2</v>
      </c>
      <c r="D925" s="123">
        <v>0.003977551197235</v>
      </c>
      <c r="E925" s="123">
        <v>1.4980551615553055</v>
      </c>
      <c r="F925" s="84" t="s">
        <v>2881</v>
      </c>
      <c r="G925" s="84" t="b">
        <v>0</v>
      </c>
      <c r="H925" s="84" t="b">
        <v>0</v>
      </c>
      <c r="I925" s="84" t="b">
        <v>0</v>
      </c>
      <c r="J925" s="84" t="b">
        <v>0</v>
      </c>
      <c r="K925" s="84" t="b">
        <v>0</v>
      </c>
      <c r="L925" s="84" t="b">
        <v>0</v>
      </c>
    </row>
    <row r="926" spans="1:12" ht="15">
      <c r="A926" s="84" t="s">
        <v>3886</v>
      </c>
      <c r="B926" s="84" t="s">
        <v>4105</v>
      </c>
      <c r="C926" s="84">
        <v>2</v>
      </c>
      <c r="D926" s="123">
        <v>0.003977551197235</v>
      </c>
      <c r="E926" s="123">
        <v>2.151267675330649</v>
      </c>
      <c r="F926" s="84" t="s">
        <v>2881</v>
      </c>
      <c r="G926" s="84" t="b">
        <v>0</v>
      </c>
      <c r="H926" s="84" t="b">
        <v>0</v>
      </c>
      <c r="I926" s="84" t="b">
        <v>0</v>
      </c>
      <c r="J926" s="84" t="b">
        <v>0</v>
      </c>
      <c r="K926" s="84" t="b">
        <v>0</v>
      </c>
      <c r="L926" s="84" t="b">
        <v>0</v>
      </c>
    </row>
    <row r="927" spans="1:12" ht="15">
      <c r="A927" s="84" t="s">
        <v>4105</v>
      </c>
      <c r="B927" s="84" t="s">
        <v>3137</v>
      </c>
      <c r="C927" s="84">
        <v>2</v>
      </c>
      <c r="D927" s="123">
        <v>0.003977551197235</v>
      </c>
      <c r="E927" s="123">
        <v>1.9294189257142926</v>
      </c>
      <c r="F927" s="84" t="s">
        <v>2881</v>
      </c>
      <c r="G927" s="84" t="b">
        <v>0</v>
      </c>
      <c r="H927" s="84" t="b">
        <v>0</v>
      </c>
      <c r="I927" s="84" t="b">
        <v>0</v>
      </c>
      <c r="J927" s="84" t="b">
        <v>0</v>
      </c>
      <c r="K927" s="84" t="b">
        <v>0</v>
      </c>
      <c r="L927" s="84" t="b">
        <v>0</v>
      </c>
    </row>
    <row r="928" spans="1:12" ht="15">
      <c r="A928" s="84" t="s">
        <v>3137</v>
      </c>
      <c r="B928" s="84" t="s">
        <v>4106</v>
      </c>
      <c r="C928" s="84">
        <v>2</v>
      </c>
      <c r="D928" s="123">
        <v>0.003977551197235</v>
      </c>
      <c r="E928" s="123">
        <v>1.9294189257142926</v>
      </c>
      <c r="F928" s="84" t="s">
        <v>2881</v>
      </c>
      <c r="G928" s="84" t="b">
        <v>0</v>
      </c>
      <c r="H928" s="84" t="b">
        <v>0</v>
      </c>
      <c r="I928" s="84" t="b">
        <v>0</v>
      </c>
      <c r="J928" s="84" t="b">
        <v>0</v>
      </c>
      <c r="K928" s="84" t="b">
        <v>0</v>
      </c>
      <c r="L928" s="84" t="b">
        <v>0</v>
      </c>
    </row>
    <row r="929" spans="1:12" ht="15">
      <c r="A929" s="84" t="s">
        <v>4106</v>
      </c>
      <c r="B929" s="84" t="s">
        <v>4107</v>
      </c>
      <c r="C929" s="84">
        <v>2</v>
      </c>
      <c r="D929" s="123">
        <v>0.003977551197235</v>
      </c>
      <c r="E929" s="123">
        <v>2.3273589343863303</v>
      </c>
      <c r="F929" s="84" t="s">
        <v>2881</v>
      </c>
      <c r="G929" s="84" t="b">
        <v>0</v>
      </c>
      <c r="H929" s="84" t="b">
        <v>0</v>
      </c>
      <c r="I929" s="84" t="b">
        <v>0</v>
      </c>
      <c r="J929" s="84" t="b">
        <v>0</v>
      </c>
      <c r="K929" s="84" t="b">
        <v>0</v>
      </c>
      <c r="L929" s="84" t="b">
        <v>0</v>
      </c>
    </row>
    <row r="930" spans="1:12" ht="15">
      <c r="A930" s="84" t="s">
        <v>3791</v>
      </c>
      <c r="B930" s="84" t="s">
        <v>4092</v>
      </c>
      <c r="C930" s="84">
        <v>2</v>
      </c>
      <c r="D930" s="123">
        <v>0.003977551197235</v>
      </c>
      <c r="E930" s="123">
        <v>2.026328938722349</v>
      </c>
      <c r="F930" s="84" t="s">
        <v>2881</v>
      </c>
      <c r="G930" s="84" t="b">
        <v>0</v>
      </c>
      <c r="H930" s="84" t="b">
        <v>0</v>
      </c>
      <c r="I930" s="84" t="b">
        <v>0</v>
      </c>
      <c r="J930" s="84" t="b">
        <v>0</v>
      </c>
      <c r="K930" s="84" t="b">
        <v>0</v>
      </c>
      <c r="L930" s="84" t="b">
        <v>0</v>
      </c>
    </row>
    <row r="931" spans="1:12" ht="15">
      <c r="A931" s="84" t="s">
        <v>328</v>
      </c>
      <c r="B931" s="84" t="s">
        <v>3136</v>
      </c>
      <c r="C931" s="84">
        <v>2</v>
      </c>
      <c r="D931" s="123">
        <v>0.003977551197235</v>
      </c>
      <c r="E931" s="123">
        <v>1.5314789170422551</v>
      </c>
      <c r="F931" s="84" t="s">
        <v>2881</v>
      </c>
      <c r="G931" s="84" t="b">
        <v>0</v>
      </c>
      <c r="H931" s="84" t="b">
        <v>0</v>
      </c>
      <c r="I931" s="84" t="b">
        <v>0</v>
      </c>
      <c r="J931" s="84" t="b">
        <v>0</v>
      </c>
      <c r="K931" s="84" t="b">
        <v>0</v>
      </c>
      <c r="L931" s="84" t="b">
        <v>0</v>
      </c>
    </row>
    <row r="932" spans="1:12" ht="15">
      <c r="A932" s="84" t="s">
        <v>3866</v>
      </c>
      <c r="B932" s="84" t="s">
        <v>4062</v>
      </c>
      <c r="C932" s="84">
        <v>2</v>
      </c>
      <c r="D932" s="123">
        <v>0.003977551197235</v>
      </c>
      <c r="E932" s="123">
        <v>2.151267675330649</v>
      </c>
      <c r="F932" s="84" t="s">
        <v>2881</v>
      </c>
      <c r="G932" s="84" t="b">
        <v>0</v>
      </c>
      <c r="H932" s="84" t="b">
        <v>0</v>
      </c>
      <c r="I932" s="84" t="b">
        <v>0</v>
      </c>
      <c r="J932" s="84" t="b">
        <v>0</v>
      </c>
      <c r="K932" s="84" t="b">
        <v>0</v>
      </c>
      <c r="L932" s="84" t="b">
        <v>0</v>
      </c>
    </row>
    <row r="933" spans="1:12" ht="15">
      <c r="A933" s="84" t="s">
        <v>328</v>
      </c>
      <c r="B933" s="84" t="s">
        <v>3878</v>
      </c>
      <c r="C933" s="84">
        <v>2</v>
      </c>
      <c r="D933" s="123">
        <v>0.003977551197235</v>
      </c>
      <c r="E933" s="123">
        <v>1.9294189257142926</v>
      </c>
      <c r="F933" s="84" t="s">
        <v>2881</v>
      </c>
      <c r="G933" s="84" t="b">
        <v>0</v>
      </c>
      <c r="H933" s="84" t="b">
        <v>0</v>
      </c>
      <c r="I933" s="84" t="b">
        <v>0</v>
      </c>
      <c r="J933" s="84" t="b">
        <v>0</v>
      </c>
      <c r="K933" s="84" t="b">
        <v>0</v>
      </c>
      <c r="L933" s="84" t="b">
        <v>0</v>
      </c>
    </row>
    <row r="934" spans="1:12" ht="15">
      <c r="A934" s="84" t="s">
        <v>3725</v>
      </c>
      <c r="B934" s="84" t="s">
        <v>3754</v>
      </c>
      <c r="C934" s="84">
        <v>5</v>
      </c>
      <c r="D934" s="123">
        <v>0.010188690490243357</v>
      </c>
      <c r="E934" s="123">
        <v>1.6283889300503116</v>
      </c>
      <c r="F934" s="84" t="s">
        <v>2882</v>
      </c>
      <c r="G934" s="84" t="b">
        <v>0</v>
      </c>
      <c r="H934" s="84" t="b">
        <v>0</v>
      </c>
      <c r="I934" s="84" t="b">
        <v>0</v>
      </c>
      <c r="J934" s="84" t="b">
        <v>0</v>
      </c>
      <c r="K934" s="84" t="b">
        <v>0</v>
      </c>
      <c r="L934" s="84" t="b">
        <v>0</v>
      </c>
    </row>
    <row r="935" spans="1:12" ht="15">
      <c r="A935" s="84" t="s">
        <v>3833</v>
      </c>
      <c r="B935" s="84" t="s">
        <v>3834</v>
      </c>
      <c r="C935" s="84">
        <v>3</v>
      </c>
      <c r="D935" s="123">
        <v>0.008551112641578502</v>
      </c>
      <c r="E935" s="123">
        <v>1.9294189257142929</v>
      </c>
      <c r="F935" s="84" t="s">
        <v>2882</v>
      </c>
      <c r="G935" s="84" t="b">
        <v>1</v>
      </c>
      <c r="H935" s="84" t="b">
        <v>0</v>
      </c>
      <c r="I935" s="84" t="b">
        <v>0</v>
      </c>
      <c r="J935" s="84" t="b">
        <v>0</v>
      </c>
      <c r="K935" s="84" t="b">
        <v>0</v>
      </c>
      <c r="L935" s="84" t="b">
        <v>0</v>
      </c>
    </row>
    <row r="936" spans="1:12" ht="15">
      <c r="A936" s="84" t="s">
        <v>3834</v>
      </c>
      <c r="B936" s="84" t="s">
        <v>3835</v>
      </c>
      <c r="C936" s="84">
        <v>3</v>
      </c>
      <c r="D936" s="123">
        <v>0.008551112641578502</v>
      </c>
      <c r="E936" s="123">
        <v>1.9294189257142929</v>
      </c>
      <c r="F936" s="84" t="s">
        <v>2882</v>
      </c>
      <c r="G936" s="84" t="b">
        <v>0</v>
      </c>
      <c r="H936" s="84" t="b">
        <v>0</v>
      </c>
      <c r="I936" s="84" t="b">
        <v>0</v>
      </c>
      <c r="J936" s="84" t="b">
        <v>0</v>
      </c>
      <c r="K936" s="84" t="b">
        <v>0</v>
      </c>
      <c r="L936" s="84" t="b">
        <v>0</v>
      </c>
    </row>
    <row r="937" spans="1:12" ht="15">
      <c r="A937" s="84" t="s">
        <v>3835</v>
      </c>
      <c r="B937" s="84" t="s">
        <v>3725</v>
      </c>
      <c r="C937" s="84">
        <v>3</v>
      </c>
      <c r="D937" s="123">
        <v>0.008551112641578502</v>
      </c>
      <c r="E937" s="123">
        <v>1.6283889300503116</v>
      </c>
      <c r="F937" s="84" t="s">
        <v>2882</v>
      </c>
      <c r="G937" s="84" t="b">
        <v>0</v>
      </c>
      <c r="H937" s="84" t="b">
        <v>0</v>
      </c>
      <c r="I937" s="84" t="b">
        <v>0</v>
      </c>
      <c r="J937" s="84" t="b">
        <v>0</v>
      </c>
      <c r="K937" s="84" t="b">
        <v>0</v>
      </c>
      <c r="L937" s="84" t="b">
        <v>0</v>
      </c>
    </row>
    <row r="938" spans="1:12" ht="15">
      <c r="A938" s="84" t="s">
        <v>3754</v>
      </c>
      <c r="B938" s="84" t="s">
        <v>3787</v>
      </c>
      <c r="C938" s="84">
        <v>3</v>
      </c>
      <c r="D938" s="123">
        <v>0.008551112641578502</v>
      </c>
      <c r="E938" s="123">
        <v>1.7075701760979363</v>
      </c>
      <c r="F938" s="84" t="s">
        <v>2882</v>
      </c>
      <c r="G938" s="84" t="b">
        <v>0</v>
      </c>
      <c r="H938" s="84" t="b">
        <v>0</v>
      </c>
      <c r="I938" s="84" t="b">
        <v>0</v>
      </c>
      <c r="J938" s="84" t="b">
        <v>0</v>
      </c>
      <c r="K938" s="84" t="b">
        <v>0</v>
      </c>
      <c r="L938" s="84" t="b">
        <v>0</v>
      </c>
    </row>
    <row r="939" spans="1:12" ht="15">
      <c r="A939" s="84" t="s">
        <v>3787</v>
      </c>
      <c r="B939" s="84" t="s">
        <v>3836</v>
      </c>
      <c r="C939" s="84">
        <v>3</v>
      </c>
      <c r="D939" s="123">
        <v>0.008551112641578502</v>
      </c>
      <c r="E939" s="123">
        <v>1.9294189257142929</v>
      </c>
      <c r="F939" s="84" t="s">
        <v>2882</v>
      </c>
      <c r="G939" s="84" t="b">
        <v>0</v>
      </c>
      <c r="H939" s="84" t="b">
        <v>0</v>
      </c>
      <c r="I939" s="84" t="b">
        <v>0</v>
      </c>
      <c r="J939" s="84" t="b">
        <v>0</v>
      </c>
      <c r="K939" s="84" t="b">
        <v>0</v>
      </c>
      <c r="L939" s="84" t="b">
        <v>0</v>
      </c>
    </row>
    <row r="940" spans="1:12" ht="15">
      <c r="A940" s="84" t="s">
        <v>3836</v>
      </c>
      <c r="B940" s="84" t="s">
        <v>3726</v>
      </c>
      <c r="C940" s="84">
        <v>3</v>
      </c>
      <c r="D940" s="123">
        <v>0.008551112641578502</v>
      </c>
      <c r="E940" s="123">
        <v>1.9294189257142929</v>
      </c>
      <c r="F940" s="84" t="s">
        <v>2882</v>
      </c>
      <c r="G940" s="84" t="b">
        <v>0</v>
      </c>
      <c r="H940" s="84" t="b">
        <v>0</v>
      </c>
      <c r="I940" s="84" t="b">
        <v>0</v>
      </c>
      <c r="J940" s="84" t="b">
        <v>0</v>
      </c>
      <c r="K940" s="84" t="b">
        <v>0</v>
      </c>
      <c r="L940" s="84" t="b">
        <v>0</v>
      </c>
    </row>
    <row r="941" spans="1:12" ht="15">
      <c r="A941" s="84" t="s">
        <v>3726</v>
      </c>
      <c r="B941" s="84" t="s">
        <v>3727</v>
      </c>
      <c r="C941" s="84">
        <v>3</v>
      </c>
      <c r="D941" s="123">
        <v>0.008551112641578502</v>
      </c>
      <c r="E941" s="123">
        <v>1.9294189257142929</v>
      </c>
      <c r="F941" s="84" t="s">
        <v>2882</v>
      </c>
      <c r="G941" s="84" t="b">
        <v>0</v>
      </c>
      <c r="H941" s="84" t="b">
        <v>0</v>
      </c>
      <c r="I941" s="84" t="b">
        <v>0</v>
      </c>
      <c r="J941" s="84" t="b">
        <v>0</v>
      </c>
      <c r="K941" s="84" t="b">
        <v>0</v>
      </c>
      <c r="L941" s="84" t="b">
        <v>0</v>
      </c>
    </row>
    <row r="942" spans="1:12" ht="15">
      <c r="A942" s="84" t="s">
        <v>3727</v>
      </c>
      <c r="B942" s="84" t="s">
        <v>3700</v>
      </c>
      <c r="C942" s="84">
        <v>3</v>
      </c>
      <c r="D942" s="123">
        <v>0.008551112641578502</v>
      </c>
      <c r="E942" s="123">
        <v>1.8044801891059927</v>
      </c>
      <c r="F942" s="84" t="s">
        <v>2882</v>
      </c>
      <c r="G942" s="84" t="b">
        <v>0</v>
      </c>
      <c r="H942" s="84" t="b">
        <v>0</v>
      </c>
      <c r="I942" s="84" t="b">
        <v>0</v>
      </c>
      <c r="J942" s="84" t="b">
        <v>0</v>
      </c>
      <c r="K942" s="84" t="b">
        <v>0</v>
      </c>
      <c r="L942" s="84" t="b">
        <v>0</v>
      </c>
    </row>
    <row r="943" spans="1:12" ht="15">
      <c r="A943" s="84" t="s">
        <v>3700</v>
      </c>
      <c r="B943" s="84" t="s">
        <v>3054</v>
      </c>
      <c r="C943" s="84">
        <v>3</v>
      </c>
      <c r="D943" s="123">
        <v>0.008551112641578502</v>
      </c>
      <c r="E943" s="123">
        <v>1.1354734081474172</v>
      </c>
      <c r="F943" s="84" t="s">
        <v>2882</v>
      </c>
      <c r="G943" s="84" t="b">
        <v>0</v>
      </c>
      <c r="H943" s="84" t="b">
        <v>0</v>
      </c>
      <c r="I943" s="84" t="b">
        <v>0</v>
      </c>
      <c r="J943" s="84" t="b">
        <v>0</v>
      </c>
      <c r="K943" s="84" t="b">
        <v>0</v>
      </c>
      <c r="L943" s="84" t="b">
        <v>0</v>
      </c>
    </row>
    <row r="944" spans="1:12" ht="15">
      <c r="A944" s="84" t="s">
        <v>3054</v>
      </c>
      <c r="B944" s="84" t="s">
        <v>3672</v>
      </c>
      <c r="C944" s="84">
        <v>3</v>
      </c>
      <c r="D944" s="123">
        <v>0.008551112641578502</v>
      </c>
      <c r="E944" s="123">
        <v>1.9294189257142929</v>
      </c>
      <c r="F944" s="84" t="s">
        <v>2882</v>
      </c>
      <c r="G944" s="84" t="b">
        <v>0</v>
      </c>
      <c r="H944" s="84" t="b">
        <v>0</v>
      </c>
      <c r="I944" s="84" t="b">
        <v>0</v>
      </c>
      <c r="J944" s="84" t="b">
        <v>0</v>
      </c>
      <c r="K944" s="84" t="b">
        <v>0</v>
      </c>
      <c r="L944" s="84" t="b">
        <v>0</v>
      </c>
    </row>
    <row r="945" spans="1:12" ht="15">
      <c r="A945" s="84" t="s">
        <v>3951</v>
      </c>
      <c r="B945" s="84" t="s">
        <v>3827</v>
      </c>
      <c r="C945" s="84">
        <v>2</v>
      </c>
      <c r="D945" s="123">
        <v>0.006990787614940109</v>
      </c>
      <c r="E945" s="123">
        <v>2.105510184769974</v>
      </c>
      <c r="F945" s="84" t="s">
        <v>2882</v>
      </c>
      <c r="G945" s="84" t="b">
        <v>0</v>
      </c>
      <c r="H945" s="84" t="b">
        <v>0</v>
      </c>
      <c r="I945" s="84" t="b">
        <v>0</v>
      </c>
      <c r="J945" s="84" t="b">
        <v>0</v>
      </c>
      <c r="K945" s="84" t="b">
        <v>0</v>
      </c>
      <c r="L945" s="84" t="b">
        <v>0</v>
      </c>
    </row>
    <row r="946" spans="1:12" ht="15">
      <c r="A946" s="84" t="s">
        <v>3827</v>
      </c>
      <c r="B946" s="84" t="s">
        <v>3072</v>
      </c>
      <c r="C946" s="84">
        <v>2</v>
      </c>
      <c r="D946" s="123">
        <v>0.006990787614940109</v>
      </c>
      <c r="E946" s="123">
        <v>2.105510184769974</v>
      </c>
      <c r="F946" s="84" t="s">
        <v>2882</v>
      </c>
      <c r="G946" s="84" t="b">
        <v>0</v>
      </c>
      <c r="H946" s="84" t="b">
        <v>0</v>
      </c>
      <c r="I946" s="84" t="b">
        <v>0</v>
      </c>
      <c r="J946" s="84" t="b">
        <v>0</v>
      </c>
      <c r="K946" s="84" t="b">
        <v>0</v>
      </c>
      <c r="L946" s="84" t="b">
        <v>0</v>
      </c>
    </row>
    <row r="947" spans="1:12" ht="15">
      <c r="A947" s="84" t="s">
        <v>3072</v>
      </c>
      <c r="B947" s="84" t="s">
        <v>3952</v>
      </c>
      <c r="C947" s="84">
        <v>2</v>
      </c>
      <c r="D947" s="123">
        <v>0.006990787614940109</v>
      </c>
      <c r="E947" s="123">
        <v>2.105510184769974</v>
      </c>
      <c r="F947" s="84" t="s">
        <v>2882</v>
      </c>
      <c r="G947" s="84" t="b">
        <v>0</v>
      </c>
      <c r="H947" s="84" t="b">
        <v>0</v>
      </c>
      <c r="I947" s="84" t="b">
        <v>0</v>
      </c>
      <c r="J947" s="84" t="b">
        <v>0</v>
      </c>
      <c r="K947" s="84" t="b">
        <v>1</v>
      </c>
      <c r="L947" s="84" t="b">
        <v>0</v>
      </c>
    </row>
    <row r="948" spans="1:12" ht="15">
      <c r="A948" s="84" t="s">
        <v>3952</v>
      </c>
      <c r="B948" s="84" t="s">
        <v>3953</v>
      </c>
      <c r="C948" s="84">
        <v>2</v>
      </c>
      <c r="D948" s="123">
        <v>0.006990787614940109</v>
      </c>
      <c r="E948" s="123">
        <v>2.105510184769974</v>
      </c>
      <c r="F948" s="84" t="s">
        <v>2882</v>
      </c>
      <c r="G948" s="84" t="b">
        <v>0</v>
      </c>
      <c r="H948" s="84" t="b">
        <v>1</v>
      </c>
      <c r="I948" s="84" t="b">
        <v>0</v>
      </c>
      <c r="J948" s="84" t="b">
        <v>0</v>
      </c>
      <c r="K948" s="84" t="b">
        <v>0</v>
      </c>
      <c r="L948" s="84" t="b">
        <v>0</v>
      </c>
    </row>
    <row r="949" spans="1:12" ht="15">
      <c r="A949" s="84" t="s">
        <v>3953</v>
      </c>
      <c r="B949" s="84" t="s">
        <v>3954</v>
      </c>
      <c r="C949" s="84">
        <v>2</v>
      </c>
      <c r="D949" s="123">
        <v>0.006990787614940109</v>
      </c>
      <c r="E949" s="123">
        <v>2.105510184769974</v>
      </c>
      <c r="F949" s="84" t="s">
        <v>2882</v>
      </c>
      <c r="G949" s="84" t="b">
        <v>0</v>
      </c>
      <c r="H949" s="84" t="b">
        <v>0</v>
      </c>
      <c r="I949" s="84" t="b">
        <v>0</v>
      </c>
      <c r="J949" s="84" t="b">
        <v>0</v>
      </c>
      <c r="K949" s="84" t="b">
        <v>0</v>
      </c>
      <c r="L949" s="84" t="b">
        <v>0</v>
      </c>
    </row>
    <row r="950" spans="1:12" ht="15">
      <c r="A950" s="84" t="s">
        <v>3954</v>
      </c>
      <c r="B950" s="84" t="s">
        <v>3828</v>
      </c>
      <c r="C950" s="84">
        <v>2</v>
      </c>
      <c r="D950" s="123">
        <v>0.006990787614940109</v>
      </c>
      <c r="E950" s="123">
        <v>1.9294189257142926</v>
      </c>
      <c r="F950" s="84" t="s">
        <v>2882</v>
      </c>
      <c r="G950" s="84" t="b">
        <v>0</v>
      </c>
      <c r="H950" s="84" t="b">
        <v>0</v>
      </c>
      <c r="I950" s="84" t="b">
        <v>0</v>
      </c>
      <c r="J950" s="84" t="b">
        <v>0</v>
      </c>
      <c r="K950" s="84" t="b">
        <v>0</v>
      </c>
      <c r="L950" s="84" t="b">
        <v>0</v>
      </c>
    </row>
    <row r="951" spans="1:12" ht="15">
      <c r="A951" s="84" t="s">
        <v>3828</v>
      </c>
      <c r="B951" s="84" t="s">
        <v>3784</v>
      </c>
      <c r="C951" s="84">
        <v>2</v>
      </c>
      <c r="D951" s="123">
        <v>0.006990787614940109</v>
      </c>
      <c r="E951" s="123">
        <v>1.6283889300503116</v>
      </c>
      <c r="F951" s="84" t="s">
        <v>2882</v>
      </c>
      <c r="G951" s="84" t="b">
        <v>0</v>
      </c>
      <c r="H951" s="84" t="b">
        <v>0</v>
      </c>
      <c r="I951" s="84" t="b">
        <v>0</v>
      </c>
      <c r="J951" s="84" t="b">
        <v>0</v>
      </c>
      <c r="K951" s="84" t="b">
        <v>0</v>
      </c>
      <c r="L951" s="84" t="b">
        <v>0</v>
      </c>
    </row>
    <row r="952" spans="1:12" ht="15">
      <c r="A952" s="84" t="s">
        <v>3784</v>
      </c>
      <c r="B952" s="84" t="s">
        <v>3784</v>
      </c>
      <c r="C952" s="84">
        <v>2</v>
      </c>
      <c r="D952" s="123">
        <v>0.006990787614940109</v>
      </c>
      <c r="E952" s="123">
        <v>1.5034501934420117</v>
      </c>
      <c r="F952" s="84" t="s">
        <v>2882</v>
      </c>
      <c r="G952" s="84" t="b">
        <v>0</v>
      </c>
      <c r="H952" s="84" t="b">
        <v>0</v>
      </c>
      <c r="I952" s="84" t="b">
        <v>0</v>
      </c>
      <c r="J952" s="84" t="b">
        <v>0</v>
      </c>
      <c r="K952" s="84" t="b">
        <v>0</v>
      </c>
      <c r="L952" s="84" t="b">
        <v>0</v>
      </c>
    </row>
    <row r="953" spans="1:12" ht="15">
      <c r="A953" s="84" t="s">
        <v>3784</v>
      </c>
      <c r="B953" s="84" t="s">
        <v>3955</v>
      </c>
      <c r="C953" s="84">
        <v>2</v>
      </c>
      <c r="D953" s="123">
        <v>0.006990787614940109</v>
      </c>
      <c r="E953" s="123">
        <v>1.8044801891059927</v>
      </c>
      <c r="F953" s="84" t="s">
        <v>2882</v>
      </c>
      <c r="G953" s="84" t="b">
        <v>0</v>
      </c>
      <c r="H953" s="84" t="b">
        <v>0</v>
      </c>
      <c r="I953" s="84" t="b">
        <v>0</v>
      </c>
      <c r="J953" s="84" t="b">
        <v>0</v>
      </c>
      <c r="K953" s="84" t="b">
        <v>0</v>
      </c>
      <c r="L953" s="84" t="b">
        <v>0</v>
      </c>
    </row>
    <row r="954" spans="1:12" ht="15">
      <c r="A954" s="84" t="s">
        <v>3955</v>
      </c>
      <c r="B954" s="84" t="s">
        <v>3748</v>
      </c>
      <c r="C954" s="84">
        <v>2</v>
      </c>
      <c r="D954" s="123">
        <v>0.006990787614940109</v>
      </c>
      <c r="E954" s="123">
        <v>2.105510184769974</v>
      </c>
      <c r="F954" s="84" t="s">
        <v>2882</v>
      </c>
      <c r="G954" s="84" t="b">
        <v>0</v>
      </c>
      <c r="H954" s="84" t="b">
        <v>0</v>
      </c>
      <c r="I954" s="84" t="b">
        <v>0</v>
      </c>
      <c r="J954" s="84" t="b">
        <v>0</v>
      </c>
      <c r="K954" s="84" t="b">
        <v>0</v>
      </c>
      <c r="L954" s="84" t="b">
        <v>0</v>
      </c>
    </row>
    <row r="955" spans="1:12" ht="15">
      <c r="A955" s="84" t="s">
        <v>3748</v>
      </c>
      <c r="B955" s="84" t="s">
        <v>3668</v>
      </c>
      <c r="C955" s="84">
        <v>2</v>
      </c>
      <c r="D955" s="123">
        <v>0.006990787614940109</v>
      </c>
      <c r="E955" s="123">
        <v>1.9294189257142926</v>
      </c>
      <c r="F955" s="84" t="s">
        <v>2882</v>
      </c>
      <c r="G955" s="84" t="b">
        <v>0</v>
      </c>
      <c r="H955" s="84" t="b">
        <v>0</v>
      </c>
      <c r="I955" s="84" t="b">
        <v>0</v>
      </c>
      <c r="J955" s="84" t="b">
        <v>0</v>
      </c>
      <c r="K955" s="84" t="b">
        <v>0</v>
      </c>
      <c r="L955" s="84" t="b">
        <v>0</v>
      </c>
    </row>
    <row r="956" spans="1:12" ht="15">
      <c r="A956" s="84" t="s">
        <v>3668</v>
      </c>
      <c r="B956" s="84" t="s">
        <v>3956</v>
      </c>
      <c r="C956" s="84">
        <v>2</v>
      </c>
      <c r="D956" s="123">
        <v>0.006990787614940109</v>
      </c>
      <c r="E956" s="123">
        <v>1.9294189257142926</v>
      </c>
      <c r="F956" s="84" t="s">
        <v>2882</v>
      </c>
      <c r="G956" s="84" t="b">
        <v>0</v>
      </c>
      <c r="H956" s="84" t="b">
        <v>0</v>
      </c>
      <c r="I956" s="84" t="b">
        <v>0</v>
      </c>
      <c r="J956" s="84" t="b">
        <v>0</v>
      </c>
      <c r="K956" s="84" t="b">
        <v>0</v>
      </c>
      <c r="L956" s="84" t="b">
        <v>0</v>
      </c>
    </row>
    <row r="957" spans="1:12" ht="15">
      <c r="A957" s="84" t="s">
        <v>3956</v>
      </c>
      <c r="B957" s="84" t="s">
        <v>3697</v>
      </c>
      <c r="C957" s="84">
        <v>2</v>
      </c>
      <c r="D957" s="123">
        <v>0.006990787614940109</v>
      </c>
      <c r="E957" s="123">
        <v>1.5614421404196983</v>
      </c>
      <c r="F957" s="84" t="s">
        <v>2882</v>
      </c>
      <c r="G957" s="84" t="b">
        <v>0</v>
      </c>
      <c r="H957" s="84" t="b">
        <v>0</v>
      </c>
      <c r="I957" s="84" t="b">
        <v>0</v>
      </c>
      <c r="J957" s="84" t="b">
        <v>0</v>
      </c>
      <c r="K957" s="84" t="b">
        <v>0</v>
      </c>
      <c r="L957" s="84" t="b">
        <v>0</v>
      </c>
    </row>
    <row r="958" spans="1:12" ht="15">
      <c r="A958" s="84" t="s">
        <v>3697</v>
      </c>
      <c r="B958" s="84" t="s">
        <v>3957</v>
      </c>
      <c r="C958" s="84">
        <v>2</v>
      </c>
      <c r="D958" s="123">
        <v>0.006990787614940109</v>
      </c>
      <c r="E958" s="123">
        <v>1.5614421404196983</v>
      </c>
      <c r="F958" s="84" t="s">
        <v>2882</v>
      </c>
      <c r="G958" s="84" t="b">
        <v>0</v>
      </c>
      <c r="H958" s="84" t="b">
        <v>0</v>
      </c>
      <c r="I958" s="84" t="b">
        <v>0</v>
      </c>
      <c r="J958" s="84" t="b">
        <v>0</v>
      </c>
      <c r="K958" s="84" t="b">
        <v>0</v>
      </c>
      <c r="L958" s="84" t="b">
        <v>0</v>
      </c>
    </row>
    <row r="959" spans="1:12" ht="15">
      <c r="A959" s="84" t="s">
        <v>3987</v>
      </c>
      <c r="B959" s="84" t="s">
        <v>3054</v>
      </c>
      <c r="C959" s="84">
        <v>2</v>
      </c>
      <c r="D959" s="123">
        <v>0.006990787614940109</v>
      </c>
      <c r="E959" s="123">
        <v>1.2604121447557173</v>
      </c>
      <c r="F959" s="84" t="s">
        <v>2882</v>
      </c>
      <c r="G959" s="84" t="b">
        <v>0</v>
      </c>
      <c r="H959" s="84" t="b">
        <v>0</v>
      </c>
      <c r="I959" s="84" t="b">
        <v>0</v>
      </c>
      <c r="J959" s="84" t="b">
        <v>0</v>
      </c>
      <c r="K959" s="84" t="b">
        <v>0</v>
      </c>
      <c r="L959" s="84" t="b">
        <v>0</v>
      </c>
    </row>
    <row r="960" spans="1:12" ht="15">
      <c r="A960" s="84" t="s">
        <v>3785</v>
      </c>
      <c r="B960" s="84" t="s">
        <v>3958</v>
      </c>
      <c r="C960" s="84">
        <v>2</v>
      </c>
      <c r="D960" s="123">
        <v>0.006990787614940109</v>
      </c>
      <c r="E960" s="123">
        <v>1.8044801891059927</v>
      </c>
      <c r="F960" s="84" t="s">
        <v>2882</v>
      </c>
      <c r="G960" s="84" t="b">
        <v>0</v>
      </c>
      <c r="H960" s="84" t="b">
        <v>0</v>
      </c>
      <c r="I960" s="84" t="b">
        <v>0</v>
      </c>
      <c r="J960" s="84" t="b">
        <v>0</v>
      </c>
      <c r="K960" s="84" t="b">
        <v>0</v>
      </c>
      <c r="L960" s="84" t="b">
        <v>0</v>
      </c>
    </row>
    <row r="961" spans="1:12" ht="15">
      <c r="A961" s="84" t="s">
        <v>3958</v>
      </c>
      <c r="B961" s="84" t="s">
        <v>3959</v>
      </c>
      <c r="C961" s="84">
        <v>2</v>
      </c>
      <c r="D961" s="123">
        <v>0.006990787614940109</v>
      </c>
      <c r="E961" s="123">
        <v>2.105510184769974</v>
      </c>
      <c r="F961" s="84" t="s">
        <v>2882</v>
      </c>
      <c r="G961" s="84" t="b">
        <v>0</v>
      </c>
      <c r="H961" s="84" t="b">
        <v>0</v>
      </c>
      <c r="I961" s="84" t="b">
        <v>0</v>
      </c>
      <c r="J961" s="84" t="b">
        <v>0</v>
      </c>
      <c r="K961" s="84" t="b">
        <v>0</v>
      </c>
      <c r="L961" s="84" t="b">
        <v>0</v>
      </c>
    </row>
    <row r="962" spans="1:12" ht="15">
      <c r="A962" s="84" t="s">
        <v>3959</v>
      </c>
      <c r="B962" s="84" t="s">
        <v>3960</v>
      </c>
      <c r="C962" s="84">
        <v>2</v>
      </c>
      <c r="D962" s="123">
        <v>0.006990787614940109</v>
      </c>
      <c r="E962" s="123">
        <v>2.105510184769974</v>
      </c>
      <c r="F962" s="84" t="s">
        <v>2882</v>
      </c>
      <c r="G962" s="84" t="b">
        <v>0</v>
      </c>
      <c r="H962" s="84" t="b">
        <v>0</v>
      </c>
      <c r="I962" s="84" t="b">
        <v>0</v>
      </c>
      <c r="J962" s="84" t="b">
        <v>0</v>
      </c>
      <c r="K962" s="84" t="b">
        <v>0</v>
      </c>
      <c r="L962" s="84" t="b">
        <v>0</v>
      </c>
    </row>
    <row r="963" spans="1:12" ht="15">
      <c r="A963" s="84" t="s">
        <v>3960</v>
      </c>
      <c r="B963" s="84" t="s">
        <v>3697</v>
      </c>
      <c r="C963" s="84">
        <v>2</v>
      </c>
      <c r="D963" s="123">
        <v>0.006990787614940109</v>
      </c>
      <c r="E963" s="123">
        <v>1.5614421404196983</v>
      </c>
      <c r="F963" s="84" t="s">
        <v>2882</v>
      </c>
      <c r="G963" s="84" t="b">
        <v>0</v>
      </c>
      <c r="H963" s="84" t="b">
        <v>0</v>
      </c>
      <c r="I963" s="84" t="b">
        <v>0</v>
      </c>
      <c r="J963" s="84" t="b">
        <v>0</v>
      </c>
      <c r="K963" s="84" t="b">
        <v>0</v>
      </c>
      <c r="L963" s="84" t="b">
        <v>0</v>
      </c>
    </row>
    <row r="964" spans="1:12" ht="15">
      <c r="A964" s="84" t="s">
        <v>3697</v>
      </c>
      <c r="B964" s="84" t="s">
        <v>3961</v>
      </c>
      <c r="C964" s="84">
        <v>2</v>
      </c>
      <c r="D964" s="123">
        <v>0.006990787614940109</v>
      </c>
      <c r="E964" s="123">
        <v>1.5614421404196983</v>
      </c>
      <c r="F964" s="84" t="s">
        <v>2882</v>
      </c>
      <c r="G964" s="84" t="b">
        <v>0</v>
      </c>
      <c r="H964" s="84" t="b">
        <v>0</v>
      </c>
      <c r="I964" s="84" t="b">
        <v>0</v>
      </c>
      <c r="J964" s="84" t="b">
        <v>0</v>
      </c>
      <c r="K964" s="84" t="b">
        <v>0</v>
      </c>
      <c r="L964" s="84" t="b">
        <v>0</v>
      </c>
    </row>
    <row r="965" spans="1:12" ht="15">
      <c r="A965" s="84" t="s">
        <v>3961</v>
      </c>
      <c r="B965" s="84" t="s">
        <v>3962</v>
      </c>
      <c r="C965" s="84">
        <v>2</v>
      </c>
      <c r="D965" s="123">
        <v>0.006990787614940109</v>
      </c>
      <c r="E965" s="123">
        <v>2.105510184769974</v>
      </c>
      <c r="F965" s="84" t="s">
        <v>2882</v>
      </c>
      <c r="G965" s="84" t="b">
        <v>0</v>
      </c>
      <c r="H965" s="84" t="b">
        <v>0</v>
      </c>
      <c r="I965" s="84" t="b">
        <v>0</v>
      </c>
      <c r="J965" s="84" t="b">
        <v>0</v>
      </c>
      <c r="K965" s="84" t="b">
        <v>0</v>
      </c>
      <c r="L965" s="84" t="b">
        <v>0</v>
      </c>
    </row>
    <row r="966" spans="1:12" ht="15">
      <c r="A966" s="84" t="s">
        <v>3962</v>
      </c>
      <c r="B966" s="84" t="s">
        <v>3963</v>
      </c>
      <c r="C966" s="84">
        <v>2</v>
      </c>
      <c r="D966" s="123">
        <v>0.006990787614940109</v>
      </c>
      <c r="E966" s="123">
        <v>2.105510184769974</v>
      </c>
      <c r="F966" s="84" t="s">
        <v>2882</v>
      </c>
      <c r="G966" s="84" t="b">
        <v>0</v>
      </c>
      <c r="H966" s="84" t="b">
        <v>0</v>
      </c>
      <c r="I966" s="84" t="b">
        <v>0</v>
      </c>
      <c r="J966" s="84" t="b">
        <v>0</v>
      </c>
      <c r="K966" s="84" t="b">
        <v>0</v>
      </c>
      <c r="L966" s="84" t="b">
        <v>0</v>
      </c>
    </row>
    <row r="967" spans="1:12" ht="15">
      <c r="A967" s="84" t="s">
        <v>3963</v>
      </c>
      <c r="B967" s="84" t="s">
        <v>3698</v>
      </c>
      <c r="C967" s="84">
        <v>2</v>
      </c>
      <c r="D967" s="123">
        <v>0.006990787614940109</v>
      </c>
      <c r="E967" s="123">
        <v>1.7075701760979365</v>
      </c>
      <c r="F967" s="84" t="s">
        <v>2882</v>
      </c>
      <c r="G967" s="84" t="b">
        <v>0</v>
      </c>
      <c r="H967" s="84" t="b">
        <v>0</v>
      </c>
      <c r="I967" s="84" t="b">
        <v>0</v>
      </c>
      <c r="J967" s="84" t="b">
        <v>0</v>
      </c>
      <c r="K967" s="84" t="b">
        <v>0</v>
      </c>
      <c r="L967" s="84" t="b">
        <v>0</v>
      </c>
    </row>
    <row r="968" spans="1:12" ht="15">
      <c r="A968" s="84" t="s">
        <v>3698</v>
      </c>
      <c r="B968" s="84" t="s">
        <v>3964</v>
      </c>
      <c r="C968" s="84">
        <v>2</v>
      </c>
      <c r="D968" s="123">
        <v>0.006990787614940109</v>
      </c>
      <c r="E968" s="123">
        <v>1.7075701760979365</v>
      </c>
      <c r="F968" s="84" t="s">
        <v>2882</v>
      </c>
      <c r="G968" s="84" t="b">
        <v>0</v>
      </c>
      <c r="H968" s="84" t="b">
        <v>0</v>
      </c>
      <c r="I968" s="84" t="b">
        <v>0</v>
      </c>
      <c r="J968" s="84" t="b">
        <v>0</v>
      </c>
      <c r="K968" s="84" t="b">
        <v>0</v>
      </c>
      <c r="L968" s="84" t="b">
        <v>0</v>
      </c>
    </row>
    <row r="969" spans="1:12" ht="15">
      <c r="A969" s="84" t="s">
        <v>3964</v>
      </c>
      <c r="B969" s="84" t="s">
        <v>3965</v>
      </c>
      <c r="C969" s="84">
        <v>2</v>
      </c>
      <c r="D969" s="123">
        <v>0.006990787614940109</v>
      </c>
      <c r="E969" s="123">
        <v>2.105510184769974</v>
      </c>
      <c r="F969" s="84" t="s">
        <v>2882</v>
      </c>
      <c r="G969" s="84" t="b">
        <v>0</v>
      </c>
      <c r="H969" s="84" t="b">
        <v>0</v>
      </c>
      <c r="I969" s="84" t="b">
        <v>0</v>
      </c>
      <c r="J969" s="84" t="b">
        <v>0</v>
      </c>
      <c r="K969" s="84" t="b">
        <v>1</v>
      </c>
      <c r="L969" s="84" t="b">
        <v>0</v>
      </c>
    </row>
    <row r="970" spans="1:12" ht="15">
      <c r="A970" s="84" t="s">
        <v>3974</v>
      </c>
      <c r="B970" s="84" t="s">
        <v>3830</v>
      </c>
      <c r="C970" s="84">
        <v>2</v>
      </c>
      <c r="D970" s="123">
        <v>0.006990787614940109</v>
      </c>
      <c r="E970" s="123">
        <v>1.9294189257142926</v>
      </c>
      <c r="F970" s="84" t="s">
        <v>2882</v>
      </c>
      <c r="G970" s="84" t="b">
        <v>0</v>
      </c>
      <c r="H970" s="84" t="b">
        <v>0</v>
      </c>
      <c r="I970" s="84" t="b">
        <v>0</v>
      </c>
      <c r="J970" s="84" t="b">
        <v>0</v>
      </c>
      <c r="K970" s="84" t="b">
        <v>0</v>
      </c>
      <c r="L970" s="84" t="b">
        <v>0</v>
      </c>
    </row>
    <row r="971" spans="1:12" ht="15">
      <c r="A971" s="84" t="s">
        <v>3830</v>
      </c>
      <c r="B971" s="84" t="s">
        <v>3975</v>
      </c>
      <c r="C971" s="84">
        <v>2</v>
      </c>
      <c r="D971" s="123">
        <v>0.006990787614940109</v>
      </c>
      <c r="E971" s="123">
        <v>1.9294189257142926</v>
      </c>
      <c r="F971" s="84" t="s">
        <v>2882</v>
      </c>
      <c r="G971" s="84" t="b">
        <v>0</v>
      </c>
      <c r="H971" s="84" t="b">
        <v>0</v>
      </c>
      <c r="I971" s="84" t="b">
        <v>0</v>
      </c>
      <c r="J971" s="84" t="b">
        <v>0</v>
      </c>
      <c r="K971" s="84" t="b">
        <v>0</v>
      </c>
      <c r="L971" s="84" t="b">
        <v>0</v>
      </c>
    </row>
    <row r="972" spans="1:12" ht="15">
      <c r="A972" s="84" t="s">
        <v>3975</v>
      </c>
      <c r="B972" s="84" t="s">
        <v>3697</v>
      </c>
      <c r="C972" s="84">
        <v>2</v>
      </c>
      <c r="D972" s="123">
        <v>0.006990787614940109</v>
      </c>
      <c r="E972" s="123">
        <v>1.5614421404196983</v>
      </c>
      <c r="F972" s="84" t="s">
        <v>2882</v>
      </c>
      <c r="G972" s="84" t="b">
        <v>0</v>
      </c>
      <c r="H972" s="84" t="b">
        <v>0</v>
      </c>
      <c r="I972" s="84" t="b">
        <v>0</v>
      </c>
      <c r="J972" s="84" t="b">
        <v>0</v>
      </c>
      <c r="K972" s="84" t="b">
        <v>0</v>
      </c>
      <c r="L972" s="84" t="b">
        <v>0</v>
      </c>
    </row>
    <row r="973" spans="1:12" ht="15">
      <c r="A973" s="84" t="s">
        <v>3697</v>
      </c>
      <c r="B973" s="84" t="s">
        <v>3976</v>
      </c>
      <c r="C973" s="84">
        <v>2</v>
      </c>
      <c r="D973" s="123">
        <v>0.006990787614940109</v>
      </c>
      <c r="E973" s="123">
        <v>1.5614421404196983</v>
      </c>
      <c r="F973" s="84" t="s">
        <v>2882</v>
      </c>
      <c r="G973" s="84" t="b">
        <v>0</v>
      </c>
      <c r="H973" s="84" t="b">
        <v>0</v>
      </c>
      <c r="I973" s="84" t="b">
        <v>0</v>
      </c>
      <c r="J973" s="84" t="b">
        <v>0</v>
      </c>
      <c r="K973" s="84" t="b">
        <v>0</v>
      </c>
      <c r="L973" s="84" t="b">
        <v>0</v>
      </c>
    </row>
    <row r="974" spans="1:12" ht="15">
      <c r="A974" s="84" t="s">
        <v>3976</v>
      </c>
      <c r="B974" s="84" t="s">
        <v>3977</v>
      </c>
      <c r="C974" s="84">
        <v>2</v>
      </c>
      <c r="D974" s="123">
        <v>0.006990787614940109</v>
      </c>
      <c r="E974" s="123">
        <v>2.105510184769974</v>
      </c>
      <c r="F974" s="84" t="s">
        <v>2882</v>
      </c>
      <c r="G974" s="84" t="b">
        <v>0</v>
      </c>
      <c r="H974" s="84" t="b">
        <v>0</v>
      </c>
      <c r="I974" s="84" t="b">
        <v>0</v>
      </c>
      <c r="J974" s="84" t="b">
        <v>0</v>
      </c>
      <c r="K974" s="84" t="b">
        <v>0</v>
      </c>
      <c r="L974" s="84" t="b">
        <v>0</v>
      </c>
    </row>
    <row r="975" spans="1:12" ht="15">
      <c r="A975" s="84" t="s">
        <v>3977</v>
      </c>
      <c r="B975" s="84" t="s">
        <v>3978</v>
      </c>
      <c r="C975" s="84">
        <v>2</v>
      </c>
      <c r="D975" s="123">
        <v>0.006990787614940109</v>
      </c>
      <c r="E975" s="123">
        <v>2.105510184769974</v>
      </c>
      <c r="F975" s="84" t="s">
        <v>2882</v>
      </c>
      <c r="G975" s="84" t="b">
        <v>0</v>
      </c>
      <c r="H975" s="84" t="b">
        <v>0</v>
      </c>
      <c r="I975" s="84" t="b">
        <v>0</v>
      </c>
      <c r="J975" s="84" t="b">
        <v>0</v>
      </c>
      <c r="K975" s="84" t="b">
        <v>0</v>
      </c>
      <c r="L975" s="84" t="b">
        <v>0</v>
      </c>
    </row>
    <row r="976" spans="1:12" ht="15">
      <c r="A976" s="84" t="s">
        <v>3978</v>
      </c>
      <c r="B976" s="84" t="s">
        <v>3979</v>
      </c>
      <c r="C976" s="84">
        <v>2</v>
      </c>
      <c r="D976" s="123">
        <v>0.006990787614940109</v>
      </c>
      <c r="E976" s="123">
        <v>2.105510184769974</v>
      </c>
      <c r="F976" s="84" t="s">
        <v>2882</v>
      </c>
      <c r="G976" s="84" t="b">
        <v>0</v>
      </c>
      <c r="H976" s="84" t="b">
        <v>0</v>
      </c>
      <c r="I976" s="84" t="b">
        <v>0</v>
      </c>
      <c r="J976" s="84" t="b">
        <v>0</v>
      </c>
      <c r="K976" s="84" t="b">
        <v>0</v>
      </c>
      <c r="L976" s="84" t="b">
        <v>0</v>
      </c>
    </row>
    <row r="977" spans="1:12" ht="15">
      <c r="A977" s="84" t="s">
        <v>3979</v>
      </c>
      <c r="B977" s="84" t="s">
        <v>3980</v>
      </c>
      <c r="C977" s="84">
        <v>2</v>
      </c>
      <c r="D977" s="123">
        <v>0.006990787614940109</v>
      </c>
      <c r="E977" s="123">
        <v>2.105510184769974</v>
      </c>
      <c r="F977" s="84" t="s">
        <v>2882</v>
      </c>
      <c r="G977" s="84" t="b">
        <v>0</v>
      </c>
      <c r="H977" s="84" t="b">
        <v>0</v>
      </c>
      <c r="I977" s="84" t="b">
        <v>0</v>
      </c>
      <c r="J977" s="84" t="b">
        <v>0</v>
      </c>
      <c r="K977" s="84" t="b">
        <v>0</v>
      </c>
      <c r="L977" s="84" t="b">
        <v>0</v>
      </c>
    </row>
    <row r="978" spans="1:12" ht="15">
      <c r="A978" s="84" t="s">
        <v>3980</v>
      </c>
      <c r="B978" s="84" t="s">
        <v>3786</v>
      </c>
      <c r="C978" s="84">
        <v>2</v>
      </c>
      <c r="D978" s="123">
        <v>0.006990787614940109</v>
      </c>
      <c r="E978" s="123">
        <v>2.105510184769974</v>
      </c>
      <c r="F978" s="84" t="s">
        <v>2882</v>
      </c>
      <c r="G978" s="84" t="b">
        <v>0</v>
      </c>
      <c r="H978" s="84" t="b">
        <v>0</v>
      </c>
      <c r="I978" s="84" t="b">
        <v>0</v>
      </c>
      <c r="J978" s="84" t="b">
        <v>0</v>
      </c>
      <c r="K978" s="84" t="b">
        <v>0</v>
      </c>
      <c r="L978" s="84" t="b">
        <v>0</v>
      </c>
    </row>
    <row r="979" spans="1:12" ht="15">
      <c r="A979" s="84" t="s">
        <v>3786</v>
      </c>
      <c r="B979" s="84" t="s">
        <v>3831</v>
      </c>
      <c r="C979" s="84">
        <v>2</v>
      </c>
      <c r="D979" s="123">
        <v>0.006990787614940109</v>
      </c>
      <c r="E979" s="123">
        <v>2.105510184769974</v>
      </c>
      <c r="F979" s="84" t="s">
        <v>2882</v>
      </c>
      <c r="G979" s="84" t="b">
        <v>0</v>
      </c>
      <c r="H979" s="84" t="b">
        <v>0</v>
      </c>
      <c r="I979" s="84" t="b">
        <v>0</v>
      </c>
      <c r="J979" s="84" t="b">
        <v>0</v>
      </c>
      <c r="K979" s="84" t="b">
        <v>0</v>
      </c>
      <c r="L979" s="84" t="b">
        <v>0</v>
      </c>
    </row>
    <row r="980" spans="1:12" ht="15">
      <c r="A980" s="84" t="s">
        <v>3966</v>
      </c>
      <c r="B980" s="84" t="s">
        <v>3967</v>
      </c>
      <c r="C980" s="84">
        <v>2</v>
      </c>
      <c r="D980" s="123">
        <v>0.006990787614940109</v>
      </c>
      <c r="E980" s="123">
        <v>2.105510184769974</v>
      </c>
      <c r="F980" s="84" t="s">
        <v>2882</v>
      </c>
      <c r="G980" s="84" t="b">
        <v>0</v>
      </c>
      <c r="H980" s="84" t="b">
        <v>0</v>
      </c>
      <c r="I980" s="84" t="b">
        <v>0</v>
      </c>
      <c r="J980" s="84" t="b">
        <v>0</v>
      </c>
      <c r="K980" s="84" t="b">
        <v>0</v>
      </c>
      <c r="L980" s="84" t="b">
        <v>0</v>
      </c>
    </row>
    <row r="981" spans="1:12" ht="15">
      <c r="A981" s="84" t="s">
        <v>3967</v>
      </c>
      <c r="B981" s="84" t="s">
        <v>3968</v>
      </c>
      <c r="C981" s="84">
        <v>2</v>
      </c>
      <c r="D981" s="123">
        <v>0.006990787614940109</v>
      </c>
      <c r="E981" s="123">
        <v>2.105510184769974</v>
      </c>
      <c r="F981" s="84" t="s">
        <v>2882</v>
      </c>
      <c r="G981" s="84" t="b">
        <v>0</v>
      </c>
      <c r="H981" s="84" t="b">
        <v>0</v>
      </c>
      <c r="I981" s="84" t="b">
        <v>0</v>
      </c>
      <c r="J981" s="84" t="b">
        <v>0</v>
      </c>
      <c r="K981" s="84" t="b">
        <v>0</v>
      </c>
      <c r="L981" s="84" t="b">
        <v>0</v>
      </c>
    </row>
    <row r="982" spans="1:12" ht="15">
      <c r="A982" s="84" t="s">
        <v>3968</v>
      </c>
      <c r="B982" s="84" t="s">
        <v>3969</v>
      </c>
      <c r="C982" s="84">
        <v>2</v>
      </c>
      <c r="D982" s="123">
        <v>0.006990787614940109</v>
      </c>
      <c r="E982" s="123">
        <v>2.105510184769974</v>
      </c>
      <c r="F982" s="84" t="s">
        <v>2882</v>
      </c>
      <c r="G982" s="84" t="b">
        <v>0</v>
      </c>
      <c r="H982" s="84" t="b">
        <v>0</v>
      </c>
      <c r="I982" s="84" t="b">
        <v>0</v>
      </c>
      <c r="J982" s="84" t="b">
        <v>0</v>
      </c>
      <c r="K982" s="84" t="b">
        <v>0</v>
      </c>
      <c r="L982" s="84" t="b">
        <v>0</v>
      </c>
    </row>
    <row r="983" spans="1:12" ht="15">
      <c r="A983" s="84" t="s">
        <v>3969</v>
      </c>
      <c r="B983" s="84" t="s">
        <v>3970</v>
      </c>
      <c r="C983" s="84">
        <v>2</v>
      </c>
      <c r="D983" s="123">
        <v>0.006990787614940109</v>
      </c>
      <c r="E983" s="123">
        <v>2.105510184769974</v>
      </c>
      <c r="F983" s="84" t="s">
        <v>2882</v>
      </c>
      <c r="G983" s="84" t="b">
        <v>0</v>
      </c>
      <c r="H983" s="84" t="b">
        <v>0</v>
      </c>
      <c r="I983" s="84" t="b">
        <v>0</v>
      </c>
      <c r="J983" s="84" t="b">
        <v>0</v>
      </c>
      <c r="K983" s="84" t="b">
        <v>0</v>
      </c>
      <c r="L983" s="84" t="b">
        <v>0</v>
      </c>
    </row>
    <row r="984" spans="1:12" ht="15">
      <c r="A984" s="84" t="s">
        <v>3970</v>
      </c>
      <c r="B984" s="84" t="s">
        <v>3971</v>
      </c>
      <c r="C984" s="84">
        <v>2</v>
      </c>
      <c r="D984" s="123">
        <v>0.006990787614940109</v>
      </c>
      <c r="E984" s="123">
        <v>2.105510184769974</v>
      </c>
      <c r="F984" s="84" t="s">
        <v>2882</v>
      </c>
      <c r="G984" s="84" t="b">
        <v>0</v>
      </c>
      <c r="H984" s="84" t="b">
        <v>0</v>
      </c>
      <c r="I984" s="84" t="b">
        <v>0</v>
      </c>
      <c r="J984" s="84" t="b">
        <v>0</v>
      </c>
      <c r="K984" s="84" t="b">
        <v>0</v>
      </c>
      <c r="L984" s="84" t="b">
        <v>0</v>
      </c>
    </row>
    <row r="985" spans="1:12" ht="15">
      <c r="A985" s="84" t="s">
        <v>3971</v>
      </c>
      <c r="B985" s="84" t="s">
        <v>3829</v>
      </c>
      <c r="C985" s="84">
        <v>2</v>
      </c>
      <c r="D985" s="123">
        <v>0.006990787614940109</v>
      </c>
      <c r="E985" s="123">
        <v>1.9294189257142926</v>
      </c>
      <c r="F985" s="84" t="s">
        <v>2882</v>
      </c>
      <c r="G985" s="84" t="b">
        <v>0</v>
      </c>
      <c r="H985" s="84" t="b">
        <v>0</v>
      </c>
      <c r="I985" s="84" t="b">
        <v>0</v>
      </c>
      <c r="J985" s="84" t="b">
        <v>0</v>
      </c>
      <c r="K985" s="84" t="b">
        <v>0</v>
      </c>
      <c r="L985" s="84" t="b">
        <v>0</v>
      </c>
    </row>
    <row r="986" spans="1:12" ht="15">
      <c r="A986" s="84" t="s">
        <v>3829</v>
      </c>
      <c r="B986" s="84" t="s">
        <v>3972</v>
      </c>
      <c r="C986" s="84">
        <v>2</v>
      </c>
      <c r="D986" s="123">
        <v>0.006990787614940109</v>
      </c>
      <c r="E986" s="123">
        <v>1.9294189257142926</v>
      </c>
      <c r="F986" s="84" t="s">
        <v>2882</v>
      </c>
      <c r="G986" s="84" t="b">
        <v>0</v>
      </c>
      <c r="H986" s="84" t="b">
        <v>0</v>
      </c>
      <c r="I986" s="84" t="b">
        <v>0</v>
      </c>
      <c r="J986" s="84" t="b">
        <v>0</v>
      </c>
      <c r="K986" s="84" t="b">
        <v>0</v>
      </c>
      <c r="L986" s="84" t="b">
        <v>0</v>
      </c>
    </row>
    <row r="987" spans="1:12" ht="15">
      <c r="A987" s="84" t="s">
        <v>3972</v>
      </c>
      <c r="B987" s="84" t="s">
        <v>3973</v>
      </c>
      <c r="C987" s="84">
        <v>2</v>
      </c>
      <c r="D987" s="123">
        <v>0.006990787614940109</v>
      </c>
      <c r="E987" s="123">
        <v>2.105510184769974</v>
      </c>
      <c r="F987" s="84" t="s">
        <v>2882</v>
      </c>
      <c r="G987" s="84" t="b">
        <v>0</v>
      </c>
      <c r="H987" s="84" t="b">
        <v>0</v>
      </c>
      <c r="I987" s="84" t="b">
        <v>0</v>
      </c>
      <c r="J987" s="84" t="b">
        <v>0</v>
      </c>
      <c r="K987" s="84" t="b">
        <v>0</v>
      </c>
      <c r="L987" s="84" t="b">
        <v>0</v>
      </c>
    </row>
    <row r="988" spans="1:12" ht="15">
      <c r="A988" s="84" t="s">
        <v>3973</v>
      </c>
      <c r="B988" s="84" t="s">
        <v>3717</v>
      </c>
      <c r="C988" s="84">
        <v>2</v>
      </c>
      <c r="D988" s="123">
        <v>0.006990787614940109</v>
      </c>
      <c r="E988" s="123">
        <v>2.105510184769974</v>
      </c>
      <c r="F988" s="84" t="s">
        <v>2882</v>
      </c>
      <c r="G988" s="84" t="b">
        <v>0</v>
      </c>
      <c r="H988" s="84" t="b">
        <v>0</v>
      </c>
      <c r="I988" s="84" t="b">
        <v>0</v>
      </c>
      <c r="J988" s="84" t="b">
        <v>0</v>
      </c>
      <c r="K988" s="84" t="b">
        <v>0</v>
      </c>
      <c r="L988" s="84" t="b">
        <v>0</v>
      </c>
    </row>
    <row r="989" spans="1:12" ht="15">
      <c r="A989" s="84" t="s">
        <v>342</v>
      </c>
      <c r="B989" s="84" t="s">
        <v>3833</v>
      </c>
      <c r="C989" s="84">
        <v>2</v>
      </c>
      <c r="D989" s="123">
        <v>0.006990787614940109</v>
      </c>
      <c r="E989" s="123">
        <v>1.6283889300503116</v>
      </c>
      <c r="F989" s="84" t="s">
        <v>2882</v>
      </c>
      <c r="G989" s="84" t="b">
        <v>0</v>
      </c>
      <c r="H989" s="84" t="b">
        <v>0</v>
      </c>
      <c r="I989" s="84" t="b">
        <v>0</v>
      </c>
      <c r="J989" s="84" t="b">
        <v>1</v>
      </c>
      <c r="K989" s="84" t="b">
        <v>0</v>
      </c>
      <c r="L989" s="84" t="b">
        <v>0</v>
      </c>
    </row>
    <row r="990" spans="1:12" ht="15">
      <c r="A990" s="84" t="s">
        <v>4069</v>
      </c>
      <c r="B990" s="84" t="s">
        <v>4070</v>
      </c>
      <c r="C990" s="84">
        <v>2</v>
      </c>
      <c r="D990" s="123">
        <v>0</v>
      </c>
      <c r="E990" s="123">
        <v>1.290034611362518</v>
      </c>
      <c r="F990" s="84" t="s">
        <v>2883</v>
      </c>
      <c r="G990" s="84" t="b">
        <v>0</v>
      </c>
      <c r="H990" s="84" t="b">
        <v>0</v>
      </c>
      <c r="I990" s="84" t="b">
        <v>0</v>
      </c>
      <c r="J990" s="84" t="b">
        <v>0</v>
      </c>
      <c r="K990" s="84" t="b">
        <v>0</v>
      </c>
      <c r="L990" s="84" t="b">
        <v>0</v>
      </c>
    </row>
    <row r="991" spans="1:12" ht="15">
      <c r="A991" s="84" t="s">
        <v>4070</v>
      </c>
      <c r="B991" s="84" t="s">
        <v>4071</v>
      </c>
      <c r="C991" s="84">
        <v>2</v>
      </c>
      <c r="D991" s="123">
        <v>0</v>
      </c>
      <c r="E991" s="123">
        <v>1.290034611362518</v>
      </c>
      <c r="F991" s="84" t="s">
        <v>2883</v>
      </c>
      <c r="G991" s="84" t="b">
        <v>0</v>
      </c>
      <c r="H991" s="84" t="b">
        <v>0</v>
      </c>
      <c r="I991" s="84" t="b">
        <v>0</v>
      </c>
      <c r="J991" s="84" t="b">
        <v>0</v>
      </c>
      <c r="K991" s="84" t="b">
        <v>0</v>
      </c>
      <c r="L991" s="84" t="b">
        <v>0</v>
      </c>
    </row>
    <row r="992" spans="1:12" ht="15">
      <c r="A992" s="84" t="s">
        <v>4071</v>
      </c>
      <c r="B992" s="84" t="s">
        <v>4072</v>
      </c>
      <c r="C992" s="84">
        <v>2</v>
      </c>
      <c r="D992" s="123">
        <v>0</v>
      </c>
      <c r="E992" s="123">
        <v>1.290034611362518</v>
      </c>
      <c r="F992" s="84" t="s">
        <v>2883</v>
      </c>
      <c r="G992" s="84" t="b">
        <v>0</v>
      </c>
      <c r="H992" s="84" t="b">
        <v>0</v>
      </c>
      <c r="I992" s="84" t="b">
        <v>0</v>
      </c>
      <c r="J992" s="84" t="b">
        <v>0</v>
      </c>
      <c r="K992" s="84" t="b">
        <v>0</v>
      </c>
      <c r="L992" s="84" t="b">
        <v>0</v>
      </c>
    </row>
    <row r="993" spans="1:12" ht="15">
      <c r="A993" s="84" t="s">
        <v>4072</v>
      </c>
      <c r="B993" s="84" t="s">
        <v>4073</v>
      </c>
      <c r="C993" s="84">
        <v>2</v>
      </c>
      <c r="D993" s="123">
        <v>0</v>
      </c>
      <c r="E993" s="123">
        <v>1.290034611362518</v>
      </c>
      <c r="F993" s="84" t="s">
        <v>2883</v>
      </c>
      <c r="G993" s="84" t="b">
        <v>0</v>
      </c>
      <c r="H993" s="84" t="b">
        <v>0</v>
      </c>
      <c r="I993" s="84" t="b">
        <v>0</v>
      </c>
      <c r="J993" s="84" t="b">
        <v>0</v>
      </c>
      <c r="K993" s="84" t="b">
        <v>0</v>
      </c>
      <c r="L993" s="84" t="b">
        <v>0</v>
      </c>
    </row>
    <row r="994" spans="1:12" ht="15">
      <c r="A994" s="84" t="s">
        <v>4073</v>
      </c>
      <c r="B994" s="84" t="s">
        <v>4074</v>
      </c>
      <c r="C994" s="84">
        <v>2</v>
      </c>
      <c r="D994" s="123">
        <v>0</v>
      </c>
      <c r="E994" s="123">
        <v>1.290034611362518</v>
      </c>
      <c r="F994" s="84" t="s">
        <v>2883</v>
      </c>
      <c r="G994" s="84" t="b">
        <v>0</v>
      </c>
      <c r="H994" s="84" t="b">
        <v>0</v>
      </c>
      <c r="I994" s="84" t="b">
        <v>0</v>
      </c>
      <c r="J994" s="84" t="b">
        <v>0</v>
      </c>
      <c r="K994" s="84" t="b">
        <v>0</v>
      </c>
      <c r="L994" s="84" t="b">
        <v>0</v>
      </c>
    </row>
    <row r="995" spans="1:12" ht="15">
      <c r="A995" s="84" t="s">
        <v>4074</v>
      </c>
      <c r="B995" s="84" t="s">
        <v>4075</v>
      </c>
      <c r="C995" s="84">
        <v>2</v>
      </c>
      <c r="D995" s="123">
        <v>0</v>
      </c>
      <c r="E995" s="123">
        <v>1.290034611362518</v>
      </c>
      <c r="F995" s="84" t="s">
        <v>2883</v>
      </c>
      <c r="G995" s="84" t="b">
        <v>0</v>
      </c>
      <c r="H995" s="84" t="b">
        <v>0</v>
      </c>
      <c r="I995" s="84" t="b">
        <v>0</v>
      </c>
      <c r="J995" s="84" t="b">
        <v>1</v>
      </c>
      <c r="K995" s="84" t="b">
        <v>0</v>
      </c>
      <c r="L995" s="84" t="b">
        <v>0</v>
      </c>
    </row>
    <row r="996" spans="1:12" ht="15">
      <c r="A996" s="84" t="s">
        <v>4075</v>
      </c>
      <c r="B996" s="84" t="s">
        <v>4076</v>
      </c>
      <c r="C996" s="84">
        <v>2</v>
      </c>
      <c r="D996" s="123">
        <v>0</v>
      </c>
      <c r="E996" s="123">
        <v>1.290034611362518</v>
      </c>
      <c r="F996" s="84" t="s">
        <v>2883</v>
      </c>
      <c r="G996" s="84" t="b">
        <v>1</v>
      </c>
      <c r="H996" s="84" t="b">
        <v>0</v>
      </c>
      <c r="I996" s="84" t="b">
        <v>0</v>
      </c>
      <c r="J996" s="84" t="b">
        <v>0</v>
      </c>
      <c r="K996" s="84" t="b">
        <v>0</v>
      </c>
      <c r="L996" s="84" t="b">
        <v>0</v>
      </c>
    </row>
    <row r="997" spans="1:12" ht="15">
      <c r="A997" s="84" t="s">
        <v>4076</v>
      </c>
      <c r="B997" s="84" t="s">
        <v>3869</v>
      </c>
      <c r="C997" s="84">
        <v>2</v>
      </c>
      <c r="D997" s="123">
        <v>0</v>
      </c>
      <c r="E997" s="123">
        <v>1.290034611362518</v>
      </c>
      <c r="F997" s="84" t="s">
        <v>2883</v>
      </c>
      <c r="G997" s="84" t="b">
        <v>0</v>
      </c>
      <c r="H997" s="84" t="b">
        <v>0</v>
      </c>
      <c r="I997" s="84" t="b">
        <v>0</v>
      </c>
      <c r="J997" s="84" t="b">
        <v>0</v>
      </c>
      <c r="K997" s="84" t="b">
        <v>0</v>
      </c>
      <c r="L997" s="84" t="b">
        <v>0</v>
      </c>
    </row>
    <row r="998" spans="1:12" ht="15">
      <c r="A998" s="84" t="s">
        <v>3869</v>
      </c>
      <c r="B998" s="84" t="s">
        <v>4077</v>
      </c>
      <c r="C998" s="84">
        <v>2</v>
      </c>
      <c r="D998" s="123">
        <v>0</v>
      </c>
      <c r="E998" s="123">
        <v>1.290034611362518</v>
      </c>
      <c r="F998" s="84" t="s">
        <v>2883</v>
      </c>
      <c r="G998" s="84" t="b">
        <v>0</v>
      </c>
      <c r="H998" s="84" t="b">
        <v>0</v>
      </c>
      <c r="I998" s="84" t="b">
        <v>0</v>
      </c>
      <c r="J998" s="84" t="b">
        <v>0</v>
      </c>
      <c r="K998" s="84" t="b">
        <v>0</v>
      </c>
      <c r="L998" s="84" t="b">
        <v>0</v>
      </c>
    </row>
    <row r="999" spans="1:12" ht="15">
      <c r="A999" s="84" t="s">
        <v>4077</v>
      </c>
      <c r="B999" s="84" t="s">
        <v>3684</v>
      </c>
      <c r="C999" s="84">
        <v>2</v>
      </c>
      <c r="D999" s="123">
        <v>0</v>
      </c>
      <c r="E999" s="123">
        <v>1.290034611362518</v>
      </c>
      <c r="F999" s="84" t="s">
        <v>2883</v>
      </c>
      <c r="G999" s="84" t="b">
        <v>0</v>
      </c>
      <c r="H999" s="84" t="b">
        <v>0</v>
      </c>
      <c r="I999" s="84" t="b">
        <v>0</v>
      </c>
      <c r="J999" s="84" t="b">
        <v>0</v>
      </c>
      <c r="K999" s="84" t="b">
        <v>0</v>
      </c>
      <c r="L999" s="84" t="b">
        <v>0</v>
      </c>
    </row>
    <row r="1000" spans="1:12" ht="15">
      <c r="A1000" s="84" t="s">
        <v>3684</v>
      </c>
      <c r="B1000" s="84" t="s">
        <v>4078</v>
      </c>
      <c r="C1000" s="84">
        <v>2</v>
      </c>
      <c r="D1000" s="123">
        <v>0</v>
      </c>
      <c r="E1000" s="123">
        <v>1.290034611362518</v>
      </c>
      <c r="F1000" s="84" t="s">
        <v>2883</v>
      </c>
      <c r="G1000" s="84" t="b">
        <v>0</v>
      </c>
      <c r="H1000" s="84" t="b">
        <v>0</v>
      </c>
      <c r="I1000" s="84" t="b">
        <v>0</v>
      </c>
      <c r="J1000" s="84" t="b">
        <v>0</v>
      </c>
      <c r="K1000" s="84" t="b">
        <v>0</v>
      </c>
      <c r="L1000" s="84" t="b">
        <v>0</v>
      </c>
    </row>
    <row r="1001" spans="1:12" ht="15">
      <c r="A1001" s="84" t="s">
        <v>393</v>
      </c>
      <c r="B1001" s="84" t="s">
        <v>392</v>
      </c>
      <c r="C1001" s="84">
        <v>2</v>
      </c>
      <c r="D1001" s="123">
        <v>0</v>
      </c>
      <c r="E1001" s="123">
        <v>1.1760912590556813</v>
      </c>
      <c r="F1001" s="84" t="s">
        <v>2884</v>
      </c>
      <c r="G1001" s="84" t="b">
        <v>0</v>
      </c>
      <c r="H1001" s="84" t="b">
        <v>0</v>
      </c>
      <c r="I1001" s="84" t="b">
        <v>0</v>
      </c>
      <c r="J1001" s="84" t="b">
        <v>0</v>
      </c>
      <c r="K1001" s="84" t="b">
        <v>0</v>
      </c>
      <c r="L1001" s="84" t="b">
        <v>0</v>
      </c>
    </row>
    <row r="1002" spans="1:12" ht="15">
      <c r="A1002" s="84" t="s">
        <v>392</v>
      </c>
      <c r="B1002" s="84" t="s">
        <v>391</v>
      </c>
      <c r="C1002" s="84">
        <v>2</v>
      </c>
      <c r="D1002" s="123">
        <v>0</v>
      </c>
      <c r="E1002" s="123">
        <v>1.1760912590556813</v>
      </c>
      <c r="F1002" s="84" t="s">
        <v>2884</v>
      </c>
      <c r="G1002" s="84" t="b">
        <v>0</v>
      </c>
      <c r="H1002" s="84" t="b">
        <v>0</v>
      </c>
      <c r="I1002" s="84" t="b">
        <v>0</v>
      </c>
      <c r="J1002" s="84" t="b">
        <v>0</v>
      </c>
      <c r="K1002" s="84" t="b">
        <v>0</v>
      </c>
      <c r="L1002" s="84" t="b">
        <v>0</v>
      </c>
    </row>
    <row r="1003" spans="1:12" ht="15">
      <c r="A1003" s="84" t="s">
        <v>391</v>
      </c>
      <c r="B1003" s="84" t="s">
        <v>4079</v>
      </c>
      <c r="C1003" s="84">
        <v>2</v>
      </c>
      <c r="D1003" s="123">
        <v>0</v>
      </c>
      <c r="E1003" s="123">
        <v>1.1760912590556813</v>
      </c>
      <c r="F1003" s="84" t="s">
        <v>2884</v>
      </c>
      <c r="G1003" s="84" t="b">
        <v>0</v>
      </c>
      <c r="H1003" s="84" t="b">
        <v>0</v>
      </c>
      <c r="I1003" s="84" t="b">
        <v>0</v>
      </c>
      <c r="J1003" s="84" t="b">
        <v>0</v>
      </c>
      <c r="K1003" s="84" t="b">
        <v>0</v>
      </c>
      <c r="L1003" s="84" t="b">
        <v>0</v>
      </c>
    </row>
    <row r="1004" spans="1:12" ht="15">
      <c r="A1004" s="84" t="s">
        <v>4079</v>
      </c>
      <c r="B1004" s="84" t="s">
        <v>4080</v>
      </c>
      <c r="C1004" s="84">
        <v>2</v>
      </c>
      <c r="D1004" s="123">
        <v>0</v>
      </c>
      <c r="E1004" s="123">
        <v>1.1760912590556813</v>
      </c>
      <c r="F1004" s="84" t="s">
        <v>2884</v>
      </c>
      <c r="G1004" s="84" t="b">
        <v>0</v>
      </c>
      <c r="H1004" s="84" t="b">
        <v>0</v>
      </c>
      <c r="I1004" s="84" t="b">
        <v>0</v>
      </c>
      <c r="J1004" s="84" t="b">
        <v>1</v>
      </c>
      <c r="K1004" s="84" t="b">
        <v>0</v>
      </c>
      <c r="L1004" s="84" t="b">
        <v>0</v>
      </c>
    </row>
    <row r="1005" spans="1:12" ht="15">
      <c r="A1005" s="84" t="s">
        <v>4080</v>
      </c>
      <c r="B1005" s="84" t="s">
        <v>4081</v>
      </c>
      <c r="C1005" s="84">
        <v>2</v>
      </c>
      <c r="D1005" s="123">
        <v>0</v>
      </c>
      <c r="E1005" s="123">
        <v>1.1760912590556813</v>
      </c>
      <c r="F1005" s="84" t="s">
        <v>2884</v>
      </c>
      <c r="G1005" s="84" t="b">
        <v>1</v>
      </c>
      <c r="H1005" s="84" t="b">
        <v>0</v>
      </c>
      <c r="I1005" s="84" t="b">
        <v>0</v>
      </c>
      <c r="J1005" s="84" t="b">
        <v>0</v>
      </c>
      <c r="K1005" s="84" t="b">
        <v>1</v>
      </c>
      <c r="L1005" s="84" t="b">
        <v>0</v>
      </c>
    </row>
    <row r="1006" spans="1:12" ht="15">
      <c r="A1006" s="84" t="s">
        <v>4081</v>
      </c>
      <c r="B1006" s="84" t="s">
        <v>3664</v>
      </c>
      <c r="C1006" s="84">
        <v>2</v>
      </c>
      <c r="D1006" s="123">
        <v>0</v>
      </c>
      <c r="E1006" s="123">
        <v>1.1760912590556813</v>
      </c>
      <c r="F1006" s="84" t="s">
        <v>2884</v>
      </c>
      <c r="G1006" s="84" t="b">
        <v>0</v>
      </c>
      <c r="H1006" s="84" t="b">
        <v>1</v>
      </c>
      <c r="I1006" s="84" t="b">
        <v>0</v>
      </c>
      <c r="J1006" s="84" t="b">
        <v>0</v>
      </c>
      <c r="K1006" s="84" t="b">
        <v>0</v>
      </c>
      <c r="L1006" s="84" t="b">
        <v>0</v>
      </c>
    </row>
    <row r="1007" spans="1:12" ht="15">
      <c r="A1007" s="84" t="s">
        <v>3664</v>
      </c>
      <c r="B1007" s="84" t="s">
        <v>3681</v>
      </c>
      <c r="C1007" s="84">
        <v>2</v>
      </c>
      <c r="D1007" s="123">
        <v>0</v>
      </c>
      <c r="E1007" s="123">
        <v>1.1760912590556813</v>
      </c>
      <c r="F1007" s="84" t="s">
        <v>2884</v>
      </c>
      <c r="G1007" s="84" t="b">
        <v>0</v>
      </c>
      <c r="H1007" s="84" t="b">
        <v>0</v>
      </c>
      <c r="I1007" s="84" t="b">
        <v>0</v>
      </c>
      <c r="J1007" s="84" t="b">
        <v>0</v>
      </c>
      <c r="K1007" s="84" t="b">
        <v>0</v>
      </c>
      <c r="L1007" s="84" t="b">
        <v>0</v>
      </c>
    </row>
    <row r="1008" spans="1:12" ht="15">
      <c r="A1008" s="84" t="s">
        <v>3681</v>
      </c>
      <c r="B1008" s="84" t="s">
        <v>3871</v>
      </c>
      <c r="C1008" s="84">
        <v>2</v>
      </c>
      <c r="D1008" s="123">
        <v>0</v>
      </c>
      <c r="E1008" s="123">
        <v>1.1760912590556813</v>
      </c>
      <c r="F1008" s="84" t="s">
        <v>2884</v>
      </c>
      <c r="G1008" s="84" t="b">
        <v>0</v>
      </c>
      <c r="H1008" s="84" t="b">
        <v>0</v>
      </c>
      <c r="I1008" s="84" t="b">
        <v>0</v>
      </c>
      <c r="J1008" s="84" t="b">
        <v>0</v>
      </c>
      <c r="K1008" s="84" t="b">
        <v>0</v>
      </c>
      <c r="L1008" s="84" t="b">
        <v>0</v>
      </c>
    </row>
    <row r="1009" spans="1:12" ht="15">
      <c r="A1009" s="84" t="s">
        <v>3871</v>
      </c>
      <c r="B1009" s="84" t="s">
        <v>3054</v>
      </c>
      <c r="C1009" s="84">
        <v>2</v>
      </c>
      <c r="D1009" s="123">
        <v>0</v>
      </c>
      <c r="E1009" s="123">
        <v>1.1760912590556813</v>
      </c>
      <c r="F1009" s="84" t="s">
        <v>2884</v>
      </c>
      <c r="G1009" s="84" t="b">
        <v>0</v>
      </c>
      <c r="H1009" s="84" t="b">
        <v>0</v>
      </c>
      <c r="I1009" s="84" t="b">
        <v>0</v>
      </c>
      <c r="J1009" s="84" t="b">
        <v>0</v>
      </c>
      <c r="K1009" s="84" t="b">
        <v>0</v>
      </c>
      <c r="L1009" s="84" t="b">
        <v>0</v>
      </c>
    </row>
    <row r="1010" spans="1:12" ht="15">
      <c r="A1010" s="84" t="s">
        <v>3054</v>
      </c>
      <c r="B1010" s="84" t="s">
        <v>4082</v>
      </c>
      <c r="C1010" s="84">
        <v>2</v>
      </c>
      <c r="D1010" s="123">
        <v>0</v>
      </c>
      <c r="E1010" s="123">
        <v>1.1760912590556813</v>
      </c>
      <c r="F1010" s="84" t="s">
        <v>2884</v>
      </c>
      <c r="G1010" s="84" t="b">
        <v>0</v>
      </c>
      <c r="H1010" s="84" t="b">
        <v>0</v>
      </c>
      <c r="I1010" s="84" t="b">
        <v>0</v>
      </c>
      <c r="J1010" s="84" t="b">
        <v>0</v>
      </c>
      <c r="K1010" s="84" t="b">
        <v>0</v>
      </c>
      <c r="L1010" s="84" t="b">
        <v>0</v>
      </c>
    </row>
    <row r="1011" spans="1:12" ht="15">
      <c r="A1011" s="84" t="s">
        <v>3872</v>
      </c>
      <c r="B1011" s="84" t="s">
        <v>3873</v>
      </c>
      <c r="C1011" s="84">
        <v>3</v>
      </c>
      <c r="D1011" s="123">
        <v>0</v>
      </c>
      <c r="E1011" s="123">
        <v>1.2304489213782739</v>
      </c>
      <c r="F1011" s="84" t="s">
        <v>2888</v>
      </c>
      <c r="G1011" s="84" t="b">
        <v>0</v>
      </c>
      <c r="H1011" s="84" t="b">
        <v>0</v>
      </c>
      <c r="I1011" s="84" t="b">
        <v>0</v>
      </c>
      <c r="J1011" s="84" t="b">
        <v>0</v>
      </c>
      <c r="K1011" s="84" t="b">
        <v>0</v>
      </c>
      <c r="L1011" s="84" t="b">
        <v>0</v>
      </c>
    </row>
    <row r="1012" spans="1:12" ht="15">
      <c r="A1012" s="84" t="s">
        <v>3873</v>
      </c>
      <c r="B1012" s="84" t="s">
        <v>3678</v>
      </c>
      <c r="C1012" s="84">
        <v>3</v>
      </c>
      <c r="D1012" s="123">
        <v>0</v>
      </c>
      <c r="E1012" s="123">
        <v>1.2304489213782739</v>
      </c>
      <c r="F1012" s="84" t="s">
        <v>2888</v>
      </c>
      <c r="G1012" s="84" t="b">
        <v>0</v>
      </c>
      <c r="H1012" s="84" t="b">
        <v>0</v>
      </c>
      <c r="I1012" s="84" t="b">
        <v>0</v>
      </c>
      <c r="J1012" s="84" t="b">
        <v>0</v>
      </c>
      <c r="K1012" s="84" t="b">
        <v>0</v>
      </c>
      <c r="L1012" s="84" t="b">
        <v>0</v>
      </c>
    </row>
    <row r="1013" spans="1:12" ht="15">
      <c r="A1013" s="84" t="s">
        <v>3678</v>
      </c>
      <c r="B1013" s="84" t="s">
        <v>294</v>
      </c>
      <c r="C1013" s="84">
        <v>3</v>
      </c>
      <c r="D1013" s="123">
        <v>0</v>
      </c>
      <c r="E1013" s="123">
        <v>1.2304489213782739</v>
      </c>
      <c r="F1013" s="84" t="s">
        <v>2888</v>
      </c>
      <c r="G1013" s="84" t="b">
        <v>0</v>
      </c>
      <c r="H1013" s="84" t="b">
        <v>0</v>
      </c>
      <c r="I1013" s="84" t="b">
        <v>0</v>
      </c>
      <c r="J1013" s="84" t="b">
        <v>0</v>
      </c>
      <c r="K1013" s="84" t="b">
        <v>0</v>
      </c>
      <c r="L1013" s="84" t="b">
        <v>0</v>
      </c>
    </row>
    <row r="1014" spans="1:12" ht="15">
      <c r="A1014" s="84" t="s">
        <v>294</v>
      </c>
      <c r="B1014" s="84" t="s">
        <v>3758</v>
      </c>
      <c r="C1014" s="84">
        <v>3</v>
      </c>
      <c r="D1014" s="123">
        <v>0</v>
      </c>
      <c r="E1014" s="123">
        <v>1.0086001717619175</v>
      </c>
      <c r="F1014" s="84" t="s">
        <v>2888</v>
      </c>
      <c r="G1014" s="84" t="b">
        <v>0</v>
      </c>
      <c r="H1014" s="84" t="b">
        <v>0</v>
      </c>
      <c r="I1014" s="84" t="b">
        <v>0</v>
      </c>
      <c r="J1014" s="84" t="b">
        <v>0</v>
      </c>
      <c r="K1014" s="84" t="b">
        <v>0</v>
      </c>
      <c r="L1014" s="84" t="b">
        <v>0</v>
      </c>
    </row>
    <row r="1015" spans="1:12" ht="15">
      <c r="A1015" s="84" t="s">
        <v>3758</v>
      </c>
      <c r="B1015" s="84" t="s">
        <v>389</v>
      </c>
      <c r="C1015" s="84">
        <v>3</v>
      </c>
      <c r="D1015" s="123">
        <v>0</v>
      </c>
      <c r="E1015" s="123">
        <v>1.2304489213782739</v>
      </c>
      <c r="F1015" s="84" t="s">
        <v>2888</v>
      </c>
      <c r="G1015" s="84" t="b">
        <v>0</v>
      </c>
      <c r="H1015" s="84" t="b">
        <v>0</v>
      </c>
      <c r="I1015" s="84" t="b">
        <v>0</v>
      </c>
      <c r="J1015" s="84" t="b">
        <v>0</v>
      </c>
      <c r="K1015" s="84" t="b">
        <v>0</v>
      </c>
      <c r="L1015" s="84" t="b">
        <v>0</v>
      </c>
    </row>
    <row r="1016" spans="1:12" ht="15">
      <c r="A1016" s="84" t="s">
        <v>389</v>
      </c>
      <c r="B1016" s="84" t="s">
        <v>3874</v>
      </c>
      <c r="C1016" s="84">
        <v>3</v>
      </c>
      <c r="D1016" s="123">
        <v>0</v>
      </c>
      <c r="E1016" s="123">
        <v>1.2304489213782739</v>
      </c>
      <c r="F1016" s="84" t="s">
        <v>2888</v>
      </c>
      <c r="G1016" s="84" t="b">
        <v>0</v>
      </c>
      <c r="H1016" s="84" t="b">
        <v>0</v>
      </c>
      <c r="I1016" s="84" t="b">
        <v>0</v>
      </c>
      <c r="J1016" s="84" t="b">
        <v>0</v>
      </c>
      <c r="K1016" s="84" t="b">
        <v>0</v>
      </c>
      <c r="L1016" s="84" t="b">
        <v>0</v>
      </c>
    </row>
    <row r="1017" spans="1:12" ht="15">
      <c r="A1017" s="84" t="s">
        <v>3874</v>
      </c>
      <c r="B1017" s="84" t="s">
        <v>3747</v>
      </c>
      <c r="C1017" s="84">
        <v>3</v>
      </c>
      <c r="D1017" s="123">
        <v>0</v>
      </c>
      <c r="E1017" s="123">
        <v>1.105510184769974</v>
      </c>
      <c r="F1017" s="84" t="s">
        <v>2888</v>
      </c>
      <c r="G1017" s="84" t="b">
        <v>0</v>
      </c>
      <c r="H1017" s="84" t="b">
        <v>0</v>
      </c>
      <c r="I1017" s="84" t="b">
        <v>0</v>
      </c>
      <c r="J1017" s="84" t="b">
        <v>0</v>
      </c>
      <c r="K1017" s="84" t="b">
        <v>0</v>
      </c>
      <c r="L1017" s="84" t="b">
        <v>0</v>
      </c>
    </row>
    <row r="1018" spans="1:12" ht="15">
      <c r="A1018" s="84" t="s">
        <v>3747</v>
      </c>
      <c r="B1018" s="84" t="s">
        <v>3875</v>
      </c>
      <c r="C1018" s="84">
        <v>3</v>
      </c>
      <c r="D1018" s="123">
        <v>0</v>
      </c>
      <c r="E1018" s="123">
        <v>1.105510184769974</v>
      </c>
      <c r="F1018" s="84" t="s">
        <v>2888</v>
      </c>
      <c r="G1018" s="84" t="b">
        <v>0</v>
      </c>
      <c r="H1018" s="84" t="b">
        <v>0</v>
      </c>
      <c r="I1018" s="84" t="b">
        <v>0</v>
      </c>
      <c r="J1018" s="84" t="b">
        <v>0</v>
      </c>
      <c r="K1018" s="84" t="b">
        <v>0</v>
      </c>
      <c r="L1018" s="84" t="b">
        <v>0</v>
      </c>
    </row>
    <row r="1019" spans="1:12" ht="15">
      <c r="A1019" s="84" t="s">
        <v>3875</v>
      </c>
      <c r="B1019" s="84" t="s">
        <v>3876</v>
      </c>
      <c r="C1019" s="84">
        <v>3</v>
      </c>
      <c r="D1019" s="123">
        <v>0</v>
      </c>
      <c r="E1019" s="123">
        <v>1.2304489213782739</v>
      </c>
      <c r="F1019" s="84" t="s">
        <v>2888</v>
      </c>
      <c r="G1019" s="84" t="b">
        <v>0</v>
      </c>
      <c r="H1019" s="84" t="b">
        <v>0</v>
      </c>
      <c r="I1019" s="84" t="b">
        <v>0</v>
      </c>
      <c r="J1019" s="84" t="b">
        <v>0</v>
      </c>
      <c r="K1019" s="84" t="b">
        <v>0</v>
      </c>
      <c r="L1019" s="84" t="b">
        <v>0</v>
      </c>
    </row>
    <row r="1020" spans="1:12" ht="15">
      <c r="A1020" s="84" t="s">
        <v>3876</v>
      </c>
      <c r="B1020" s="84" t="s">
        <v>3779</v>
      </c>
      <c r="C1020" s="84">
        <v>3</v>
      </c>
      <c r="D1020" s="123">
        <v>0</v>
      </c>
      <c r="E1020" s="123">
        <v>1.2304489213782739</v>
      </c>
      <c r="F1020" s="84" t="s">
        <v>2888</v>
      </c>
      <c r="G1020" s="84" t="b">
        <v>0</v>
      </c>
      <c r="H1020" s="84" t="b">
        <v>0</v>
      </c>
      <c r="I1020" s="84" t="b">
        <v>0</v>
      </c>
      <c r="J1020" s="84" t="b">
        <v>0</v>
      </c>
      <c r="K1020" s="84" t="b">
        <v>0</v>
      </c>
      <c r="L1020" s="84" t="b">
        <v>0</v>
      </c>
    </row>
    <row r="1021" spans="1:12" ht="15">
      <c r="A1021" s="84" t="s">
        <v>3779</v>
      </c>
      <c r="B1021" s="84" t="s">
        <v>3877</v>
      </c>
      <c r="C1021" s="84">
        <v>3</v>
      </c>
      <c r="D1021" s="123">
        <v>0</v>
      </c>
      <c r="E1021" s="123">
        <v>1.2304489213782739</v>
      </c>
      <c r="F1021" s="84" t="s">
        <v>2888</v>
      </c>
      <c r="G1021" s="84" t="b">
        <v>0</v>
      </c>
      <c r="H1021" s="84" t="b">
        <v>0</v>
      </c>
      <c r="I1021" s="84" t="b">
        <v>0</v>
      </c>
      <c r="J1021" s="84" t="b">
        <v>0</v>
      </c>
      <c r="K1021" s="84" t="b">
        <v>0</v>
      </c>
      <c r="L1021" s="84" t="b">
        <v>0</v>
      </c>
    </row>
    <row r="1022" spans="1:12" ht="15">
      <c r="A1022" s="84" t="s">
        <v>294</v>
      </c>
      <c r="B1022" s="84" t="s">
        <v>3872</v>
      </c>
      <c r="C1022" s="84">
        <v>2</v>
      </c>
      <c r="D1022" s="123">
        <v>0.006521898483543749</v>
      </c>
      <c r="E1022" s="123">
        <v>1.0086001717619175</v>
      </c>
      <c r="F1022" s="84" t="s">
        <v>2888</v>
      </c>
      <c r="G1022" s="84" t="b">
        <v>0</v>
      </c>
      <c r="H1022" s="84" t="b">
        <v>0</v>
      </c>
      <c r="I1022" s="84" t="b">
        <v>0</v>
      </c>
      <c r="J1022" s="84" t="b">
        <v>0</v>
      </c>
      <c r="K1022" s="84" t="b">
        <v>0</v>
      </c>
      <c r="L1022" s="84" t="b">
        <v>0</v>
      </c>
    </row>
    <row r="1023" spans="1:12" ht="15">
      <c r="A1023" s="84" t="s">
        <v>3877</v>
      </c>
      <c r="B1023" s="84" t="s">
        <v>4084</v>
      </c>
      <c r="C1023" s="84">
        <v>2</v>
      </c>
      <c r="D1023" s="123">
        <v>0.006521898483543749</v>
      </c>
      <c r="E1023" s="123">
        <v>1.2304489213782739</v>
      </c>
      <c r="F1023" s="84" t="s">
        <v>2888</v>
      </c>
      <c r="G1023" s="84" t="b">
        <v>0</v>
      </c>
      <c r="H1023" s="84" t="b">
        <v>0</v>
      </c>
      <c r="I1023" s="84" t="b">
        <v>0</v>
      </c>
      <c r="J1023" s="84" t="b">
        <v>0</v>
      </c>
      <c r="K1023" s="84" t="b">
        <v>0</v>
      </c>
      <c r="L1023" s="84" t="b">
        <v>0</v>
      </c>
    </row>
    <row r="1024" spans="1:12" ht="15">
      <c r="A1024" s="84" t="s">
        <v>3924</v>
      </c>
      <c r="B1024" s="84" t="s">
        <v>3925</v>
      </c>
      <c r="C1024" s="84">
        <v>2</v>
      </c>
      <c r="D1024" s="123">
        <v>0</v>
      </c>
      <c r="E1024" s="123">
        <v>1.2671717284030137</v>
      </c>
      <c r="F1024" s="84" t="s">
        <v>2889</v>
      </c>
      <c r="G1024" s="84" t="b">
        <v>1</v>
      </c>
      <c r="H1024" s="84" t="b">
        <v>0</v>
      </c>
      <c r="I1024" s="84" t="b">
        <v>0</v>
      </c>
      <c r="J1024" s="84" t="b">
        <v>0</v>
      </c>
      <c r="K1024" s="84" t="b">
        <v>0</v>
      </c>
      <c r="L1024" s="84" t="b">
        <v>0</v>
      </c>
    </row>
    <row r="1025" spans="1:12" ht="15">
      <c r="A1025" s="84" t="s">
        <v>3925</v>
      </c>
      <c r="B1025" s="84" t="s">
        <v>3667</v>
      </c>
      <c r="C1025" s="84">
        <v>2</v>
      </c>
      <c r="D1025" s="123">
        <v>0</v>
      </c>
      <c r="E1025" s="123">
        <v>1.2671717284030137</v>
      </c>
      <c r="F1025" s="84" t="s">
        <v>2889</v>
      </c>
      <c r="G1025" s="84" t="b">
        <v>0</v>
      </c>
      <c r="H1025" s="84" t="b">
        <v>0</v>
      </c>
      <c r="I1025" s="84" t="b">
        <v>0</v>
      </c>
      <c r="J1025" s="84" t="b">
        <v>0</v>
      </c>
      <c r="K1025" s="84" t="b">
        <v>0</v>
      </c>
      <c r="L1025" s="84" t="b">
        <v>0</v>
      </c>
    </row>
    <row r="1026" spans="1:12" ht="15">
      <c r="A1026" s="84" t="s">
        <v>3667</v>
      </c>
      <c r="B1026" s="84" t="s">
        <v>3926</v>
      </c>
      <c r="C1026" s="84">
        <v>2</v>
      </c>
      <c r="D1026" s="123">
        <v>0</v>
      </c>
      <c r="E1026" s="123">
        <v>1.2671717284030137</v>
      </c>
      <c r="F1026" s="84" t="s">
        <v>2889</v>
      </c>
      <c r="G1026" s="84" t="b">
        <v>0</v>
      </c>
      <c r="H1026" s="84" t="b">
        <v>0</v>
      </c>
      <c r="I1026" s="84" t="b">
        <v>0</v>
      </c>
      <c r="J1026" s="84" t="b">
        <v>0</v>
      </c>
      <c r="K1026" s="84" t="b">
        <v>1</v>
      </c>
      <c r="L1026" s="84" t="b">
        <v>0</v>
      </c>
    </row>
    <row r="1027" spans="1:12" ht="15">
      <c r="A1027" s="84" t="s">
        <v>3926</v>
      </c>
      <c r="B1027" s="84" t="s">
        <v>3817</v>
      </c>
      <c r="C1027" s="84">
        <v>2</v>
      </c>
      <c r="D1027" s="123">
        <v>0</v>
      </c>
      <c r="E1027" s="123">
        <v>1.2671717284030137</v>
      </c>
      <c r="F1027" s="84" t="s">
        <v>2889</v>
      </c>
      <c r="G1027" s="84" t="b">
        <v>0</v>
      </c>
      <c r="H1027" s="84" t="b">
        <v>1</v>
      </c>
      <c r="I1027" s="84" t="b">
        <v>0</v>
      </c>
      <c r="J1027" s="84" t="b">
        <v>0</v>
      </c>
      <c r="K1027" s="84" t="b">
        <v>0</v>
      </c>
      <c r="L1027" s="84" t="b">
        <v>0</v>
      </c>
    </row>
    <row r="1028" spans="1:12" ht="15">
      <c r="A1028" s="84" t="s">
        <v>3817</v>
      </c>
      <c r="B1028" s="84" t="s">
        <v>3927</v>
      </c>
      <c r="C1028" s="84">
        <v>2</v>
      </c>
      <c r="D1028" s="123">
        <v>0</v>
      </c>
      <c r="E1028" s="123">
        <v>1.2671717284030137</v>
      </c>
      <c r="F1028" s="84" t="s">
        <v>2889</v>
      </c>
      <c r="G1028" s="84" t="b">
        <v>0</v>
      </c>
      <c r="H1028" s="84" t="b">
        <v>0</v>
      </c>
      <c r="I1028" s="84" t="b">
        <v>0</v>
      </c>
      <c r="J1028" s="84" t="b">
        <v>0</v>
      </c>
      <c r="K1028" s="84" t="b">
        <v>0</v>
      </c>
      <c r="L1028" s="84" t="b">
        <v>0</v>
      </c>
    </row>
    <row r="1029" spans="1:12" ht="15">
      <c r="A1029" s="84" t="s">
        <v>3927</v>
      </c>
      <c r="B1029" s="84" t="s">
        <v>3928</v>
      </c>
      <c r="C1029" s="84">
        <v>2</v>
      </c>
      <c r="D1029" s="123">
        <v>0</v>
      </c>
      <c r="E1029" s="123">
        <v>1.2671717284030137</v>
      </c>
      <c r="F1029" s="84" t="s">
        <v>2889</v>
      </c>
      <c r="G1029" s="84" t="b">
        <v>0</v>
      </c>
      <c r="H1029" s="84" t="b">
        <v>0</v>
      </c>
      <c r="I1029" s="84" t="b">
        <v>0</v>
      </c>
      <c r="J1029" s="84" t="b">
        <v>0</v>
      </c>
      <c r="K1029" s="84" t="b">
        <v>0</v>
      </c>
      <c r="L1029" s="84" t="b">
        <v>0</v>
      </c>
    </row>
    <row r="1030" spans="1:12" ht="15">
      <c r="A1030" s="84" t="s">
        <v>3928</v>
      </c>
      <c r="B1030" s="84" t="s">
        <v>3682</v>
      </c>
      <c r="C1030" s="84">
        <v>2</v>
      </c>
      <c r="D1030" s="123">
        <v>0</v>
      </c>
      <c r="E1030" s="123">
        <v>1.2671717284030137</v>
      </c>
      <c r="F1030" s="84" t="s">
        <v>2889</v>
      </c>
      <c r="G1030" s="84" t="b">
        <v>0</v>
      </c>
      <c r="H1030" s="84" t="b">
        <v>0</v>
      </c>
      <c r="I1030" s="84" t="b">
        <v>0</v>
      </c>
      <c r="J1030" s="84" t="b">
        <v>1</v>
      </c>
      <c r="K1030" s="84" t="b">
        <v>0</v>
      </c>
      <c r="L1030" s="84" t="b">
        <v>0</v>
      </c>
    </row>
    <row r="1031" spans="1:12" ht="15">
      <c r="A1031" s="84" t="s">
        <v>3682</v>
      </c>
      <c r="B1031" s="84" t="s">
        <v>3777</v>
      </c>
      <c r="C1031" s="84">
        <v>2</v>
      </c>
      <c r="D1031" s="123">
        <v>0</v>
      </c>
      <c r="E1031" s="123">
        <v>1.0910804693473326</v>
      </c>
      <c r="F1031" s="84" t="s">
        <v>2889</v>
      </c>
      <c r="G1031" s="84" t="b">
        <v>1</v>
      </c>
      <c r="H1031" s="84" t="b">
        <v>0</v>
      </c>
      <c r="I1031" s="84" t="b">
        <v>0</v>
      </c>
      <c r="J1031" s="84" t="b">
        <v>0</v>
      </c>
      <c r="K1031" s="84" t="b">
        <v>0</v>
      </c>
      <c r="L1031" s="84" t="b">
        <v>0</v>
      </c>
    </row>
    <row r="1032" spans="1:12" ht="15">
      <c r="A1032" s="84" t="s">
        <v>3777</v>
      </c>
      <c r="B1032" s="84" t="s">
        <v>3929</v>
      </c>
      <c r="C1032" s="84">
        <v>2</v>
      </c>
      <c r="D1032" s="123">
        <v>0</v>
      </c>
      <c r="E1032" s="123">
        <v>1.0910804693473326</v>
      </c>
      <c r="F1032" s="84" t="s">
        <v>2889</v>
      </c>
      <c r="G1032" s="84" t="b">
        <v>0</v>
      </c>
      <c r="H1032" s="84" t="b">
        <v>0</v>
      </c>
      <c r="I1032" s="84" t="b">
        <v>0</v>
      </c>
      <c r="J1032" s="84" t="b">
        <v>0</v>
      </c>
      <c r="K1032" s="84" t="b">
        <v>0</v>
      </c>
      <c r="L1032" s="84" t="b">
        <v>0</v>
      </c>
    </row>
    <row r="1033" spans="1:12" ht="15">
      <c r="A1033" s="84" t="s">
        <v>3674</v>
      </c>
      <c r="B1033" s="84" t="s">
        <v>3845</v>
      </c>
      <c r="C1033" s="84">
        <v>3</v>
      </c>
      <c r="D1033" s="123">
        <v>0</v>
      </c>
      <c r="E1033" s="123">
        <v>1.2632414347745813</v>
      </c>
      <c r="F1033" s="84" t="s">
        <v>2890</v>
      </c>
      <c r="G1033" s="84" t="b">
        <v>0</v>
      </c>
      <c r="H1033" s="84" t="b">
        <v>0</v>
      </c>
      <c r="I1033" s="84" t="b">
        <v>0</v>
      </c>
      <c r="J1033" s="84" t="b">
        <v>0</v>
      </c>
      <c r="K1033" s="84" t="b">
        <v>0</v>
      </c>
      <c r="L1033" s="84" t="b">
        <v>0</v>
      </c>
    </row>
    <row r="1034" spans="1:12" ht="15">
      <c r="A1034" s="84" t="s">
        <v>3845</v>
      </c>
      <c r="B1034" s="84" t="s">
        <v>3699</v>
      </c>
      <c r="C1034" s="84">
        <v>3</v>
      </c>
      <c r="D1034" s="123">
        <v>0</v>
      </c>
      <c r="E1034" s="123">
        <v>1.2632414347745813</v>
      </c>
      <c r="F1034" s="84" t="s">
        <v>2890</v>
      </c>
      <c r="G1034" s="84" t="b">
        <v>0</v>
      </c>
      <c r="H1034" s="84" t="b">
        <v>0</v>
      </c>
      <c r="I1034" s="84" t="b">
        <v>0</v>
      </c>
      <c r="J1034" s="84" t="b">
        <v>0</v>
      </c>
      <c r="K1034" s="84" t="b">
        <v>0</v>
      </c>
      <c r="L1034" s="84" t="b">
        <v>0</v>
      </c>
    </row>
    <row r="1035" spans="1:12" ht="15">
      <c r="A1035" s="84" t="s">
        <v>3699</v>
      </c>
      <c r="B1035" s="84" t="s">
        <v>3846</v>
      </c>
      <c r="C1035" s="84">
        <v>3</v>
      </c>
      <c r="D1035" s="123">
        <v>0</v>
      </c>
      <c r="E1035" s="123">
        <v>1.2632414347745813</v>
      </c>
      <c r="F1035" s="84" t="s">
        <v>2890</v>
      </c>
      <c r="G1035" s="84" t="b">
        <v>0</v>
      </c>
      <c r="H1035" s="84" t="b">
        <v>0</v>
      </c>
      <c r="I1035" s="84" t="b">
        <v>0</v>
      </c>
      <c r="J1035" s="84" t="b">
        <v>0</v>
      </c>
      <c r="K1035" s="84" t="b">
        <v>0</v>
      </c>
      <c r="L1035" s="84" t="b">
        <v>0</v>
      </c>
    </row>
    <row r="1036" spans="1:12" ht="15">
      <c r="A1036" s="84" t="s">
        <v>3846</v>
      </c>
      <c r="B1036" s="84" t="s">
        <v>3703</v>
      </c>
      <c r="C1036" s="84">
        <v>3</v>
      </c>
      <c r="D1036" s="123">
        <v>0</v>
      </c>
      <c r="E1036" s="123">
        <v>0.8952646494799871</v>
      </c>
      <c r="F1036" s="84" t="s">
        <v>2890</v>
      </c>
      <c r="G1036" s="84" t="b">
        <v>0</v>
      </c>
      <c r="H1036" s="84" t="b">
        <v>0</v>
      </c>
      <c r="I1036" s="84" t="b">
        <v>0</v>
      </c>
      <c r="J1036" s="84" t="b">
        <v>0</v>
      </c>
      <c r="K1036" s="84" t="b">
        <v>0</v>
      </c>
      <c r="L1036" s="84" t="b">
        <v>0</v>
      </c>
    </row>
    <row r="1037" spans="1:12" ht="15">
      <c r="A1037" s="84" t="s">
        <v>3703</v>
      </c>
      <c r="B1037" s="84" t="s">
        <v>3847</v>
      </c>
      <c r="C1037" s="84">
        <v>3</v>
      </c>
      <c r="D1037" s="123">
        <v>0</v>
      </c>
      <c r="E1037" s="123">
        <v>0.8952646494799871</v>
      </c>
      <c r="F1037" s="84" t="s">
        <v>2890</v>
      </c>
      <c r="G1037" s="84" t="b">
        <v>0</v>
      </c>
      <c r="H1037" s="84" t="b">
        <v>0</v>
      </c>
      <c r="I1037" s="84" t="b">
        <v>0</v>
      </c>
      <c r="J1037" s="84" t="b">
        <v>0</v>
      </c>
      <c r="K1037" s="84" t="b">
        <v>0</v>
      </c>
      <c r="L1037" s="84" t="b">
        <v>0</v>
      </c>
    </row>
    <row r="1038" spans="1:12" ht="15">
      <c r="A1038" s="84" t="s">
        <v>3847</v>
      </c>
      <c r="B1038" s="84" t="s">
        <v>3755</v>
      </c>
      <c r="C1038" s="84">
        <v>3</v>
      </c>
      <c r="D1038" s="123">
        <v>0</v>
      </c>
      <c r="E1038" s="123">
        <v>1.2632414347745813</v>
      </c>
      <c r="F1038" s="84" t="s">
        <v>2890</v>
      </c>
      <c r="G1038" s="84" t="b">
        <v>0</v>
      </c>
      <c r="H1038" s="84" t="b">
        <v>0</v>
      </c>
      <c r="I1038" s="84" t="b">
        <v>0</v>
      </c>
      <c r="J1038" s="84" t="b">
        <v>0</v>
      </c>
      <c r="K1038" s="84" t="b">
        <v>0</v>
      </c>
      <c r="L1038" s="84" t="b">
        <v>0</v>
      </c>
    </row>
    <row r="1039" spans="1:12" ht="15">
      <c r="A1039" s="84" t="s">
        <v>3755</v>
      </c>
      <c r="B1039" s="84" t="s">
        <v>3848</v>
      </c>
      <c r="C1039" s="84">
        <v>3</v>
      </c>
      <c r="D1039" s="123">
        <v>0</v>
      </c>
      <c r="E1039" s="123">
        <v>1.2632414347745813</v>
      </c>
      <c r="F1039" s="84" t="s">
        <v>2890</v>
      </c>
      <c r="G1039" s="84" t="b">
        <v>0</v>
      </c>
      <c r="H1039" s="84" t="b">
        <v>0</v>
      </c>
      <c r="I1039" s="84" t="b">
        <v>0</v>
      </c>
      <c r="J1039" s="84" t="b">
        <v>0</v>
      </c>
      <c r="K1039" s="84" t="b">
        <v>0</v>
      </c>
      <c r="L1039" s="84" t="b">
        <v>0</v>
      </c>
    </row>
    <row r="1040" spans="1:12" ht="15">
      <c r="A1040" s="84" t="s">
        <v>3848</v>
      </c>
      <c r="B1040" s="84" t="s">
        <v>3849</v>
      </c>
      <c r="C1040" s="84">
        <v>3</v>
      </c>
      <c r="D1040" s="123">
        <v>0</v>
      </c>
      <c r="E1040" s="123">
        <v>1.2632414347745813</v>
      </c>
      <c r="F1040" s="84" t="s">
        <v>2890</v>
      </c>
      <c r="G1040" s="84" t="b">
        <v>0</v>
      </c>
      <c r="H1040" s="84" t="b">
        <v>0</v>
      </c>
      <c r="I1040" s="84" t="b">
        <v>0</v>
      </c>
      <c r="J1040" s="84" t="b">
        <v>0</v>
      </c>
      <c r="K1040" s="84" t="b">
        <v>0</v>
      </c>
      <c r="L1040" s="84" t="b">
        <v>0</v>
      </c>
    </row>
    <row r="1041" spans="1:12" ht="15">
      <c r="A1041" s="84" t="s">
        <v>3849</v>
      </c>
      <c r="B1041" s="84" t="s">
        <v>3850</v>
      </c>
      <c r="C1041" s="84">
        <v>3</v>
      </c>
      <c r="D1041" s="123">
        <v>0</v>
      </c>
      <c r="E1041" s="123">
        <v>1.2632414347745813</v>
      </c>
      <c r="F1041" s="84" t="s">
        <v>2890</v>
      </c>
      <c r="G1041" s="84" t="b">
        <v>0</v>
      </c>
      <c r="H1041" s="84" t="b">
        <v>0</v>
      </c>
      <c r="I1041" s="84" t="b">
        <v>0</v>
      </c>
      <c r="J1041" s="84" t="b">
        <v>0</v>
      </c>
      <c r="K1041" s="84" t="b">
        <v>0</v>
      </c>
      <c r="L1041" s="84" t="b">
        <v>0</v>
      </c>
    </row>
    <row r="1042" spans="1:12" ht="15">
      <c r="A1042" s="84" t="s">
        <v>3850</v>
      </c>
      <c r="B1042" s="84" t="s">
        <v>3851</v>
      </c>
      <c r="C1042" s="84">
        <v>3</v>
      </c>
      <c r="D1042" s="123">
        <v>0</v>
      </c>
      <c r="E1042" s="123">
        <v>1.2632414347745813</v>
      </c>
      <c r="F1042" s="84" t="s">
        <v>2890</v>
      </c>
      <c r="G1042" s="84" t="b">
        <v>0</v>
      </c>
      <c r="H1042" s="84" t="b">
        <v>0</v>
      </c>
      <c r="I1042" s="84" t="b">
        <v>0</v>
      </c>
      <c r="J1042" s="84" t="b">
        <v>0</v>
      </c>
      <c r="K1042" s="84" t="b">
        <v>0</v>
      </c>
      <c r="L1042" s="84" t="b">
        <v>0</v>
      </c>
    </row>
    <row r="1043" spans="1:12" ht="15">
      <c r="A1043" s="84" t="s">
        <v>3851</v>
      </c>
      <c r="B1043" s="84" t="s">
        <v>3703</v>
      </c>
      <c r="C1043" s="84">
        <v>3</v>
      </c>
      <c r="D1043" s="123">
        <v>0</v>
      </c>
      <c r="E1043" s="123">
        <v>0.8952646494799871</v>
      </c>
      <c r="F1043" s="84" t="s">
        <v>2890</v>
      </c>
      <c r="G1043" s="84" t="b">
        <v>0</v>
      </c>
      <c r="H1043" s="84" t="b">
        <v>0</v>
      </c>
      <c r="I1043" s="84" t="b">
        <v>0</v>
      </c>
      <c r="J1043" s="84" t="b">
        <v>0</v>
      </c>
      <c r="K1043" s="84" t="b">
        <v>0</v>
      </c>
      <c r="L1043" s="84" t="b">
        <v>0</v>
      </c>
    </row>
    <row r="1044" spans="1:12" ht="15">
      <c r="A1044" s="84" t="s">
        <v>3703</v>
      </c>
      <c r="B1044" s="84" t="s">
        <v>3664</v>
      </c>
      <c r="C1044" s="84">
        <v>3</v>
      </c>
      <c r="D1044" s="123">
        <v>0</v>
      </c>
      <c r="E1044" s="123">
        <v>0.7703259128716871</v>
      </c>
      <c r="F1044" s="84" t="s">
        <v>2890</v>
      </c>
      <c r="G1044" s="84" t="b">
        <v>0</v>
      </c>
      <c r="H1044" s="84" t="b">
        <v>0</v>
      </c>
      <c r="I1044" s="84" t="b">
        <v>0</v>
      </c>
      <c r="J1044" s="84" t="b">
        <v>0</v>
      </c>
      <c r="K1044" s="84" t="b">
        <v>0</v>
      </c>
      <c r="L1044" s="84" t="b">
        <v>0</v>
      </c>
    </row>
    <row r="1045" spans="1:12" ht="15">
      <c r="A1045" s="84" t="s">
        <v>317</v>
      </c>
      <c r="B1045" s="84" t="s">
        <v>3674</v>
      </c>
      <c r="C1045" s="84">
        <v>2</v>
      </c>
      <c r="D1045" s="123">
        <v>0.006072112381230388</v>
      </c>
      <c r="E1045" s="123">
        <v>1.4393326938302626</v>
      </c>
      <c r="F1045" s="84" t="s">
        <v>2890</v>
      </c>
      <c r="G1045" s="84" t="b">
        <v>0</v>
      </c>
      <c r="H1045" s="84" t="b">
        <v>0</v>
      </c>
      <c r="I1045" s="84" t="b">
        <v>0</v>
      </c>
      <c r="J1045" s="84" t="b">
        <v>0</v>
      </c>
      <c r="K1045" s="84" t="b">
        <v>0</v>
      </c>
      <c r="L1045" s="84" t="b">
        <v>0</v>
      </c>
    </row>
    <row r="1046" spans="1:12" ht="15">
      <c r="A1046" s="84" t="s">
        <v>3664</v>
      </c>
      <c r="B1046" s="84" t="s">
        <v>4034</v>
      </c>
      <c r="C1046" s="84">
        <v>2</v>
      </c>
      <c r="D1046" s="123">
        <v>0.006072112381230388</v>
      </c>
      <c r="E1046" s="123">
        <v>1.1383026981662814</v>
      </c>
      <c r="F1046" s="84" t="s">
        <v>2890</v>
      </c>
      <c r="G1046" s="84" t="b">
        <v>0</v>
      </c>
      <c r="H1046" s="84" t="b">
        <v>0</v>
      </c>
      <c r="I1046" s="84" t="b">
        <v>0</v>
      </c>
      <c r="J1046" s="84" t="b">
        <v>1</v>
      </c>
      <c r="K1046" s="84" t="b">
        <v>0</v>
      </c>
      <c r="L1046" s="84" t="b">
        <v>0</v>
      </c>
    </row>
    <row r="1047" spans="1:12" ht="15">
      <c r="A1047" s="84" t="s">
        <v>3095</v>
      </c>
      <c r="B1047" s="84" t="s">
        <v>3055</v>
      </c>
      <c r="C1047" s="84">
        <v>3</v>
      </c>
      <c r="D1047" s="123">
        <v>0</v>
      </c>
      <c r="E1047" s="123">
        <v>0.8016323462331666</v>
      </c>
      <c r="F1047" s="84" t="s">
        <v>2891</v>
      </c>
      <c r="G1047" s="84" t="b">
        <v>0</v>
      </c>
      <c r="H1047" s="84" t="b">
        <v>0</v>
      </c>
      <c r="I1047" s="84" t="b">
        <v>0</v>
      </c>
      <c r="J1047" s="84" t="b">
        <v>0</v>
      </c>
      <c r="K1047" s="84" t="b">
        <v>0</v>
      </c>
      <c r="L1047" s="84" t="b">
        <v>0</v>
      </c>
    </row>
    <row r="1048" spans="1:12" ht="15">
      <c r="A1048" s="84" t="s">
        <v>3055</v>
      </c>
      <c r="B1048" s="84" t="s">
        <v>3674</v>
      </c>
      <c r="C1048" s="84">
        <v>3</v>
      </c>
      <c r="D1048" s="123">
        <v>0</v>
      </c>
      <c r="E1048" s="123">
        <v>0.8016323462331666</v>
      </c>
      <c r="F1048" s="84" t="s">
        <v>2891</v>
      </c>
      <c r="G1048" s="84" t="b">
        <v>0</v>
      </c>
      <c r="H1048" s="84" t="b">
        <v>0</v>
      </c>
      <c r="I1048" s="84" t="b">
        <v>0</v>
      </c>
      <c r="J1048" s="84" t="b">
        <v>0</v>
      </c>
      <c r="K1048" s="84" t="b">
        <v>0</v>
      </c>
      <c r="L1048" s="84" t="b">
        <v>0</v>
      </c>
    </row>
    <row r="1049" spans="1:12" ht="15">
      <c r="A1049" s="84" t="s">
        <v>3674</v>
      </c>
      <c r="B1049" s="84" t="s">
        <v>3696</v>
      </c>
      <c r="C1049" s="84">
        <v>3</v>
      </c>
      <c r="D1049" s="123">
        <v>0</v>
      </c>
      <c r="E1049" s="123">
        <v>1.1026623418971477</v>
      </c>
      <c r="F1049" s="84" t="s">
        <v>2891</v>
      </c>
      <c r="G1049" s="84" t="b">
        <v>0</v>
      </c>
      <c r="H1049" s="84" t="b">
        <v>0</v>
      </c>
      <c r="I1049" s="84" t="b">
        <v>0</v>
      </c>
      <c r="J1049" s="84" t="b">
        <v>0</v>
      </c>
      <c r="K1049" s="84" t="b">
        <v>0</v>
      </c>
      <c r="L1049" s="84" t="b">
        <v>0</v>
      </c>
    </row>
    <row r="1050" spans="1:12" ht="15">
      <c r="A1050" s="84" t="s">
        <v>3696</v>
      </c>
      <c r="B1050" s="84" t="s">
        <v>3722</v>
      </c>
      <c r="C1050" s="84">
        <v>3</v>
      </c>
      <c r="D1050" s="123">
        <v>0</v>
      </c>
      <c r="E1050" s="123">
        <v>1.1026623418971477</v>
      </c>
      <c r="F1050" s="84" t="s">
        <v>2891</v>
      </c>
      <c r="G1050" s="84" t="b">
        <v>0</v>
      </c>
      <c r="H1050" s="84" t="b">
        <v>0</v>
      </c>
      <c r="I1050" s="84" t="b">
        <v>0</v>
      </c>
      <c r="J1050" s="84" t="b">
        <v>0</v>
      </c>
      <c r="K1050" s="84" t="b">
        <v>0</v>
      </c>
      <c r="L1050" s="84" t="b">
        <v>0</v>
      </c>
    </row>
    <row r="1051" spans="1:12" ht="15">
      <c r="A1051" s="84" t="s">
        <v>3722</v>
      </c>
      <c r="B1051" s="84" t="s">
        <v>3723</v>
      </c>
      <c r="C1051" s="84">
        <v>3</v>
      </c>
      <c r="D1051" s="123">
        <v>0</v>
      </c>
      <c r="E1051" s="123">
        <v>1.1026623418971477</v>
      </c>
      <c r="F1051" s="84" t="s">
        <v>2891</v>
      </c>
      <c r="G1051" s="84" t="b">
        <v>0</v>
      </c>
      <c r="H1051" s="84" t="b">
        <v>0</v>
      </c>
      <c r="I1051" s="84" t="b">
        <v>0</v>
      </c>
      <c r="J1051" s="84" t="b">
        <v>0</v>
      </c>
      <c r="K1051" s="84" t="b">
        <v>0</v>
      </c>
      <c r="L1051" s="84" t="b">
        <v>0</v>
      </c>
    </row>
    <row r="1052" spans="1:12" ht="15">
      <c r="A1052" s="84" t="s">
        <v>3723</v>
      </c>
      <c r="B1052" s="84" t="s">
        <v>3804</v>
      </c>
      <c r="C1052" s="84">
        <v>3</v>
      </c>
      <c r="D1052" s="123">
        <v>0</v>
      </c>
      <c r="E1052" s="123">
        <v>1.1026623418971477</v>
      </c>
      <c r="F1052" s="84" t="s">
        <v>2891</v>
      </c>
      <c r="G1052" s="84" t="b">
        <v>0</v>
      </c>
      <c r="H1052" s="84" t="b">
        <v>0</v>
      </c>
      <c r="I1052" s="84" t="b">
        <v>0</v>
      </c>
      <c r="J1052" s="84" t="b">
        <v>0</v>
      </c>
      <c r="K1052" s="84" t="b">
        <v>0</v>
      </c>
      <c r="L1052" s="84" t="b">
        <v>0</v>
      </c>
    </row>
    <row r="1053" spans="1:12" ht="15">
      <c r="A1053" s="84" t="s">
        <v>3804</v>
      </c>
      <c r="B1053" s="84" t="s">
        <v>3665</v>
      </c>
      <c r="C1053" s="84">
        <v>3</v>
      </c>
      <c r="D1053" s="123">
        <v>0</v>
      </c>
      <c r="E1053" s="123">
        <v>1.1026623418971477</v>
      </c>
      <c r="F1053" s="84" t="s">
        <v>2891</v>
      </c>
      <c r="G1053" s="84" t="b">
        <v>0</v>
      </c>
      <c r="H1053" s="84" t="b">
        <v>0</v>
      </c>
      <c r="I1053" s="84" t="b">
        <v>0</v>
      </c>
      <c r="J1053" s="84" t="b">
        <v>0</v>
      </c>
      <c r="K1053" s="84" t="b">
        <v>0</v>
      </c>
      <c r="L1053" s="84" t="b">
        <v>0</v>
      </c>
    </row>
    <row r="1054" spans="1:12" ht="15">
      <c r="A1054" s="84" t="s">
        <v>3665</v>
      </c>
      <c r="B1054" s="84" t="s">
        <v>3673</v>
      </c>
      <c r="C1054" s="84">
        <v>3</v>
      </c>
      <c r="D1054" s="123">
        <v>0</v>
      </c>
      <c r="E1054" s="123">
        <v>1.1026623418971477</v>
      </c>
      <c r="F1054" s="84" t="s">
        <v>2891</v>
      </c>
      <c r="G1054" s="84" t="b">
        <v>0</v>
      </c>
      <c r="H1054" s="84" t="b">
        <v>0</v>
      </c>
      <c r="I1054" s="84" t="b">
        <v>0</v>
      </c>
      <c r="J1054" s="84" t="b">
        <v>0</v>
      </c>
      <c r="K1054" s="84" t="b">
        <v>0</v>
      </c>
      <c r="L1054" s="84" t="b">
        <v>0</v>
      </c>
    </row>
    <row r="1055" spans="1:12" ht="15">
      <c r="A1055" s="84" t="s">
        <v>3673</v>
      </c>
      <c r="B1055" s="84" t="s">
        <v>3054</v>
      </c>
      <c r="C1055" s="84">
        <v>3</v>
      </c>
      <c r="D1055" s="123">
        <v>0</v>
      </c>
      <c r="E1055" s="123">
        <v>1.1026623418971477</v>
      </c>
      <c r="F1055" s="84" t="s">
        <v>2891</v>
      </c>
      <c r="G1055" s="84" t="b">
        <v>0</v>
      </c>
      <c r="H1055" s="84" t="b">
        <v>0</v>
      </c>
      <c r="I1055" s="84" t="b">
        <v>0</v>
      </c>
      <c r="J1055" s="84" t="b">
        <v>0</v>
      </c>
      <c r="K1055" s="84" t="b">
        <v>0</v>
      </c>
      <c r="L1055" s="84" t="b">
        <v>0</v>
      </c>
    </row>
    <row r="1056" spans="1:12" ht="15">
      <c r="A1056" s="84" t="s">
        <v>3054</v>
      </c>
      <c r="B1056" s="84" t="s">
        <v>3055</v>
      </c>
      <c r="C1056" s="84">
        <v>3</v>
      </c>
      <c r="D1056" s="123">
        <v>0</v>
      </c>
      <c r="E1056" s="123">
        <v>0.8016323462331666</v>
      </c>
      <c r="F1056" s="84" t="s">
        <v>2891</v>
      </c>
      <c r="G1056" s="84" t="b">
        <v>0</v>
      </c>
      <c r="H1056" s="84" t="b">
        <v>0</v>
      </c>
      <c r="I1056" s="84" t="b">
        <v>0</v>
      </c>
      <c r="J1056" s="84" t="b">
        <v>0</v>
      </c>
      <c r="K1056" s="84" t="b">
        <v>0</v>
      </c>
      <c r="L1056" s="84" t="b">
        <v>0</v>
      </c>
    </row>
    <row r="1057" spans="1:12" ht="15">
      <c r="A1057" s="84" t="s">
        <v>3055</v>
      </c>
      <c r="B1057" s="84" t="s">
        <v>3056</v>
      </c>
      <c r="C1057" s="84">
        <v>3</v>
      </c>
      <c r="D1057" s="123">
        <v>0</v>
      </c>
      <c r="E1057" s="123">
        <v>0.8016323462331666</v>
      </c>
      <c r="F1057" s="84" t="s">
        <v>2891</v>
      </c>
      <c r="G1057" s="84" t="b">
        <v>0</v>
      </c>
      <c r="H1057" s="84" t="b">
        <v>0</v>
      </c>
      <c r="I1057" s="84" t="b">
        <v>0</v>
      </c>
      <c r="J1057" s="84" t="b">
        <v>0</v>
      </c>
      <c r="K1057" s="84" t="b">
        <v>0</v>
      </c>
      <c r="L1057" s="84" t="b">
        <v>0</v>
      </c>
    </row>
    <row r="1058" spans="1:12" ht="15">
      <c r="A1058" s="84" t="s">
        <v>3056</v>
      </c>
      <c r="B1058" s="84" t="s">
        <v>3888</v>
      </c>
      <c r="C1058" s="84">
        <v>3</v>
      </c>
      <c r="D1058" s="123">
        <v>0</v>
      </c>
      <c r="E1058" s="123">
        <v>1.1026623418971477</v>
      </c>
      <c r="F1058" s="84" t="s">
        <v>2891</v>
      </c>
      <c r="G1058" s="84" t="b">
        <v>0</v>
      </c>
      <c r="H1058" s="84" t="b">
        <v>0</v>
      </c>
      <c r="I1058" s="84" t="b">
        <v>0</v>
      </c>
      <c r="J1058" s="84" t="b">
        <v>1</v>
      </c>
      <c r="K1058" s="84" t="b">
        <v>0</v>
      </c>
      <c r="L1058" s="84" t="b">
        <v>0</v>
      </c>
    </row>
    <row r="1059" spans="1:12" ht="15">
      <c r="A1059" s="84" t="s">
        <v>282</v>
      </c>
      <c r="B1059" s="84" t="s">
        <v>3095</v>
      </c>
      <c r="C1059" s="84">
        <v>2</v>
      </c>
      <c r="D1059" s="123">
        <v>0.00858981751491128</v>
      </c>
      <c r="E1059" s="123">
        <v>1.278753600952829</v>
      </c>
      <c r="F1059" s="84" t="s">
        <v>2891</v>
      </c>
      <c r="G1059" s="84" t="b">
        <v>0</v>
      </c>
      <c r="H1059" s="84" t="b">
        <v>0</v>
      </c>
      <c r="I1059" s="84" t="b">
        <v>0</v>
      </c>
      <c r="J1059" s="84" t="b">
        <v>0</v>
      </c>
      <c r="K1059" s="84" t="b">
        <v>0</v>
      </c>
      <c r="L1059" s="84" t="b">
        <v>0</v>
      </c>
    </row>
    <row r="1060" spans="1:12" ht="15">
      <c r="A1060" s="84" t="s">
        <v>3058</v>
      </c>
      <c r="B1060" s="84" t="s">
        <v>3057</v>
      </c>
      <c r="C1060" s="84">
        <v>4</v>
      </c>
      <c r="D1060" s="123">
        <v>0</v>
      </c>
      <c r="E1060" s="123">
        <v>0.8750612633917001</v>
      </c>
      <c r="F1060" s="84" t="s">
        <v>2892</v>
      </c>
      <c r="G1060" s="84" t="b">
        <v>0</v>
      </c>
      <c r="H1060" s="84" t="b">
        <v>0</v>
      </c>
      <c r="I1060" s="84" t="b">
        <v>0</v>
      </c>
      <c r="J1060" s="84" t="b">
        <v>0</v>
      </c>
      <c r="K1060" s="84" t="b">
        <v>0</v>
      </c>
      <c r="L1060" s="84" t="b">
        <v>0</v>
      </c>
    </row>
    <row r="1061" spans="1:12" ht="15">
      <c r="A1061" s="84" t="s">
        <v>3057</v>
      </c>
      <c r="B1061" s="84" t="s">
        <v>684</v>
      </c>
      <c r="C1061" s="84">
        <v>4</v>
      </c>
      <c r="D1061" s="123">
        <v>0</v>
      </c>
      <c r="E1061" s="123">
        <v>0.8750612633917001</v>
      </c>
      <c r="F1061" s="84" t="s">
        <v>2892</v>
      </c>
      <c r="G1061" s="84" t="b">
        <v>0</v>
      </c>
      <c r="H1061" s="84" t="b">
        <v>0</v>
      </c>
      <c r="I1061" s="84" t="b">
        <v>0</v>
      </c>
      <c r="J1061" s="84" t="b">
        <v>0</v>
      </c>
      <c r="K1061" s="84" t="b">
        <v>0</v>
      </c>
      <c r="L1061" s="84" t="b">
        <v>0</v>
      </c>
    </row>
    <row r="1062" spans="1:12" ht="15">
      <c r="A1062" s="84" t="s">
        <v>684</v>
      </c>
      <c r="B1062" s="84" t="s">
        <v>3055</v>
      </c>
      <c r="C1062" s="84">
        <v>4</v>
      </c>
      <c r="D1062" s="123">
        <v>0</v>
      </c>
      <c r="E1062" s="123">
        <v>0.8750612633917001</v>
      </c>
      <c r="F1062" s="84" t="s">
        <v>2892</v>
      </c>
      <c r="G1062" s="84" t="b">
        <v>0</v>
      </c>
      <c r="H1062" s="84" t="b">
        <v>0</v>
      </c>
      <c r="I1062" s="84" t="b">
        <v>0</v>
      </c>
      <c r="J1062" s="84" t="b">
        <v>0</v>
      </c>
      <c r="K1062" s="84" t="b">
        <v>0</v>
      </c>
      <c r="L1062" s="84" t="b">
        <v>0</v>
      </c>
    </row>
    <row r="1063" spans="1:12" ht="15">
      <c r="A1063" s="84" t="s">
        <v>3055</v>
      </c>
      <c r="B1063" s="84" t="s">
        <v>3056</v>
      </c>
      <c r="C1063" s="84">
        <v>4</v>
      </c>
      <c r="D1063" s="123">
        <v>0</v>
      </c>
      <c r="E1063" s="123">
        <v>0.8750612633917001</v>
      </c>
      <c r="F1063" s="84" t="s">
        <v>2892</v>
      </c>
      <c r="G1063" s="84" t="b">
        <v>0</v>
      </c>
      <c r="H1063" s="84" t="b">
        <v>0</v>
      </c>
      <c r="I1063" s="84" t="b">
        <v>0</v>
      </c>
      <c r="J1063" s="84" t="b">
        <v>0</v>
      </c>
      <c r="K1063" s="84" t="b">
        <v>0</v>
      </c>
      <c r="L1063" s="84" t="b">
        <v>0</v>
      </c>
    </row>
    <row r="1064" spans="1:12" ht="15">
      <c r="A1064" s="84" t="s">
        <v>3056</v>
      </c>
      <c r="B1064" s="84" t="s">
        <v>3453</v>
      </c>
      <c r="C1064" s="84">
        <v>4</v>
      </c>
      <c r="D1064" s="123">
        <v>0</v>
      </c>
      <c r="E1064" s="123">
        <v>0.8750612633917001</v>
      </c>
      <c r="F1064" s="84" t="s">
        <v>2892</v>
      </c>
      <c r="G1064" s="84" t="b">
        <v>0</v>
      </c>
      <c r="H1064" s="84" t="b">
        <v>0</v>
      </c>
      <c r="I1064" s="84" t="b">
        <v>0</v>
      </c>
      <c r="J1064" s="84" t="b">
        <v>0</v>
      </c>
      <c r="K1064" s="84" t="b">
        <v>0</v>
      </c>
      <c r="L1064" s="84" t="b">
        <v>0</v>
      </c>
    </row>
    <row r="1065" spans="1:12" ht="15">
      <c r="A1065" s="84" t="s">
        <v>3453</v>
      </c>
      <c r="B1065" s="84" t="s">
        <v>3666</v>
      </c>
      <c r="C1065" s="84">
        <v>3</v>
      </c>
      <c r="D1065" s="123">
        <v>0.011024006171320584</v>
      </c>
      <c r="E1065" s="123">
        <v>0.8750612633917001</v>
      </c>
      <c r="F1065" s="84" t="s">
        <v>2892</v>
      </c>
      <c r="G1065" s="84" t="b">
        <v>0</v>
      </c>
      <c r="H1065" s="84" t="b">
        <v>0</v>
      </c>
      <c r="I1065" s="84" t="b">
        <v>0</v>
      </c>
      <c r="J1065" s="84" t="b">
        <v>0</v>
      </c>
      <c r="K1065" s="84" t="b">
        <v>0</v>
      </c>
      <c r="L1065" s="84" t="b">
        <v>0</v>
      </c>
    </row>
    <row r="1066" spans="1:12" ht="15">
      <c r="A1066" s="84" t="s">
        <v>3666</v>
      </c>
      <c r="B1066" s="84" t="s">
        <v>3054</v>
      </c>
      <c r="C1066" s="84">
        <v>3</v>
      </c>
      <c r="D1066" s="123">
        <v>0.011024006171320584</v>
      </c>
      <c r="E1066" s="123">
        <v>0.8750612633917001</v>
      </c>
      <c r="F1066" s="84" t="s">
        <v>2892</v>
      </c>
      <c r="G1066" s="84" t="b">
        <v>0</v>
      </c>
      <c r="H1066" s="84" t="b">
        <v>0</v>
      </c>
      <c r="I1066" s="84" t="b">
        <v>0</v>
      </c>
      <c r="J1066" s="84" t="b">
        <v>0</v>
      </c>
      <c r="K1066" s="84" t="b">
        <v>0</v>
      </c>
      <c r="L1066" s="84" t="b">
        <v>0</v>
      </c>
    </row>
    <row r="1067" spans="1:12" ht="15">
      <c r="A1067" s="84" t="s">
        <v>259</v>
      </c>
      <c r="B1067" s="84" t="s">
        <v>3058</v>
      </c>
      <c r="C1067" s="84">
        <v>2</v>
      </c>
      <c r="D1067" s="123">
        <v>0.0177076468037636</v>
      </c>
      <c r="E1067" s="123">
        <v>1</v>
      </c>
      <c r="F1067" s="84" t="s">
        <v>2892</v>
      </c>
      <c r="G1067" s="84" t="b">
        <v>0</v>
      </c>
      <c r="H1067" s="84" t="b">
        <v>0</v>
      </c>
      <c r="I1067" s="84" t="b">
        <v>0</v>
      </c>
      <c r="J1067" s="84" t="b">
        <v>0</v>
      </c>
      <c r="K1067" s="84" t="b">
        <v>0</v>
      </c>
      <c r="L1067" s="84" t="b">
        <v>0</v>
      </c>
    </row>
    <row r="1068" spans="1:12" ht="15">
      <c r="A1068" s="84" t="s">
        <v>3713</v>
      </c>
      <c r="B1068" s="84" t="s">
        <v>3678</v>
      </c>
      <c r="C1068" s="84">
        <v>2</v>
      </c>
      <c r="D1068" s="123">
        <v>0</v>
      </c>
      <c r="E1068" s="123">
        <v>1.2304489213782739</v>
      </c>
      <c r="F1068" s="84" t="s">
        <v>2895</v>
      </c>
      <c r="G1068" s="84" t="b">
        <v>0</v>
      </c>
      <c r="H1068" s="84" t="b">
        <v>0</v>
      </c>
      <c r="I1068" s="84" t="b">
        <v>0</v>
      </c>
      <c r="J1068" s="84" t="b">
        <v>0</v>
      </c>
      <c r="K1068" s="84" t="b">
        <v>0</v>
      </c>
      <c r="L1068" s="84" t="b">
        <v>0</v>
      </c>
    </row>
    <row r="1069" spans="1:12" ht="15">
      <c r="A1069" s="84" t="s">
        <v>3678</v>
      </c>
      <c r="B1069" s="84" t="s">
        <v>3745</v>
      </c>
      <c r="C1069" s="84">
        <v>2</v>
      </c>
      <c r="D1069" s="123">
        <v>0</v>
      </c>
      <c r="E1069" s="123">
        <v>1.2304489213782739</v>
      </c>
      <c r="F1069" s="84" t="s">
        <v>2895</v>
      </c>
      <c r="G1069" s="84" t="b">
        <v>0</v>
      </c>
      <c r="H1069" s="84" t="b">
        <v>0</v>
      </c>
      <c r="I1069" s="84" t="b">
        <v>0</v>
      </c>
      <c r="J1069" s="84" t="b">
        <v>0</v>
      </c>
      <c r="K1069" s="84" t="b">
        <v>0</v>
      </c>
      <c r="L1069" s="84" t="b">
        <v>0</v>
      </c>
    </row>
    <row r="1070" spans="1:12" ht="15">
      <c r="A1070" s="84" t="s">
        <v>3745</v>
      </c>
      <c r="B1070" s="84" t="s">
        <v>3931</v>
      </c>
      <c r="C1070" s="84">
        <v>2</v>
      </c>
      <c r="D1070" s="123">
        <v>0</v>
      </c>
      <c r="E1070" s="123">
        <v>1.2304489213782739</v>
      </c>
      <c r="F1070" s="84" t="s">
        <v>2895</v>
      </c>
      <c r="G1070" s="84" t="b">
        <v>0</v>
      </c>
      <c r="H1070" s="84" t="b">
        <v>0</v>
      </c>
      <c r="I1070" s="84" t="b">
        <v>0</v>
      </c>
      <c r="J1070" s="84" t="b">
        <v>0</v>
      </c>
      <c r="K1070" s="84" t="b">
        <v>0</v>
      </c>
      <c r="L1070" s="84" t="b">
        <v>0</v>
      </c>
    </row>
    <row r="1071" spans="1:12" ht="15">
      <c r="A1071" s="84" t="s">
        <v>3931</v>
      </c>
      <c r="B1071" s="84" t="s">
        <v>3932</v>
      </c>
      <c r="C1071" s="84">
        <v>2</v>
      </c>
      <c r="D1071" s="123">
        <v>0</v>
      </c>
      <c r="E1071" s="123">
        <v>1.2304489213782739</v>
      </c>
      <c r="F1071" s="84" t="s">
        <v>2895</v>
      </c>
      <c r="G1071" s="84" t="b">
        <v>0</v>
      </c>
      <c r="H1071" s="84" t="b">
        <v>0</v>
      </c>
      <c r="I1071" s="84" t="b">
        <v>0</v>
      </c>
      <c r="J1071" s="84" t="b">
        <v>0</v>
      </c>
      <c r="K1071" s="84" t="b">
        <v>0</v>
      </c>
      <c r="L1071" s="84" t="b">
        <v>0</v>
      </c>
    </row>
    <row r="1072" spans="1:12" ht="15">
      <c r="A1072" s="84" t="s">
        <v>3932</v>
      </c>
      <c r="B1072" s="84" t="s">
        <v>3933</v>
      </c>
      <c r="C1072" s="84">
        <v>2</v>
      </c>
      <c r="D1072" s="123">
        <v>0</v>
      </c>
      <c r="E1072" s="123">
        <v>1.2304489213782739</v>
      </c>
      <c r="F1072" s="84" t="s">
        <v>2895</v>
      </c>
      <c r="G1072" s="84" t="b">
        <v>0</v>
      </c>
      <c r="H1072" s="84" t="b">
        <v>0</v>
      </c>
      <c r="I1072" s="84" t="b">
        <v>0</v>
      </c>
      <c r="J1072" s="84" t="b">
        <v>0</v>
      </c>
      <c r="K1072" s="84" t="b">
        <v>0</v>
      </c>
      <c r="L1072" s="84" t="b">
        <v>0</v>
      </c>
    </row>
    <row r="1073" spans="1:12" ht="15">
      <c r="A1073" s="84" t="s">
        <v>3933</v>
      </c>
      <c r="B1073" s="84" t="s">
        <v>3934</v>
      </c>
      <c r="C1073" s="84">
        <v>2</v>
      </c>
      <c r="D1073" s="123">
        <v>0</v>
      </c>
      <c r="E1073" s="123">
        <v>1.2304489213782739</v>
      </c>
      <c r="F1073" s="84" t="s">
        <v>2895</v>
      </c>
      <c r="G1073" s="84" t="b">
        <v>0</v>
      </c>
      <c r="H1073" s="84" t="b">
        <v>0</v>
      </c>
      <c r="I1073" s="84" t="b">
        <v>0</v>
      </c>
      <c r="J1073" s="84" t="b">
        <v>0</v>
      </c>
      <c r="K1073" s="84" t="b">
        <v>0</v>
      </c>
      <c r="L1073" s="84" t="b">
        <v>0</v>
      </c>
    </row>
    <row r="1074" spans="1:12" ht="15">
      <c r="A1074" s="84" t="s">
        <v>3934</v>
      </c>
      <c r="B1074" s="84" t="s">
        <v>3935</v>
      </c>
      <c r="C1074" s="84">
        <v>2</v>
      </c>
      <c r="D1074" s="123">
        <v>0</v>
      </c>
      <c r="E1074" s="123">
        <v>1.2304489213782739</v>
      </c>
      <c r="F1074" s="84" t="s">
        <v>2895</v>
      </c>
      <c r="G1074" s="84" t="b">
        <v>0</v>
      </c>
      <c r="H1074" s="84" t="b">
        <v>0</v>
      </c>
      <c r="I1074" s="84" t="b">
        <v>0</v>
      </c>
      <c r="J1074" s="84" t="b">
        <v>0</v>
      </c>
      <c r="K1074" s="84" t="b">
        <v>0</v>
      </c>
      <c r="L1074" s="84" t="b">
        <v>0</v>
      </c>
    </row>
    <row r="1075" spans="1:12" ht="15">
      <c r="A1075" s="84" t="s">
        <v>3935</v>
      </c>
      <c r="B1075" s="84" t="s">
        <v>3936</v>
      </c>
      <c r="C1075" s="84">
        <v>2</v>
      </c>
      <c r="D1075" s="123">
        <v>0</v>
      </c>
      <c r="E1075" s="123">
        <v>1.2304489213782739</v>
      </c>
      <c r="F1075" s="84" t="s">
        <v>2895</v>
      </c>
      <c r="G1075" s="84" t="b">
        <v>0</v>
      </c>
      <c r="H1075" s="84" t="b">
        <v>0</v>
      </c>
      <c r="I1075" s="84" t="b">
        <v>0</v>
      </c>
      <c r="J1075" s="84" t="b">
        <v>0</v>
      </c>
      <c r="K1075" s="84" t="b">
        <v>0</v>
      </c>
      <c r="L1075" s="84" t="b">
        <v>0</v>
      </c>
    </row>
    <row r="1076" spans="1:12" ht="15">
      <c r="A1076" s="84" t="s">
        <v>3936</v>
      </c>
      <c r="B1076" s="84" t="s">
        <v>3937</v>
      </c>
      <c r="C1076" s="84">
        <v>2</v>
      </c>
      <c r="D1076" s="123">
        <v>0</v>
      </c>
      <c r="E1076" s="123">
        <v>1.2304489213782739</v>
      </c>
      <c r="F1076" s="84" t="s">
        <v>2895</v>
      </c>
      <c r="G1076" s="84" t="b">
        <v>0</v>
      </c>
      <c r="H1076" s="84" t="b">
        <v>0</v>
      </c>
      <c r="I1076" s="84" t="b">
        <v>0</v>
      </c>
      <c r="J1076" s="84" t="b">
        <v>0</v>
      </c>
      <c r="K1076" s="84" t="b">
        <v>0</v>
      </c>
      <c r="L1076" s="84" t="b">
        <v>0</v>
      </c>
    </row>
    <row r="1077" spans="1:12" ht="15">
      <c r="A1077" s="84" t="s">
        <v>3937</v>
      </c>
      <c r="B1077" s="84" t="s">
        <v>3938</v>
      </c>
      <c r="C1077" s="84">
        <v>2</v>
      </c>
      <c r="D1077" s="123">
        <v>0</v>
      </c>
      <c r="E1077" s="123">
        <v>1.2304489213782739</v>
      </c>
      <c r="F1077" s="84" t="s">
        <v>2895</v>
      </c>
      <c r="G1077" s="84" t="b">
        <v>0</v>
      </c>
      <c r="H1077" s="84" t="b">
        <v>0</v>
      </c>
      <c r="I1077" s="84" t="b">
        <v>0</v>
      </c>
      <c r="J1077" s="84" t="b">
        <v>1</v>
      </c>
      <c r="K1077" s="84" t="b">
        <v>0</v>
      </c>
      <c r="L1077" s="84" t="b">
        <v>0</v>
      </c>
    </row>
    <row r="1078" spans="1:12" ht="15">
      <c r="A1078" s="84" t="s">
        <v>3938</v>
      </c>
      <c r="B1078" s="84" t="s">
        <v>3054</v>
      </c>
      <c r="C1078" s="84">
        <v>2</v>
      </c>
      <c r="D1078" s="123">
        <v>0</v>
      </c>
      <c r="E1078" s="123">
        <v>1.2304489213782739</v>
      </c>
      <c r="F1078" s="84" t="s">
        <v>2895</v>
      </c>
      <c r="G1078" s="84" t="b">
        <v>1</v>
      </c>
      <c r="H1078" s="84" t="b">
        <v>0</v>
      </c>
      <c r="I1078" s="84" t="b">
        <v>0</v>
      </c>
      <c r="J1078" s="84" t="b">
        <v>0</v>
      </c>
      <c r="K1078" s="84" t="b">
        <v>0</v>
      </c>
      <c r="L1078" s="84" t="b">
        <v>0</v>
      </c>
    </row>
    <row r="1079" spans="1:12" ht="15">
      <c r="A1079" s="84" t="s">
        <v>3054</v>
      </c>
      <c r="B1079" s="84" t="s">
        <v>3939</v>
      </c>
      <c r="C1079" s="84">
        <v>2</v>
      </c>
      <c r="D1079" s="123">
        <v>0</v>
      </c>
      <c r="E1079" s="123">
        <v>1.2304489213782739</v>
      </c>
      <c r="F1079" s="84" t="s">
        <v>2895</v>
      </c>
      <c r="G1079" s="84" t="b">
        <v>0</v>
      </c>
      <c r="H1079" s="84" t="b">
        <v>0</v>
      </c>
      <c r="I1079" s="84" t="b">
        <v>0</v>
      </c>
      <c r="J1079" s="84" t="b">
        <v>0</v>
      </c>
      <c r="K1079" s="84" t="b">
        <v>0</v>
      </c>
      <c r="L1079" s="84" t="b">
        <v>0</v>
      </c>
    </row>
    <row r="1080" spans="1:12" ht="15">
      <c r="A1080" s="84" t="s">
        <v>3939</v>
      </c>
      <c r="B1080" s="84" t="s">
        <v>3940</v>
      </c>
      <c r="C1080" s="84">
        <v>2</v>
      </c>
      <c r="D1080" s="123">
        <v>0</v>
      </c>
      <c r="E1080" s="123">
        <v>1.2304489213782739</v>
      </c>
      <c r="F1080" s="84" t="s">
        <v>2895</v>
      </c>
      <c r="G1080" s="84" t="b">
        <v>0</v>
      </c>
      <c r="H1080" s="84" t="b">
        <v>0</v>
      </c>
      <c r="I1080" s="84" t="b">
        <v>0</v>
      </c>
      <c r="J1080" s="84" t="b">
        <v>0</v>
      </c>
      <c r="K1080" s="84" t="b">
        <v>0</v>
      </c>
      <c r="L1080" s="84" t="b">
        <v>0</v>
      </c>
    </row>
    <row r="1081" spans="1:12" ht="15">
      <c r="A1081" s="84" t="s">
        <v>3943</v>
      </c>
      <c r="B1081" s="84" t="s">
        <v>3819</v>
      </c>
      <c r="C1081" s="84">
        <v>2</v>
      </c>
      <c r="D1081" s="123">
        <v>0</v>
      </c>
      <c r="E1081" s="123">
        <v>1.2671717284030137</v>
      </c>
      <c r="F1081" s="84" t="s">
        <v>2896</v>
      </c>
      <c r="G1081" s="84" t="b">
        <v>0</v>
      </c>
      <c r="H1081" s="84" t="b">
        <v>0</v>
      </c>
      <c r="I1081" s="84" t="b">
        <v>0</v>
      </c>
      <c r="J1081" s="84" t="b">
        <v>0</v>
      </c>
      <c r="K1081" s="84" t="b">
        <v>0</v>
      </c>
      <c r="L1081" s="84" t="b">
        <v>0</v>
      </c>
    </row>
    <row r="1082" spans="1:12" ht="15">
      <c r="A1082" s="84" t="s">
        <v>3819</v>
      </c>
      <c r="B1082" s="84" t="s">
        <v>3673</v>
      </c>
      <c r="C1082" s="84">
        <v>2</v>
      </c>
      <c r="D1082" s="123">
        <v>0</v>
      </c>
      <c r="E1082" s="123">
        <v>1.2671717284030137</v>
      </c>
      <c r="F1082" s="84" t="s">
        <v>2896</v>
      </c>
      <c r="G1082" s="84" t="b">
        <v>0</v>
      </c>
      <c r="H1082" s="84" t="b">
        <v>0</v>
      </c>
      <c r="I1082" s="84" t="b">
        <v>0</v>
      </c>
      <c r="J1082" s="84" t="b">
        <v>0</v>
      </c>
      <c r="K1082" s="84" t="b">
        <v>0</v>
      </c>
      <c r="L1082" s="84" t="b">
        <v>0</v>
      </c>
    </row>
    <row r="1083" spans="1:12" ht="15">
      <c r="A1083" s="84" t="s">
        <v>3673</v>
      </c>
      <c r="B1083" s="84" t="s">
        <v>3674</v>
      </c>
      <c r="C1083" s="84">
        <v>2</v>
      </c>
      <c r="D1083" s="123">
        <v>0</v>
      </c>
      <c r="E1083" s="123">
        <v>1.2671717284030137</v>
      </c>
      <c r="F1083" s="84" t="s">
        <v>2896</v>
      </c>
      <c r="G1083" s="84" t="b">
        <v>0</v>
      </c>
      <c r="H1083" s="84" t="b">
        <v>0</v>
      </c>
      <c r="I1083" s="84" t="b">
        <v>0</v>
      </c>
      <c r="J1083" s="84" t="b">
        <v>0</v>
      </c>
      <c r="K1083" s="84" t="b">
        <v>0</v>
      </c>
      <c r="L1083" s="84" t="b">
        <v>0</v>
      </c>
    </row>
    <row r="1084" spans="1:12" ht="15">
      <c r="A1084" s="84" t="s">
        <v>3674</v>
      </c>
      <c r="B1084" s="84" t="s">
        <v>3944</v>
      </c>
      <c r="C1084" s="84">
        <v>2</v>
      </c>
      <c r="D1084" s="123">
        <v>0</v>
      </c>
      <c r="E1084" s="123">
        <v>1.2671717284030137</v>
      </c>
      <c r="F1084" s="84" t="s">
        <v>2896</v>
      </c>
      <c r="G1084" s="84" t="b">
        <v>0</v>
      </c>
      <c r="H1084" s="84" t="b">
        <v>0</v>
      </c>
      <c r="I1084" s="84" t="b">
        <v>0</v>
      </c>
      <c r="J1084" s="84" t="b">
        <v>0</v>
      </c>
      <c r="K1084" s="84" t="b">
        <v>0</v>
      </c>
      <c r="L1084" s="84" t="b">
        <v>0</v>
      </c>
    </row>
    <row r="1085" spans="1:12" ht="15">
      <c r="A1085" s="84" t="s">
        <v>3944</v>
      </c>
      <c r="B1085" s="84" t="s">
        <v>3778</v>
      </c>
      <c r="C1085" s="84">
        <v>2</v>
      </c>
      <c r="D1085" s="123">
        <v>0</v>
      </c>
      <c r="E1085" s="123">
        <v>1.2671717284030137</v>
      </c>
      <c r="F1085" s="84" t="s">
        <v>2896</v>
      </c>
      <c r="G1085" s="84" t="b">
        <v>0</v>
      </c>
      <c r="H1085" s="84" t="b">
        <v>0</v>
      </c>
      <c r="I1085" s="84" t="b">
        <v>0</v>
      </c>
      <c r="J1085" s="84" t="b">
        <v>0</v>
      </c>
      <c r="K1085" s="84" t="b">
        <v>0</v>
      </c>
      <c r="L1085" s="84" t="b">
        <v>0</v>
      </c>
    </row>
    <row r="1086" spans="1:12" ht="15">
      <c r="A1086" s="84" t="s">
        <v>3778</v>
      </c>
      <c r="B1086" s="84" t="s">
        <v>3945</v>
      </c>
      <c r="C1086" s="84">
        <v>2</v>
      </c>
      <c r="D1086" s="123">
        <v>0</v>
      </c>
      <c r="E1086" s="123">
        <v>1.2671717284030137</v>
      </c>
      <c r="F1086" s="84" t="s">
        <v>2896</v>
      </c>
      <c r="G1086" s="84" t="b">
        <v>0</v>
      </c>
      <c r="H1086" s="84" t="b">
        <v>0</v>
      </c>
      <c r="I1086" s="84" t="b">
        <v>0</v>
      </c>
      <c r="J1086" s="84" t="b">
        <v>0</v>
      </c>
      <c r="K1086" s="84" t="b">
        <v>0</v>
      </c>
      <c r="L1086" s="84" t="b">
        <v>0</v>
      </c>
    </row>
    <row r="1087" spans="1:12" ht="15">
      <c r="A1087" s="84" t="s">
        <v>3945</v>
      </c>
      <c r="B1087" s="84" t="s">
        <v>3820</v>
      </c>
      <c r="C1087" s="84">
        <v>2</v>
      </c>
      <c r="D1087" s="123">
        <v>0</v>
      </c>
      <c r="E1087" s="123">
        <v>1.2671717284030137</v>
      </c>
      <c r="F1087" s="84" t="s">
        <v>2896</v>
      </c>
      <c r="G1087" s="84" t="b">
        <v>0</v>
      </c>
      <c r="H1087" s="84" t="b">
        <v>0</v>
      </c>
      <c r="I1087" s="84" t="b">
        <v>0</v>
      </c>
      <c r="J1087" s="84" t="b">
        <v>0</v>
      </c>
      <c r="K1087" s="84" t="b">
        <v>0</v>
      </c>
      <c r="L1087" s="84" t="b">
        <v>0</v>
      </c>
    </row>
    <row r="1088" spans="1:12" ht="15">
      <c r="A1088" s="84" t="s">
        <v>3820</v>
      </c>
      <c r="B1088" s="84" t="s">
        <v>3946</v>
      </c>
      <c r="C1088" s="84">
        <v>2</v>
      </c>
      <c r="D1088" s="123">
        <v>0</v>
      </c>
      <c r="E1088" s="123">
        <v>1.2671717284030137</v>
      </c>
      <c r="F1088" s="84" t="s">
        <v>2896</v>
      </c>
      <c r="G1088" s="84" t="b">
        <v>0</v>
      </c>
      <c r="H1088" s="84" t="b">
        <v>0</v>
      </c>
      <c r="I1088" s="84" t="b">
        <v>0</v>
      </c>
      <c r="J1088" s="84" t="b">
        <v>0</v>
      </c>
      <c r="K1088" s="84" t="b">
        <v>0</v>
      </c>
      <c r="L1088" s="84" t="b">
        <v>0</v>
      </c>
    </row>
    <row r="1089" spans="1:12" ht="15">
      <c r="A1089" s="84" t="s">
        <v>3946</v>
      </c>
      <c r="B1089" s="84" t="s">
        <v>3947</v>
      </c>
      <c r="C1089" s="84">
        <v>2</v>
      </c>
      <c r="D1089" s="123">
        <v>0</v>
      </c>
      <c r="E1089" s="123">
        <v>1.2671717284030137</v>
      </c>
      <c r="F1089" s="84" t="s">
        <v>2896</v>
      </c>
      <c r="G1089" s="84" t="b">
        <v>0</v>
      </c>
      <c r="H1089" s="84" t="b">
        <v>0</v>
      </c>
      <c r="I1089" s="84" t="b">
        <v>0</v>
      </c>
      <c r="J1089" s="84" t="b">
        <v>0</v>
      </c>
      <c r="K1089" s="84" t="b">
        <v>0</v>
      </c>
      <c r="L1089" s="84" t="b">
        <v>0</v>
      </c>
    </row>
    <row r="1090" spans="1:12" ht="15">
      <c r="A1090" s="84" t="s">
        <v>3947</v>
      </c>
      <c r="B1090" s="84" t="s">
        <v>3060</v>
      </c>
      <c r="C1090" s="84">
        <v>2</v>
      </c>
      <c r="D1090" s="123">
        <v>0</v>
      </c>
      <c r="E1090" s="123">
        <v>1.2671717284030137</v>
      </c>
      <c r="F1090" s="84" t="s">
        <v>2896</v>
      </c>
      <c r="G1090" s="84" t="b">
        <v>0</v>
      </c>
      <c r="H1090" s="84" t="b">
        <v>0</v>
      </c>
      <c r="I1090" s="84" t="b">
        <v>0</v>
      </c>
      <c r="J1090" s="84" t="b">
        <v>0</v>
      </c>
      <c r="K1090" s="84" t="b">
        <v>0</v>
      </c>
      <c r="L1090" s="84" t="b">
        <v>0</v>
      </c>
    </row>
    <row r="1091" spans="1:12" ht="15">
      <c r="A1091" s="84" t="s">
        <v>4016</v>
      </c>
      <c r="B1091" s="84" t="s">
        <v>4017</v>
      </c>
      <c r="C1091" s="84">
        <v>2</v>
      </c>
      <c r="D1091" s="123">
        <v>0.006772740732910817</v>
      </c>
      <c r="E1091" s="123">
        <v>1.3891660843645326</v>
      </c>
      <c r="F1091" s="84" t="s">
        <v>2899</v>
      </c>
      <c r="G1091" s="84" t="b">
        <v>0</v>
      </c>
      <c r="H1091" s="84" t="b">
        <v>0</v>
      </c>
      <c r="I1091" s="84" t="b">
        <v>0</v>
      </c>
      <c r="J1091" s="84" t="b">
        <v>0</v>
      </c>
      <c r="K1091" s="84" t="b">
        <v>0</v>
      </c>
      <c r="L1091" s="84" t="b">
        <v>0</v>
      </c>
    </row>
    <row r="1092" spans="1:12" ht="15">
      <c r="A1092" s="84" t="s">
        <v>4017</v>
      </c>
      <c r="B1092" s="84" t="s">
        <v>4018</v>
      </c>
      <c r="C1092" s="84">
        <v>2</v>
      </c>
      <c r="D1092" s="123">
        <v>0.006772740732910817</v>
      </c>
      <c r="E1092" s="123">
        <v>1.3891660843645326</v>
      </c>
      <c r="F1092" s="84" t="s">
        <v>2899</v>
      </c>
      <c r="G1092" s="84" t="b">
        <v>0</v>
      </c>
      <c r="H1092" s="84" t="b">
        <v>0</v>
      </c>
      <c r="I1092" s="84" t="b">
        <v>0</v>
      </c>
      <c r="J1092" s="84" t="b">
        <v>0</v>
      </c>
      <c r="K1092" s="84" t="b">
        <v>0</v>
      </c>
      <c r="L1092" s="84" t="b">
        <v>0</v>
      </c>
    </row>
    <row r="1093" spans="1:12" ht="15">
      <c r="A1093" s="84" t="s">
        <v>4018</v>
      </c>
      <c r="B1093" s="84" t="s">
        <v>3682</v>
      </c>
      <c r="C1093" s="84">
        <v>2</v>
      </c>
      <c r="D1093" s="123">
        <v>0.006772740732910817</v>
      </c>
      <c r="E1093" s="123">
        <v>1.3891660843645326</v>
      </c>
      <c r="F1093" s="84" t="s">
        <v>2899</v>
      </c>
      <c r="G1093" s="84" t="b">
        <v>0</v>
      </c>
      <c r="H1093" s="84" t="b">
        <v>0</v>
      </c>
      <c r="I1093" s="84" t="b">
        <v>0</v>
      </c>
      <c r="J1093" s="84" t="b">
        <v>1</v>
      </c>
      <c r="K1093" s="84" t="b">
        <v>0</v>
      </c>
      <c r="L1093" s="84" t="b">
        <v>0</v>
      </c>
    </row>
    <row r="1094" spans="1:12" ht="15">
      <c r="A1094" s="84" t="s">
        <v>3682</v>
      </c>
      <c r="B1094" s="84" t="s">
        <v>4019</v>
      </c>
      <c r="C1094" s="84">
        <v>2</v>
      </c>
      <c r="D1094" s="123">
        <v>0.006772740732910817</v>
      </c>
      <c r="E1094" s="123">
        <v>1.3891660843645326</v>
      </c>
      <c r="F1094" s="84" t="s">
        <v>2899</v>
      </c>
      <c r="G1094" s="84" t="b">
        <v>1</v>
      </c>
      <c r="H1094" s="84" t="b">
        <v>0</v>
      </c>
      <c r="I1094" s="84" t="b">
        <v>0</v>
      </c>
      <c r="J1094" s="84" t="b">
        <v>0</v>
      </c>
      <c r="K1094" s="84" t="b">
        <v>0</v>
      </c>
      <c r="L1094" s="84" t="b">
        <v>0</v>
      </c>
    </row>
    <row r="1095" spans="1:12" ht="15">
      <c r="A1095" s="84" t="s">
        <v>4019</v>
      </c>
      <c r="B1095" s="84" t="s">
        <v>3778</v>
      </c>
      <c r="C1095" s="84">
        <v>2</v>
      </c>
      <c r="D1095" s="123">
        <v>0.006772740732910817</v>
      </c>
      <c r="E1095" s="123">
        <v>1.3891660843645326</v>
      </c>
      <c r="F1095" s="84" t="s">
        <v>2899</v>
      </c>
      <c r="G1095" s="84" t="b">
        <v>0</v>
      </c>
      <c r="H1095" s="84" t="b">
        <v>0</v>
      </c>
      <c r="I1095" s="84" t="b">
        <v>0</v>
      </c>
      <c r="J1095" s="84" t="b">
        <v>0</v>
      </c>
      <c r="K1095" s="84" t="b">
        <v>0</v>
      </c>
      <c r="L1095" s="84" t="b">
        <v>0</v>
      </c>
    </row>
    <row r="1096" spans="1:12" ht="15">
      <c r="A1096" s="84" t="s">
        <v>3778</v>
      </c>
      <c r="B1096" s="84" t="s">
        <v>3821</v>
      </c>
      <c r="C1096" s="84">
        <v>2</v>
      </c>
      <c r="D1096" s="123">
        <v>0.006772740732910817</v>
      </c>
      <c r="E1096" s="123">
        <v>1.3891660843645326</v>
      </c>
      <c r="F1096" s="84" t="s">
        <v>2899</v>
      </c>
      <c r="G1096" s="84" t="b">
        <v>0</v>
      </c>
      <c r="H1096" s="84" t="b">
        <v>0</v>
      </c>
      <c r="I1096" s="84" t="b">
        <v>0</v>
      </c>
      <c r="J1096" s="84" t="b">
        <v>0</v>
      </c>
      <c r="K1096" s="84" t="b">
        <v>0</v>
      </c>
      <c r="L1096" s="84" t="b">
        <v>0</v>
      </c>
    </row>
    <row r="1097" spans="1:12" ht="15">
      <c r="A1097" s="84" t="s">
        <v>3821</v>
      </c>
      <c r="B1097" s="84" t="s">
        <v>4020</v>
      </c>
      <c r="C1097" s="84">
        <v>2</v>
      </c>
      <c r="D1097" s="123">
        <v>0.006772740732910817</v>
      </c>
      <c r="E1097" s="123">
        <v>1.3891660843645326</v>
      </c>
      <c r="F1097" s="84" t="s">
        <v>2899</v>
      </c>
      <c r="G1097" s="84" t="b">
        <v>0</v>
      </c>
      <c r="H1097" s="84" t="b">
        <v>0</v>
      </c>
      <c r="I1097" s="84" t="b">
        <v>0</v>
      </c>
      <c r="J1097" s="84" t="b">
        <v>0</v>
      </c>
      <c r="K1097" s="84" t="b">
        <v>1</v>
      </c>
      <c r="L1097" s="84" t="b">
        <v>0</v>
      </c>
    </row>
    <row r="1098" spans="1:12" ht="15">
      <c r="A1098" s="84" t="s">
        <v>4020</v>
      </c>
      <c r="B1098" s="84" t="s">
        <v>684</v>
      </c>
      <c r="C1098" s="84">
        <v>2</v>
      </c>
      <c r="D1098" s="123">
        <v>0.006772740732910817</v>
      </c>
      <c r="E1098" s="123">
        <v>1.2130748253088512</v>
      </c>
      <c r="F1098" s="84" t="s">
        <v>2899</v>
      </c>
      <c r="G1098" s="84" t="b">
        <v>0</v>
      </c>
      <c r="H1098" s="84" t="b">
        <v>1</v>
      </c>
      <c r="I1098" s="84" t="b">
        <v>0</v>
      </c>
      <c r="J1098" s="84" t="b">
        <v>0</v>
      </c>
      <c r="K1098" s="84" t="b">
        <v>0</v>
      </c>
      <c r="L1098" s="84" t="b">
        <v>0</v>
      </c>
    </row>
    <row r="1099" spans="1:12" ht="15">
      <c r="A1099" s="84" t="s">
        <v>684</v>
      </c>
      <c r="B1099" s="84" t="s">
        <v>3054</v>
      </c>
      <c r="C1099" s="84">
        <v>2</v>
      </c>
      <c r="D1099" s="123">
        <v>0.006772740732910817</v>
      </c>
      <c r="E1099" s="123">
        <v>1.03698356625317</v>
      </c>
      <c r="F1099" s="84" t="s">
        <v>2899</v>
      </c>
      <c r="G1099" s="84" t="b">
        <v>0</v>
      </c>
      <c r="H1099" s="84" t="b">
        <v>0</v>
      </c>
      <c r="I1099" s="84" t="b">
        <v>0</v>
      </c>
      <c r="J1099" s="84" t="b">
        <v>0</v>
      </c>
      <c r="K1099" s="84" t="b">
        <v>0</v>
      </c>
      <c r="L1099" s="84" t="b">
        <v>0</v>
      </c>
    </row>
    <row r="1100" spans="1:12" ht="15">
      <c r="A1100" s="84" t="s">
        <v>3054</v>
      </c>
      <c r="B1100" s="84" t="s">
        <v>4021</v>
      </c>
      <c r="C1100" s="84">
        <v>2</v>
      </c>
      <c r="D1100" s="123">
        <v>0.006772740732910817</v>
      </c>
      <c r="E1100" s="123">
        <v>1.3891660843645326</v>
      </c>
      <c r="F1100" s="84" t="s">
        <v>2899</v>
      </c>
      <c r="G1100" s="84" t="b">
        <v>0</v>
      </c>
      <c r="H1100" s="84" t="b">
        <v>0</v>
      </c>
      <c r="I1100" s="84" t="b">
        <v>0</v>
      </c>
      <c r="J1100" s="84" t="b">
        <v>0</v>
      </c>
      <c r="K1100" s="84" t="b">
        <v>0</v>
      </c>
      <c r="L1100" s="84" t="b">
        <v>0</v>
      </c>
    </row>
    <row r="1101" spans="1:12" ht="15">
      <c r="A1101" s="84" t="s">
        <v>4021</v>
      </c>
      <c r="B1101" s="84" t="s">
        <v>4022</v>
      </c>
      <c r="C1101" s="84">
        <v>2</v>
      </c>
      <c r="D1101" s="123">
        <v>0.006772740732910817</v>
      </c>
      <c r="E1101" s="123">
        <v>1.3891660843645326</v>
      </c>
      <c r="F1101" s="84" t="s">
        <v>2899</v>
      </c>
      <c r="G1101" s="84" t="b">
        <v>0</v>
      </c>
      <c r="H1101" s="84" t="b">
        <v>0</v>
      </c>
      <c r="I1101" s="84" t="b">
        <v>0</v>
      </c>
      <c r="J1101" s="84" t="b">
        <v>0</v>
      </c>
      <c r="K1101" s="84" t="b">
        <v>0</v>
      </c>
      <c r="L1101" s="84" t="b">
        <v>0</v>
      </c>
    </row>
    <row r="1102" spans="1:12" ht="15">
      <c r="A1102" s="84" t="s">
        <v>3055</v>
      </c>
      <c r="B1102" s="84" t="s">
        <v>3056</v>
      </c>
      <c r="C1102" s="84">
        <v>4</v>
      </c>
      <c r="D1102" s="123">
        <v>0</v>
      </c>
      <c r="E1102" s="123">
        <v>1.0606978403536116</v>
      </c>
      <c r="F1102" s="84" t="s">
        <v>2901</v>
      </c>
      <c r="G1102" s="84" t="b">
        <v>0</v>
      </c>
      <c r="H1102" s="84" t="b">
        <v>0</v>
      </c>
      <c r="I1102" s="84" t="b">
        <v>0</v>
      </c>
      <c r="J1102" s="84" t="b">
        <v>0</v>
      </c>
      <c r="K1102" s="84" t="b">
        <v>0</v>
      </c>
      <c r="L1102" s="84" t="b">
        <v>0</v>
      </c>
    </row>
    <row r="1103" spans="1:12" ht="15">
      <c r="A1103" s="84" t="s">
        <v>4043</v>
      </c>
      <c r="B1103" s="84" t="s">
        <v>3788</v>
      </c>
      <c r="C1103" s="84">
        <v>2</v>
      </c>
      <c r="D1103" s="123">
        <v>0</v>
      </c>
      <c r="E1103" s="123">
        <v>1.3617278360175928</v>
      </c>
      <c r="F1103" s="84" t="s">
        <v>2901</v>
      </c>
      <c r="G1103" s="84" t="b">
        <v>1</v>
      </c>
      <c r="H1103" s="84" t="b">
        <v>0</v>
      </c>
      <c r="I1103" s="84" t="b">
        <v>0</v>
      </c>
      <c r="J1103" s="84" t="b">
        <v>0</v>
      </c>
      <c r="K1103" s="84" t="b">
        <v>0</v>
      </c>
      <c r="L1103" s="84" t="b">
        <v>0</v>
      </c>
    </row>
    <row r="1104" spans="1:12" ht="15">
      <c r="A1104" s="84" t="s">
        <v>3788</v>
      </c>
      <c r="B1104" s="84" t="s">
        <v>3825</v>
      </c>
      <c r="C1104" s="84">
        <v>2</v>
      </c>
      <c r="D1104" s="123">
        <v>0</v>
      </c>
      <c r="E1104" s="123">
        <v>1.3617278360175928</v>
      </c>
      <c r="F1104" s="84" t="s">
        <v>2901</v>
      </c>
      <c r="G1104" s="84" t="b">
        <v>0</v>
      </c>
      <c r="H1104" s="84" t="b">
        <v>0</v>
      </c>
      <c r="I1104" s="84" t="b">
        <v>0</v>
      </c>
      <c r="J1104" s="84" t="b">
        <v>0</v>
      </c>
      <c r="K1104" s="84" t="b">
        <v>0</v>
      </c>
      <c r="L1104" s="84" t="b">
        <v>0</v>
      </c>
    </row>
    <row r="1105" spans="1:12" ht="15">
      <c r="A1105" s="84" t="s">
        <v>3825</v>
      </c>
      <c r="B1105" s="84" t="s">
        <v>3054</v>
      </c>
      <c r="C1105" s="84">
        <v>2</v>
      </c>
      <c r="D1105" s="123">
        <v>0</v>
      </c>
      <c r="E1105" s="123">
        <v>1.3617278360175928</v>
      </c>
      <c r="F1105" s="84" t="s">
        <v>2901</v>
      </c>
      <c r="G1105" s="84" t="b">
        <v>0</v>
      </c>
      <c r="H1105" s="84" t="b">
        <v>0</v>
      </c>
      <c r="I1105" s="84" t="b">
        <v>0</v>
      </c>
      <c r="J1105" s="84" t="b">
        <v>0</v>
      </c>
      <c r="K1105" s="84" t="b">
        <v>0</v>
      </c>
      <c r="L1105" s="84" t="b">
        <v>0</v>
      </c>
    </row>
    <row r="1106" spans="1:12" ht="15">
      <c r="A1106" s="84" t="s">
        <v>3054</v>
      </c>
      <c r="B1106" s="84" t="s">
        <v>3055</v>
      </c>
      <c r="C1106" s="84">
        <v>2</v>
      </c>
      <c r="D1106" s="123">
        <v>0</v>
      </c>
      <c r="E1106" s="123">
        <v>1.0606978403536116</v>
      </c>
      <c r="F1106" s="84" t="s">
        <v>2901</v>
      </c>
      <c r="G1106" s="84" t="b">
        <v>0</v>
      </c>
      <c r="H1106" s="84" t="b">
        <v>0</v>
      </c>
      <c r="I1106" s="84" t="b">
        <v>0</v>
      </c>
      <c r="J1106" s="84" t="b">
        <v>0</v>
      </c>
      <c r="K1106" s="84" t="b">
        <v>0</v>
      </c>
      <c r="L1106" s="84" t="b">
        <v>0</v>
      </c>
    </row>
    <row r="1107" spans="1:12" ht="15">
      <c r="A1107" s="84" t="s">
        <v>3056</v>
      </c>
      <c r="B1107" s="84" t="s">
        <v>3856</v>
      </c>
      <c r="C1107" s="84">
        <v>2</v>
      </c>
      <c r="D1107" s="123">
        <v>0</v>
      </c>
      <c r="E1107" s="123">
        <v>1.0606978403536116</v>
      </c>
      <c r="F1107" s="84" t="s">
        <v>2901</v>
      </c>
      <c r="G1107" s="84" t="b">
        <v>0</v>
      </c>
      <c r="H1107" s="84" t="b">
        <v>0</v>
      </c>
      <c r="I1107" s="84" t="b">
        <v>0</v>
      </c>
      <c r="J1107" s="84" t="b">
        <v>0</v>
      </c>
      <c r="K1107" s="84" t="b">
        <v>0</v>
      </c>
      <c r="L1107" s="84" t="b">
        <v>0</v>
      </c>
    </row>
    <row r="1108" spans="1:12" ht="15">
      <c r="A1108" s="84" t="s">
        <v>3856</v>
      </c>
      <c r="B1108" s="84" t="s">
        <v>3055</v>
      </c>
      <c r="C1108" s="84">
        <v>2</v>
      </c>
      <c r="D1108" s="123">
        <v>0</v>
      </c>
      <c r="E1108" s="123">
        <v>1.0606978403536116</v>
      </c>
      <c r="F1108" s="84" t="s">
        <v>2901</v>
      </c>
      <c r="G1108" s="84" t="b">
        <v>0</v>
      </c>
      <c r="H1108" s="84" t="b">
        <v>0</v>
      </c>
      <c r="I1108" s="84" t="b">
        <v>0</v>
      </c>
      <c r="J1108" s="84" t="b">
        <v>0</v>
      </c>
      <c r="K1108" s="84" t="b">
        <v>0</v>
      </c>
      <c r="L1108" s="84" t="b">
        <v>0</v>
      </c>
    </row>
    <row r="1109" spans="1:12" ht="15">
      <c r="A1109" s="84" t="s">
        <v>3056</v>
      </c>
      <c r="B1109" s="84" t="s">
        <v>4044</v>
      </c>
      <c r="C1109" s="84">
        <v>2</v>
      </c>
      <c r="D1109" s="123">
        <v>0</v>
      </c>
      <c r="E1109" s="123">
        <v>1.0606978403536116</v>
      </c>
      <c r="F1109" s="84" t="s">
        <v>2901</v>
      </c>
      <c r="G1109" s="84" t="b">
        <v>0</v>
      </c>
      <c r="H1109" s="84" t="b">
        <v>0</v>
      </c>
      <c r="I1109" s="84" t="b">
        <v>0</v>
      </c>
      <c r="J1109" s="84" t="b">
        <v>0</v>
      </c>
      <c r="K1109" s="84" t="b">
        <v>0</v>
      </c>
      <c r="L1109" s="84" t="b">
        <v>0</v>
      </c>
    </row>
    <row r="1110" spans="1:12" ht="15">
      <c r="A1110" s="84" t="s">
        <v>4044</v>
      </c>
      <c r="B1110" s="84" t="s">
        <v>4045</v>
      </c>
      <c r="C1110" s="84">
        <v>2</v>
      </c>
      <c r="D1110" s="123">
        <v>0</v>
      </c>
      <c r="E1110" s="123">
        <v>1.3617278360175928</v>
      </c>
      <c r="F1110" s="84" t="s">
        <v>2901</v>
      </c>
      <c r="G1110" s="84" t="b">
        <v>0</v>
      </c>
      <c r="H1110" s="84" t="b">
        <v>0</v>
      </c>
      <c r="I1110" s="84" t="b">
        <v>0</v>
      </c>
      <c r="J1110" s="84" t="b">
        <v>0</v>
      </c>
      <c r="K1110" s="84" t="b">
        <v>0</v>
      </c>
      <c r="L1110" s="84" t="b">
        <v>0</v>
      </c>
    </row>
    <row r="1111" spans="1:12" ht="15">
      <c r="A1111" s="84" t="s">
        <v>4045</v>
      </c>
      <c r="B1111" s="84" t="s">
        <v>4046</v>
      </c>
      <c r="C1111" s="84">
        <v>2</v>
      </c>
      <c r="D1111" s="123">
        <v>0</v>
      </c>
      <c r="E1111" s="123">
        <v>1.3617278360175928</v>
      </c>
      <c r="F1111" s="84" t="s">
        <v>2901</v>
      </c>
      <c r="G1111" s="84" t="b">
        <v>0</v>
      </c>
      <c r="H1111" s="84" t="b">
        <v>0</v>
      </c>
      <c r="I1111" s="84" t="b">
        <v>0</v>
      </c>
      <c r="J1111" s="84" t="b">
        <v>0</v>
      </c>
      <c r="K1111" s="84" t="b">
        <v>0</v>
      </c>
      <c r="L1111" s="84" t="b">
        <v>0</v>
      </c>
    </row>
    <row r="1112" spans="1:12" ht="15">
      <c r="A1112" s="84" t="s">
        <v>4046</v>
      </c>
      <c r="B1112" s="84" t="s">
        <v>4047</v>
      </c>
      <c r="C1112" s="84">
        <v>2</v>
      </c>
      <c r="D1112" s="123">
        <v>0</v>
      </c>
      <c r="E1112" s="123">
        <v>1.3617278360175928</v>
      </c>
      <c r="F1112" s="84" t="s">
        <v>2901</v>
      </c>
      <c r="G1112" s="84" t="b">
        <v>0</v>
      </c>
      <c r="H1112" s="84" t="b">
        <v>0</v>
      </c>
      <c r="I1112" s="84" t="b">
        <v>0</v>
      </c>
      <c r="J1112" s="84" t="b">
        <v>0</v>
      </c>
      <c r="K1112" s="84" t="b">
        <v>0</v>
      </c>
      <c r="L1112" s="84" t="b">
        <v>0</v>
      </c>
    </row>
    <row r="1113" spans="1:12" ht="15">
      <c r="A1113" s="84" t="s">
        <v>4047</v>
      </c>
      <c r="B1113" s="84" t="s">
        <v>3057</v>
      </c>
      <c r="C1113" s="84">
        <v>2</v>
      </c>
      <c r="D1113" s="123">
        <v>0</v>
      </c>
      <c r="E1113" s="123">
        <v>1.3617278360175928</v>
      </c>
      <c r="F1113" s="84" t="s">
        <v>2901</v>
      </c>
      <c r="G1113" s="84" t="b">
        <v>0</v>
      </c>
      <c r="H1113" s="84" t="b">
        <v>0</v>
      </c>
      <c r="I1113" s="84" t="b">
        <v>0</v>
      </c>
      <c r="J1113" s="84" t="b">
        <v>0</v>
      </c>
      <c r="K1113" s="84" t="b">
        <v>0</v>
      </c>
      <c r="L1113" s="84" t="b">
        <v>0</v>
      </c>
    </row>
    <row r="1114" spans="1:12" ht="15">
      <c r="A1114" s="84" t="s">
        <v>3057</v>
      </c>
      <c r="B1114" s="84" t="s">
        <v>4048</v>
      </c>
      <c r="C1114" s="84">
        <v>2</v>
      </c>
      <c r="D1114" s="123">
        <v>0</v>
      </c>
      <c r="E1114" s="123">
        <v>1.3617278360175928</v>
      </c>
      <c r="F1114" s="84" t="s">
        <v>2901</v>
      </c>
      <c r="G1114" s="84" t="b">
        <v>0</v>
      </c>
      <c r="H1114" s="84" t="b">
        <v>0</v>
      </c>
      <c r="I1114" s="84" t="b">
        <v>0</v>
      </c>
      <c r="J1114" s="84" t="b">
        <v>0</v>
      </c>
      <c r="K1114" s="84" t="b">
        <v>0</v>
      </c>
      <c r="L1114" s="84" t="b">
        <v>0</v>
      </c>
    </row>
    <row r="1115" spans="1:12" ht="15">
      <c r="A1115" s="84" t="s">
        <v>4048</v>
      </c>
      <c r="B1115" s="84" t="s">
        <v>4049</v>
      </c>
      <c r="C1115" s="84">
        <v>2</v>
      </c>
      <c r="D1115" s="123">
        <v>0</v>
      </c>
      <c r="E1115" s="123">
        <v>1.3617278360175928</v>
      </c>
      <c r="F1115" s="84" t="s">
        <v>2901</v>
      </c>
      <c r="G1115" s="84" t="b">
        <v>0</v>
      </c>
      <c r="H1115" s="84" t="b">
        <v>0</v>
      </c>
      <c r="I1115" s="84" t="b">
        <v>0</v>
      </c>
      <c r="J1115" s="84" t="b">
        <v>0</v>
      </c>
      <c r="K1115" s="84" t="b">
        <v>0</v>
      </c>
      <c r="L1115" s="84" t="b">
        <v>0</v>
      </c>
    </row>
    <row r="1116" spans="1:12" ht="15">
      <c r="A1116" s="84" t="s">
        <v>4049</v>
      </c>
      <c r="B1116" s="84" t="s">
        <v>4050</v>
      </c>
      <c r="C1116" s="84">
        <v>2</v>
      </c>
      <c r="D1116" s="123">
        <v>0</v>
      </c>
      <c r="E1116" s="123">
        <v>1.3617278360175928</v>
      </c>
      <c r="F1116" s="84" t="s">
        <v>2901</v>
      </c>
      <c r="G1116" s="84" t="b">
        <v>0</v>
      </c>
      <c r="H1116" s="84" t="b">
        <v>0</v>
      </c>
      <c r="I1116" s="84" t="b">
        <v>0</v>
      </c>
      <c r="J1116" s="84" t="b">
        <v>0</v>
      </c>
      <c r="K1116" s="84" t="b">
        <v>0</v>
      </c>
      <c r="L1116" s="84" t="b">
        <v>0</v>
      </c>
    </row>
    <row r="1117" spans="1:12" ht="15">
      <c r="A1117" s="84" t="s">
        <v>4050</v>
      </c>
      <c r="B1117" s="84" t="s">
        <v>4051</v>
      </c>
      <c r="C1117" s="84">
        <v>2</v>
      </c>
      <c r="D1117" s="123">
        <v>0</v>
      </c>
      <c r="E1117" s="123">
        <v>1.3617278360175928</v>
      </c>
      <c r="F1117" s="84" t="s">
        <v>2901</v>
      </c>
      <c r="G1117" s="84" t="b">
        <v>0</v>
      </c>
      <c r="H1117" s="84" t="b">
        <v>0</v>
      </c>
      <c r="I1117" s="84" t="b">
        <v>0</v>
      </c>
      <c r="J1117" s="84" t="b">
        <v>0</v>
      </c>
      <c r="K1117" s="84" t="b">
        <v>0</v>
      </c>
      <c r="L1117" s="84" t="b">
        <v>0</v>
      </c>
    </row>
    <row r="1118" spans="1:12" ht="15">
      <c r="A1118" s="84" t="s">
        <v>4051</v>
      </c>
      <c r="B1118" s="84" t="s">
        <v>4052</v>
      </c>
      <c r="C1118" s="84">
        <v>2</v>
      </c>
      <c r="D1118" s="123">
        <v>0</v>
      </c>
      <c r="E1118" s="123">
        <v>1.3617278360175928</v>
      </c>
      <c r="F1118" s="84" t="s">
        <v>2901</v>
      </c>
      <c r="G1118" s="84" t="b">
        <v>0</v>
      </c>
      <c r="H1118" s="84" t="b">
        <v>0</v>
      </c>
      <c r="I1118" s="84" t="b">
        <v>0</v>
      </c>
      <c r="J1118" s="84" t="b">
        <v>0</v>
      </c>
      <c r="K1118" s="84" t="b">
        <v>0</v>
      </c>
      <c r="L1118" s="84" t="b">
        <v>0</v>
      </c>
    </row>
    <row r="1119" spans="1:12" ht="15">
      <c r="A1119" s="84" t="s">
        <v>3055</v>
      </c>
      <c r="B1119" s="84" t="s">
        <v>3056</v>
      </c>
      <c r="C1119" s="84">
        <v>2</v>
      </c>
      <c r="D1119" s="123">
        <v>0</v>
      </c>
      <c r="E1119" s="123">
        <v>0.6989700043360187</v>
      </c>
      <c r="F1119" s="84" t="s">
        <v>2902</v>
      </c>
      <c r="G1119" s="84" t="b">
        <v>0</v>
      </c>
      <c r="H1119" s="84" t="b">
        <v>0</v>
      </c>
      <c r="I1119" s="84" t="b">
        <v>0</v>
      </c>
      <c r="J1119" s="84" t="b">
        <v>0</v>
      </c>
      <c r="K1119" s="84" t="b">
        <v>0</v>
      </c>
      <c r="L1119" s="84" t="b">
        <v>0</v>
      </c>
    </row>
    <row r="1120" spans="1:12" ht="15">
      <c r="A1120" s="84" t="s">
        <v>3664</v>
      </c>
      <c r="B1120" s="84" t="s">
        <v>4056</v>
      </c>
      <c r="C1120" s="84">
        <v>2</v>
      </c>
      <c r="D1120" s="123">
        <v>0</v>
      </c>
      <c r="E1120" s="123">
        <v>0.8450980400142568</v>
      </c>
      <c r="F1120" s="84" t="s">
        <v>2904</v>
      </c>
      <c r="G1120" s="84" t="b">
        <v>0</v>
      </c>
      <c r="H1120" s="84" t="b">
        <v>0</v>
      </c>
      <c r="I1120" s="84" t="b">
        <v>0</v>
      </c>
      <c r="J1120" s="84" t="b">
        <v>0</v>
      </c>
      <c r="K1120" s="84" t="b">
        <v>0</v>
      </c>
      <c r="L1120" s="84" t="b">
        <v>0</v>
      </c>
    </row>
    <row r="1121" spans="1:12" ht="15">
      <c r="A1121" s="84" t="s">
        <v>4056</v>
      </c>
      <c r="B1121" s="84" t="s">
        <v>4057</v>
      </c>
      <c r="C1121" s="84">
        <v>2</v>
      </c>
      <c r="D1121" s="123">
        <v>0</v>
      </c>
      <c r="E1121" s="123">
        <v>1.146128035678238</v>
      </c>
      <c r="F1121" s="84" t="s">
        <v>2904</v>
      </c>
      <c r="G1121" s="84" t="b">
        <v>0</v>
      </c>
      <c r="H1121" s="84" t="b">
        <v>0</v>
      </c>
      <c r="I1121" s="84" t="b">
        <v>0</v>
      </c>
      <c r="J1121" s="84" t="b">
        <v>0</v>
      </c>
      <c r="K1121" s="84" t="b">
        <v>0</v>
      </c>
      <c r="L1121" s="84" t="b">
        <v>0</v>
      </c>
    </row>
    <row r="1122" spans="1:12" ht="15">
      <c r="A1122" s="84" t="s">
        <v>4057</v>
      </c>
      <c r="B1122" s="84" t="s">
        <v>3664</v>
      </c>
      <c r="C1122" s="84">
        <v>2</v>
      </c>
      <c r="D1122" s="123">
        <v>0</v>
      </c>
      <c r="E1122" s="123">
        <v>0.9700367766225568</v>
      </c>
      <c r="F1122" s="84" t="s">
        <v>2904</v>
      </c>
      <c r="G1122" s="84" t="b">
        <v>0</v>
      </c>
      <c r="H1122" s="84" t="b">
        <v>0</v>
      </c>
      <c r="I1122" s="84" t="b">
        <v>0</v>
      </c>
      <c r="J1122" s="84" t="b">
        <v>0</v>
      </c>
      <c r="K1122" s="84" t="b">
        <v>0</v>
      </c>
      <c r="L1122" s="84" t="b">
        <v>0</v>
      </c>
    </row>
    <row r="1123" spans="1:12" ht="15">
      <c r="A1123" s="84" t="s">
        <v>3664</v>
      </c>
      <c r="B1123" s="84" t="s">
        <v>3795</v>
      </c>
      <c r="C1123" s="84">
        <v>2</v>
      </c>
      <c r="D1123" s="123">
        <v>0</v>
      </c>
      <c r="E1123" s="123">
        <v>0.8450980400142568</v>
      </c>
      <c r="F1123" s="84" t="s">
        <v>2904</v>
      </c>
      <c r="G1123" s="84" t="b">
        <v>0</v>
      </c>
      <c r="H1123" s="84" t="b">
        <v>0</v>
      </c>
      <c r="I1123" s="84" t="b">
        <v>0</v>
      </c>
      <c r="J1123" s="84" t="b">
        <v>0</v>
      </c>
      <c r="K1123" s="84" t="b">
        <v>0</v>
      </c>
      <c r="L1123" s="84" t="b">
        <v>0</v>
      </c>
    </row>
    <row r="1124" spans="1:12" ht="15">
      <c r="A1124" s="84" t="s">
        <v>3795</v>
      </c>
      <c r="B1124" s="84" t="s">
        <v>4058</v>
      </c>
      <c r="C1124" s="84">
        <v>2</v>
      </c>
      <c r="D1124" s="123">
        <v>0</v>
      </c>
      <c r="E1124" s="123">
        <v>1.146128035678238</v>
      </c>
      <c r="F1124" s="84" t="s">
        <v>2904</v>
      </c>
      <c r="G1124" s="84" t="b">
        <v>0</v>
      </c>
      <c r="H1124" s="84" t="b">
        <v>0</v>
      </c>
      <c r="I1124" s="84" t="b">
        <v>0</v>
      </c>
      <c r="J1124" s="84" t="b">
        <v>0</v>
      </c>
      <c r="K1124" s="84" t="b">
        <v>0</v>
      </c>
      <c r="L1124" s="84" t="b">
        <v>0</v>
      </c>
    </row>
    <row r="1125" spans="1:12" ht="15">
      <c r="A1125" s="84" t="s">
        <v>4058</v>
      </c>
      <c r="B1125" s="84" t="s">
        <v>3691</v>
      </c>
      <c r="C1125" s="84">
        <v>2</v>
      </c>
      <c r="D1125" s="123">
        <v>0</v>
      </c>
      <c r="E1125" s="123">
        <v>1.146128035678238</v>
      </c>
      <c r="F1125" s="84" t="s">
        <v>2904</v>
      </c>
      <c r="G1125" s="84" t="b">
        <v>0</v>
      </c>
      <c r="H1125" s="84" t="b">
        <v>0</v>
      </c>
      <c r="I1125" s="84" t="b">
        <v>0</v>
      </c>
      <c r="J1125" s="84" t="b">
        <v>0</v>
      </c>
      <c r="K1125" s="84" t="b">
        <v>0</v>
      </c>
      <c r="L1125" s="84" t="b">
        <v>0</v>
      </c>
    </row>
    <row r="1126" spans="1:12" ht="15">
      <c r="A1126" s="84" t="s">
        <v>3691</v>
      </c>
      <c r="B1126" s="84" t="s">
        <v>4059</v>
      </c>
      <c r="C1126" s="84">
        <v>2</v>
      </c>
      <c r="D1126" s="123">
        <v>0</v>
      </c>
      <c r="E1126" s="123">
        <v>1.146128035678238</v>
      </c>
      <c r="F1126" s="84" t="s">
        <v>2904</v>
      </c>
      <c r="G1126" s="84" t="b">
        <v>0</v>
      </c>
      <c r="H1126" s="84" t="b">
        <v>0</v>
      </c>
      <c r="I1126" s="84" t="b">
        <v>0</v>
      </c>
      <c r="J1126" s="84" t="b">
        <v>0</v>
      </c>
      <c r="K1126" s="84" t="b">
        <v>0</v>
      </c>
      <c r="L1126" s="84" t="b">
        <v>0</v>
      </c>
    </row>
    <row r="1127" spans="1:12" ht="15">
      <c r="A1127" s="84" t="s">
        <v>4059</v>
      </c>
      <c r="B1127" s="84" t="s">
        <v>3667</v>
      </c>
      <c r="C1127" s="84">
        <v>2</v>
      </c>
      <c r="D1127" s="123">
        <v>0</v>
      </c>
      <c r="E1127" s="123">
        <v>1.146128035678238</v>
      </c>
      <c r="F1127" s="84" t="s">
        <v>2904</v>
      </c>
      <c r="G1127" s="84" t="b">
        <v>0</v>
      </c>
      <c r="H1127" s="84" t="b">
        <v>0</v>
      </c>
      <c r="I1127" s="84" t="b">
        <v>0</v>
      </c>
      <c r="J1127" s="84" t="b">
        <v>0</v>
      </c>
      <c r="K1127" s="84" t="b">
        <v>0</v>
      </c>
      <c r="L1127" s="84" t="b">
        <v>0</v>
      </c>
    </row>
    <row r="1128" spans="1:12" ht="15">
      <c r="A1128" s="84" t="s">
        <v>3667</v>
      </c>
      <c r="B1128" s="84" t="s">
        <v>4060</v>
      </c>
      <c r="C1128" s="84">
        <v>2</v>
      </c>
      <c r="D1128" s="123">
        <v>0</v>
      </c>
      <c r="E1128" s="123">
        <v>1.146128035678238</v>
      </c>
      <c r="F1128" s="84" t="s">
        <v>2904</v>
      </c>
      <c r="G1128" s="84" t="b">
        <v>0</v>
      </c>
      <c r="H1128" s="84" t="b">
        <v>0</v>
      </c>
      <c r="I1128" s="84" t="b">
        <v>0</v>
      </c>
      <c r="J1128" s="84" t="b">
        <v>0</v>
      </c>
      <c r="K1128" s="84" t="b">
        <v>0</v>
      </c>
      <c r="L1128" s="84" t="b">
        <v>0</v>
      </c>
    </row>
    <row r="1129" spans="1:12" ht="15">
      <c r="A1129" s="84" t="s">
        <v>4060</v>
      </c>
      <c r="B1129" s="84" t="s">
        <v>4061</v>
      </c>
      <c r="C1129" s="84">
        <v>2</v>
      </c>
      <c r="D1129" s="123">
        <v>0</v>
      </c>
      <c r="E1129" s="123">
        <v>1.146128035678238</v>
      </c>
      <c r="F1129" s="84" t="s">
        <v>2904</v>
      </c>
      <c r="G1129" s="84" t="b">
        <v>0</v>
      </c>
      <c r="H1129" s="84" t="b">
        <v>0</v>
      </c>
      <c r="I1129" s="84" t="b">
        <v>0</v>
      </c>
      <c r="J1129" s="84" t="b">
        <v>1</v>
      </c>
      <c r="K1129" s="84" t="b">
        <v>0</v>
      </c>
      <c r="L1129" s="84" t="b">
        <v>0</v>
      </c>
    </row>
    <row r="1130" spans="1:12" ht="15">
      <c r="A1130" s="84" t="s">
        <v>4064</v>
      </c>
      <c r="B1130" s="84" t="s">
        <v>3664</v>
      </c>
      <c r="C1130" s="84">
        <v>2</v>
      </c>
      <c r="D1130" s="123">
        <v>0</v>
      </c>
      <c r="E1130" s="123">
        <v>1.0413926851582251</v>
      </c>
      <c r="F1130" s="84" t="s">
        <v>2905</v>
      </c>
      <c r="G1130" s="84" t="b">
        <v>0</v>
      </c>
      <c r="H1130" s="84" t="b">
        <v>1</v>
      </c>
      <c r="I1130" s="84" t="b">
        <v>0</v>
      </c>
      <c r="J1130" s="84" t="b">
        <v>0</v>
      </c>
      <c r="K1130" s="84" t="b">
        <v>0</v>
      </c>
      <c r="L1130" s="84" t="b">
        <v>0</v>
      </c>
    </row>
    <row r="1131" spans="1:12" ht="15">
      <c r="A1131" s="84" t="s">
        <v>3664</v>
      </c>
      <c r="B1131" s="84" t="s">
        <v>3681</v>
      </c>
      <c r="C1131" s="84">
        <v>2</v>
      </c>
      <c r="D1131" s="123">
        <v>0</v>
      </c>
      <c r="E1131" s="123">
        <v>1.0413926851582251</v>
      </c>
      <c r="F1131" s="84" t="s">
        <v>2905</v>
      </c>
      <c r="G1131" s="84" t="b">
        <v>0</v>
      </c>
      <c r="H1131" s="84" t="b">
        <v>0</v>
      </c>
      <c r="I1131" s="84" t="b">
        <v>0</v>
      </c>
      <c r="J1131" s="84" t="b">
        <v>0</v>
      </c>
      <c r="K1131" s="84" t="b">
        <v>0</v>
      </c>
      <c r="L1131" s="84" t="b">
        <v>0</v>
      </c>
    </row>
    <row r="1132" spans="1:12" ht="15">
      <c r="A1132" s="84" t="s">
        <v>3681</v>
      </c>
      <c r="B1132" s="84" t="s">
        <v>3698</v>
      </c>
      <c r="C1132" s="84">
        <v>2</v>
      </c>
      <c r="D1132" s="123">
        <v>0</v>
      </c>
      <c r="E1132" s="123">
        <v>1.0413926851582251</v>
      </c>
      <c r="F1132" s="84" t="s">
        <v>2905</v>
      </c>
      <c r="G1132" s="84" t="b">
        <v>0</v>
      </c>
      <c r="H1132" s="84" t="b">
        <v>0</v>
      </c>
      <c r="I1132" s="84" t="b">
        <v>0</v>
      </c>
      <c r="J1132" s="84" t="b">
        <v>0</v>
      </c>
      <c r="K1132" s="84" t="b">
        <v>0</v>
      </c>
      <c r="L1132" s="84" t="b">
        <v>0</v>
      </c>
    </row>
    <row r="1133" spans="1:12" ht="15">
      <c r="A1133" s="84" t="s">
        <v>3698</v>
      </c>
      <c r="B1133" s="84" t="s">
        <v>3868</v>
      </c>
      <c r="C1133" s="84">
        <v>2</v>
      </c>
      <c r="D1133" s="123">
        <v>0</v>
      </c>
      <c r="E1133" s="123">
        <v>1.0413926851582251</v>
      </c>
      <c r="F1133" s="84" t="s">
        <v>2905</v>
      </c>
      <c r="G1133" s="84" t="b">
        <v>0</v>
      </c>
      <c r="H1133" s="84" t="b">
        <v>0</v>
      </c>
      <c r="I1133" s="84" t="b">
        <v>0</v>
      </c>
      <c r="J1133" s="84" t="b">
        <v>0</v>
      </c>
      <c r="K1133" s="84" t="b">
        <v>0</v>
      </c>
      <c r="L1133" s="84" t="b">
        <v>0</v>
      </c>
    </row>
    <row r="1134" spans="1:12" ht="15">
      <c r="A1134" s="84" t="s">
        <v>3868</v>
      </c>
      <c r="B1134" s="84" t="s">
        <v>4065</v>
      </c>
      <c r="C1134" s="84">
        <v>2</v>
      </c>
      <c r="D1134" s="123">
        <v>0</v>
      </c>
      <c r="E1134" s="123">
        <v>1.0413926851582251</v>
      </c>
      <c r="F1134" s="84" t="s">
        <v>2905</v>
      </c>
      <c r="G1134" s="84" t="b">
        <v>0</v>
      </c>
      <c r="H1134" s="84" t="b">
        <v>0</v>
      </c>
      <c r="I1134" s="84" t="b">
        <v>0</v>
      </c>
      <c r="J1134" s="84" t="b">
        <v>0</v>
      </c>
      <c r="K1134" s="84" t="b">
        <v>0</v>
      </c>
      <c r="L1134" s="84" t="b">
        <v>0</v>
      </c>
    </row>
    <row r="1135" spans="1:12" ht="15">
      <c r="A1135" s="84" t="s">
        <v>4065</v>
      </c>
      <c r="B1135" s="84" t="s">
        <v>4066</v>
      </c>
      <c r="C1135" s="84">
        <v>2</v>
      </c>
      <c r="D1135" s="123">
        <v>0</v>
      </c>
      <c r="E1135" s="123">
        <v>1.0413926851582251</v>
      </c>
      <c r="F1135" s="84" t="s">
        <v>2905</v>
      </c>
      <c r="G1135" s="84" t="b">
        <v>0</v>
      </c>
      <c r="H1135" s="84" t="b">
        <v>0</v>
      </c>
      <c r="I1135" s="84" t="b">
        <v>0</v>
      </c>
      <c r="J1135" s="84" t="b">
        <v>0</v>
      </c>
      <c r="K1135" s="84" t="b">
        <v>0</v>
      </c>
      <c r="L1135" s="84" t="b">
        <v>0</v>
      </c>
    </row>
    <row r="1136" spans="1:12" ht="15">
      <c r="A1136" s="84" t="s">
        <v>4066</v>
      </c>
      <c r="B1136" s="84" t="s">
        <v>4067</v>
      </c>
      <c r="C1136" s="84">
        <v>2</v>
      </c>
      <c r="D1136" s="123">
        <v>0</v>
      </c>
      <c r="E1136" s="123">
        <v>1.0413926851582251</v>
      </c>
      <c r="F1136" s="84" t="s">
        <v>2905</v>
      </c>
      <c r="G1136" s="84" t="b">
        <v>0</v>
      </c>
      <c r="H1136" s="84" t="b">
        <v>0</v>
      </c>
      <c r="I1136" s="84" t="b">
        <v>0</v>
      </c>
      <c r="J1136" s="84" t="b">
        <v>0</v>
      </c>
      <c r="K1136" s="84" t="b">
        <v>0</v>
      </c>
      <c r="L1136" s="84" t="b">
        <v>0</v>
      </c>
    </row>
    <row r="1137" spans="1:12" ht="15">
      <c r="A1137" s="84" t="s">
        <v>4067</v>
      </c>
      <c r="B1137" s="84" t="s">
        <v>3699</v>
      </c>
      <c r="C1137" s="84">
        <v>2</v>
      </c>
      <c r="D1137" s="123">
        <v>0</v>
      </c>
      <c r="E1137" s="123">
        <v>1.0413926851582251</v>
      </c>
      <c r="F1137" s="84" t="s">
        <v>2905</v>
      </c>
      <c r="G1137" s="84" t="b">
        <v>0</v>
      </c>
      <c r="H1137" s="84" t="b">
        <v>0</v>
      </c>
      <c r="I1137" s="84" t="b">
        <v>0</v>
      </c>
      <c r="J1137" s="84" t="b">
        <v>0</v>
      </c>
      <c r="K1137" s="84" t="b">
        <v>0</v>
      </c>
      <c r="L1137" s="84" t="b">
        <v>0</v>
      </c>
    </row>
    <row r="1138" spans="1:12" ht="15">
      <c r="A1138" s="84" t="s">
        <v>3699</v>
      </c>
      <c r="B1138" s="84" t="s">
        <v>4068</v>
      </c>
      <c r="C1138" s="84">
        <v>2</v>
      </c>
      <c r="D1138" s="123">
        <v>0</v>
      </c>
      <c r="E1138" s="123">
        <v>1.0413926851582251</v>
      </c>
      <c r="F1138" s="84" t="s">
        <v>2905</v>
      </c>
      <c r="G1138" s="84" t="b">
        <v>0</v>
      </c>
      <c r="H1138" s="84" t="b">
        <v>0</v>
      </c>
      <c r="I1138" s="84" t="b">
        <v>0</v>
      </c>
      <c r="J1138" s="84" t="b">
        <v>0</v>
      </c>
      <c r="K1138" s="84" t="b">
        <v>0</v>
      </c>
      <c r="L1138" s="84" t="b">
        <v>0</v>
      </c>
    </row>
    <row r="1139" spans="1:12" ht="15">
      <c r="A1139" s="84" t="s">
        <v>2996</v>
      </c>
      <c r="B1139" s="84" t="s">
        <v>3056</v>
      </c>
      <c r="C1139" s="84">
        <v>2</v>
      </c>
      <c r="D1139" s="123">
        <v>0</v>
      </c>
      <c r="E1139" s="123">
        <v>1.2174839442139063</v>
      </c>
      <c r="F1139" s="84" t="s">
        <v>2907</v>
      </c>
      <c r="G1139" s="84" t="b">
        <v>0</v>
      </c>
      <c r="H1139" s="84" t="b">
        <v>0</v>
      </c>
      <c r="I1139" s="84" t="b">
        <v>0</v>
      </c>
      <c r="J1139" s="84" t="b">
        <v>0</v>
      </c>
      <c r="K1139" s="84" t="b">
        <v>0</v>
      </c>
      <c r="L1139" s="84" t="b">
        <v>0</v>
      </c>
    </row>
    <row r="1140" spans="1:12" ht="15">
      <c r="A1140" s="84" t="s">
        <v>3056</v>
      </c>
      <c r="B1140" s="84" t="s">
        <v>3055</v>
      </c>
      <c r="C1140" s="84">
        <v>2</v>
      </c>
      <c r="D1140" s="123">
        <v>0</v>
      </c>
      <c r="E1140" s="123">
        <v>1.2174839442139063</v>
      </c>
      <c r="F1140" s="84" t="s">
        <v>2907</v>
      </c>
      <c r="G1140" s="84" t="b">
        <v>0</v>
      </c>
      <c r="H1140" s="84" t="b">
        <v>0</v>
      </c>
      <c r="I1140" s="84" t="b">
        <v>0</v>
      </c>
      <c r="J1140" s="84" t="b">
        <v>0</v>
      </c>
      <c r="K1140" s="84" t="b">
        <v>0</v>
      </c>
      <c r="L1140" s="84" t="b">
        <v>0</v>
      </c>
    </row>
    <row r="1141" spans="1:12" ht="15">
      <c r="A1141" s="84" t="s">
        <v>3055</v>
      </c>
      <c r="B1141" s="84" t="s">
        <v>3889</v>
      </c>
      <c r="C1141" s="84">
        <v>2</v>
      </c>
      <c r="D1141" s="123">
        <v>0</v>
      </c>
      <c r="E1141" s="123">
        <v>1.2174839442139063</v>
      </c>
      <c r="F1141" s="84" t="s">
        <v>2907</v>
      </c>
      <c r="G1141" s="84" t="b">
        <v>0</v>
      </c>
      <c r="H1141" s="84" t="b">
        <v>0</v>
      </c>
      <c r="I1141" s="84" t="b">
        <v>0</v>
      </c>
      <c r="J1141" s="84" t="b">
        <v>0</v>
      </c>
      <c r="K1141" s="84" t="b">
        <v>0</v>
      </c>
      <c r="L1141" s="84" t="b">
        <v>0</v>
      </c>
    </row>
    <row r="1142" spans="1:12" ht="15">
      <c r="A1142" s="84" t="s">
        <v>3889</v>
      </c>
      <c r="B1142" s="84" t="s">
        <v>3665</v>
      </c>
      <c r="C1142" s="84">
        <v>2</v>
      </c>
      <c r="D1142" s="123">
        <v>0</v>
      </c>
      <c r="E1142" s="123">
        <v>1.2174839442139063</v>
      </c>
      <c r="F1142" s="84" t="s">
        <v>2907</v>
      </c>
      <c r="G1142" s="84" t="b">
        <v>0</v>
      </c>
      <c r="H1142" s="84" t="b">
        <v>0</v>
      </c>
      <c r="I1142" s="84" t="b">
        <v>0</v>
      </c>
      <c r="J1142" s="84" t="b">
        <v>0</v>
      </c>
      <c r="K1142" s="84" t="b">
        <v>0</v>
      </c>
      <c r="L1142" s="84" t="b">
        <v>0</v>
      </c>
    </row>
    <row r="1143" spans="1:12" ht="15">
      <c r="A1143" s="84" t="s">
        <v>3665</v>
      </c>
      <c r="B1143" s="84" t="s">
        <v>3824</v>
      </c>
      <c r="C1143" s="84">
        <v>2</v>
      </c>
      <c r="D1143" s="123">
        <v>0</v>
      </c>
      <c r="E1143" s="123">
        <v>1.2174839442139063</v>
      </c>
      <c r="F1143" s="84" t="s">
        <v>2907</v>
      </c>
      <c r="G1143" s="84" t="b">
        <v>0</v>
      </c>
      <c r="H1143" s="84" t="b">
        <v>0</v>
      </c>
      <c r="I1143" s="84" t="b">
        <v>0</v>
      </c>
      <c r="J1143" s="84" t="b">
        <v>0</v>
      </c>
      <c r="K1143" s="84" t="b">
        <v>0</v>
      </c>
      <c r="L1143" s="84" t="b">
        <v>0</v>
      </c>
    </row>
    <row r="1144" spans="1:12" ht="15">
      <c r="A1144" s="84" t="s">
        <v>3824</v>
      </c>
      <c r="B1144" s="84" t="s">
        <v>3796</v>
      </c>
      <c r="C1144" s="84">
        <v>2</v>
      </c>
      <c r="D1144" s="123">
        <v>0</v>
      </c>
      <c r="E1144" s="123">
        <v>1.2174839442139063</v>
      </c>
      <c r="F1144" s="84" t="s">
        <v>2907</v>
      </c>
      <c r="G1144" s="84" t="b">
        <v>0</v>
      </c>
      <c r="H1144" s="84" t="b">
        <v>0</v>
      </c>
      <c r="I1144" s="84" t="b">
        <v>0</v>
      </c>
      <c r="J1144" s="84" t="b">
        <v>0</v>
      </c>
      <c r="K1144" s="84" t="b">
        <v>0</v>
      </c>
      <c r="L1144" s="84" t="b">
        <v>0</v>
      </c>
    </row>
    <row r="1145" spans="1:12" ht="15">
      <c r="A1145" s="84" t="s">
        <v>3796</v>
      </c>
      <c r="B1145" s="84" t="s">
        <v>3907</v>
      </c>
      <c r="C1145" s="84">
        <v>2</v>
      </c>
      <c r="D1145" s="123">
        <v>0</v>
      </c>
      <c r="E1145" s="123">
        <v>1.2174839442139063</v>
      </c>
      <c r="F1145" s="84" t="s">
        <v>2907</v>
      </c>
      <c r="G1145" s="84" t="b">
        <v>0</v>
      </c>
      <c r="H1145" s="84" t="b">
        <v>0</v>
      </c>
      <c r="I1145" s="84" t="b">
        <v>0</v>
      </c>
      <c r="J1145" s="84" t="b">
        <v>0</v>
      </c>
      <c r="K1145" s="84" t="b">
        <v>0</v>
      </c>
      <c r="L1145" s="84" t="b">
        <v>0</v>
      </c>
    </row>
    <row r="1146" spans="1:12" ht="15">
      <c r="A1146" s="84" t="s">
        <v>3907</v>
      </c>
      <c r="B1146" s="84" t="s">
        <v>3795</v>
      </c>
      <c r="C1146" s="84">
        <v>2</v>
      </c>
      <c r="D1146" s="123">
        <v>0</v>
      </c>
      <c r="E1146" s="123">
        <v>1.2174839442139063</v>
      </c>
      <c r="F1146" s="84" t="s">
        <v>2907</v>
      </c>
      <c r="G1146" s="84" t="b">
        <v>0</v>
      </c>
      <c r="H1146" s="84" t="b">
        <v>0</v>
      </c>
      <c r="I1146" s="84" t="b">
        <v>0</v>
      </c>
      <c r="J1146" s="84" t="b">
        <v>0</v>
      </c>
      <c r="K1146" s="84" t="b">
        <v>0</v>
      </c>
      <c r="L1146" s="84" t="b">
        <v>0</v>
      </c>
    </row>
    <row r="1147" spans="1:12" ht="15">
      <c r="A1147" s="84" t="s">
        <v>3795</v>
      </c>
      <c r="B1147" s="84" t="s">
        <v>4136</v>
      </c>
      <c r="C1147" s="84">
        <v>2</v>
      </c>
      <c r="D1147" s="123">
        <v>0</v>
      </c>
      <c r="E1147" s="123">
        <v>1.2174839442139063</v>
      </c>
      <c r="F1147" s="84" t="s">
        <v>2907</v>
      </c>
      <c r="G1147" s="84" t="b">
        <v>0</v>
      </c>
      <c r="H1147" s="84" t="b">
        <v>0</v>
      </c>
      <c r="I1147" s="84" t="b">
        <v>0</v>
      </c>
      <c r="J1147" s="84" t="b">
        <v>0</v>
      </c>
      <c r="K1147" s="84" t="b">
        <v>0</v>
      </c>
      <c r="L1147" s="84" t="b">
        <v>0</v>
      </c>
    </row>
    <row r="1148" spans="1:12" ht="15">
      <c r="A1148" s="84" t="s">
        <v>4136</v>
      </c>
      <c r="B1148" s="84" t="s">
        <v>3666</v>
      </c>
      <c r="C1148" s="84">
        <v>2</v>
      </c>
      <c r="D1148" s="123">
        <v>0</v>
      </c>
      <c r="E1148" s="123">
        <v>1.2174839442139063</v>
      </c>
      <c r="F1148" s="84" t="s">
        <v>2907</v>
      </c>
      <c r="G1148" s="84" t="b">
        <v>0</v>
      </c>
      <c r="H1148" s="84" t="b">
        <v>0</v>
      </c>
      <c r="I1148" s="84" t="b">
        <v>0</v>
      </c>
      <c r="J1148" s="84" t="b">
        <v>0</v>
      </c>
      <c r="K1148" s="84" t="b">
        <v>0</v>
      </c>
      <c r="L1148" s="84" t="b">
        <v>0</v>
      </c>
    </row>
    <row r="1149" spans="1:12" ht="15">
      <c r="A1149" s="84" t="s">
        <v>3666</v>
      </c>
      <c r="B1149" s="84" t="s">
        <v>3453</v>
      </c>
      <c r="C1149" s="84">
        <v>2</v>
      </c>
      <c r="D1149" s="123">
        <v>0</v>
      </c>
      <c r="E1149" s="123">
        <v>1.2174839442139063</v>
      </c>
      <c r="F1149" s="84" t="s">
        <v>2907</v>
      </c>
      <c r="G1149" s="84" t="b">
        <v>0</v>
      </c>
      <c r="H1149" s="84" t="b">
        <v>0</v>
      </c>
      <c r="I1149" s="84" t="b">
        <v>0</v>
      </c>
      <c r="J1149" s="84" t="b">
        <v>0</v>
      </c>
      <c r="K1149" s="84" t="b">
        <v>0</v>
      </c>
      <c r="L1149" s="84" t="b">
        <v>0</v>
      </c>
    </row>
    <row r="1150" spans="1:12" ht="15">
      <c r="A1150" s="84" t="s">
        <v>3453</v>
      </c>
      <c r="B1150" s="84" t="s">
        <v>3094</v>
      </c>
      <c r="C1150" s="84">
        <v>2</v>
      </c>
      <c r="D1150" s="123">
        <v>0</v>
      </c>
      <c r="E1150" s="123">
        <v>1.2174839442139063</v>
      </c>
      <c r="F1150" s="84" t="s">
        <v>2907</v>
      </c>
      <c r="G1150" s="84" t="b">
        <v>0</v>
      </c>
      <c r="H1150" s="84" t="b">
        <v>0</v>
      </c>
      <c r="I1150" s="84" t="b">
        <v>0</v>
      </c>
      <c r="J1150" s="84" t="b">
        <v>0</v>
      </c>
      <c r="K1150" s="84" t="b">
        <v>0</v>
      </c>
      <c r="L1150" s="84" t="b">
        <v>0</v>
      </c>
    </row>
    <row r="1151" spans="1:12" ht="15">
      <c r="A1151" s="84" t="s">
        <v>3094</v>
      </c>
      <c r="B1151" s="84" t="s">
        <v>3794</v>
      </c>
      <c r="C1151" s="84">
        <v>2</v>
      </c>
      <c r="D1151" s="123">
        <v>0</v>
      </c>
      <c r="E1151" s="123">
        <v>1.2174839442139063</v>
      </c>
      <c r="F1151" s="84" t="s">
        <v>2907</v>
      </c>
      <c r="G1151" s="84" t="b">
        <v>0</v>
      </c>
      <c r="H1151" s="84" t="b">
        <v>0</v>
      </c>
      <c r="I1151" s="84" t="b">
        <v>0</v>
      </c>
      <c r="J1151" s="84" t="b">
        <v>0</v>
      </c>
      <c r="K1151" s="84" t="b">
        <v>0</v>
      </c>
      <c r="L1151" s="84" t="b">
        <v>0</v>
      </c>
    </row>
    <row r="1152" spans="1:12" ht="15">
      <c r="A1152" s="84" t="s">
        <v>3058</v>
      </c>
      <c r="B1152" s="84" t="s">
        <v>3126</v>
      </c>
      <c r="C1152" s="84">
        <v>2</v>
      </c>
      <c r="D1152" s="123">
        <v>0</v>
      </c>
      <c r="E1152" s="123">
        <v>1.021189299069938</v>
      </c>
      <c r="F1152" s="84" t="s">
        <v>2908</v>
      </c>
      <c r="G1152" s="84" t="b">
        <v>0</v>
      </c>
      <c r="H1152" s="84" t="b">
        <v>0</v>
      </c>
      <c r="I1152" s="84" t="b">
        <v>0</v>
      </c>
      <c r="J1152" s="84" t="b">
        <v>0</v>
      </c>
      <c r="K1152" s="84" t="b">
        <v>0</v>
      </c>
      <c r="L1152" s="84" t="b">
        <v>0</v>
      </c>
    </row>
    <row r="1153" spans="1:12" ht="15">
      <c r="A1153" s="84" t="s">
        <v>3126</v>
      </c>
      <c r="B1153" s="84" t="s">
        <v>3054</v>
      </c>
      <c r="C1153" s="84">
        <v>2</v>
      </c>
      <c r="D1153" s="123">
        <v>0</v>
      </c>
      <c r="E1153" s="123">
        <v>0.7201593034059569</v>
      </c>
      <c r="F1153" s="84" t="s">
        <v>2908</v>
      </c>
      <c r="G1153" s="84" t="b">
        <v>0</v>
      </c>
      <c r="H1153" s="84" t="b">
        <v>0</v>
      </c>
      <c r="I1153" s="84" t="b">
        <v>0</v>
      </c>
      <c r="J1153" s="84" t="b">
        <v>0</v>
      </c>
      <c r="K1153" s="84" t="b">
        <v>0</v>
      </c>
      <c r="L1153" s="84" t="b">
        <v>0</v>
      </c>
    </row>
    <row r="1154" spans="1:12" ht="15">
      <c r="A1154" s="84" t="s">
        <v>3054</v>
      </c>
      <c r="B1154" s="84" t="s">
        <v>3055</v>
      </c>
      <c r="C1154" s="84">
        <v>2</v>
      </c>
      <c r="D1154" s="123">
        <v>0</v>
      </c>
      <c r="E1154" s="123">
        <v>0.7201593034059569</v>
      </c>
      <c r="F1154" s="84" t="s">
        <v>2908</v>
      </c>
      <c r="G1154" s="84" t="b">
        <v>0</v>
      </c>
      <c r="H1154" s="84" t="b">
        <v>0</v>
      </c>
      <c r="I1154" s="84" t="b">
        <v>0</v>
      </c>
      <c r="J1154" s="84" t="b">
        <v>0</v>
      </c>
      <c r="K1154" s="84" t="b">
        <v>0</v>
      </c>
      <c r="L1154" s="84" t="b">
        <v>0</v>
      </c>
    </row>
    <row r="1155" spans="1:12" ht="15">
      <c r="A1155" s="84" t="s">
        <v>3055</v>
      </c>
      <c r="B1155" s="84" t="s">
        <v>3056</v>
      </c>
      <c r="C1155" s="84">
        <v>2</v>
      </c>
      <c r="D1155" s="123">
        <v>0</v>
      </c>
      <c r="E1155" s="123">
        <v>1.021189299069938</v>
      </c>
      <c r="F1155" s="84" t="s">
        <v>2908</v>
      </c>
      <c r="G1155" s="84" t="b">
        <v>0</v>
      </c>
      <c r="H1155" s="84" t="b">
        <v>0</v>
      </c>
      <c r="I1155" s="84" t="b">
        <v>0</v>
      </c>
      <c r="J1155" s="84" t="b">
        <v>0</v>
      </c>
      <c r="K1155" s="84" t="b">
        <v>0</v>
      </c>
      <c r="L1155" s="84" t="b">
        <v>0</v>
      </c>
    </row>
    <row r="1156" spans="1:12" ht="15">
      <c r="A1156" s="84" t="s">
        <v>3056</v>
      </c>
      <c r="B1156" s="84" t="s">
        <v>4145</v>
      </c>
      <c r="C1156" s="84">
        <v>2</v>
      </c>
      <c r="D1156" s="123">
        <v>0</v>
      </c>
      <c r="E1156" s="123">
        <v>1.021189299069938</v>
      </c>
      <c r="F1156" s="84" t="s">
        <v>2908</v>
      </c>
      <c r="G1156" s="84" t="b">
        <v>0</v>
      </c>
      <c r="H1156" s="84" t="b">
        <v>0</v>
      </c>
      <c r="I1156" s="84" t="b">
        <v>0</v>
      </c>
      <c r="J1156" s="84" t="b">
        <v>0</v>
      </c>
      <c r="K1156" s="84" t="b">
        <v>0</v>
      </c>
      <c r="L1156" s="84" t="b">
        <v>0</v>
      </c>
    </row>
    <row r="1157" spans="1:12" ht="15">
      <c r="A1157" s="84" t="s">
        <v>4145</v>
      </c>
      <c r="B1157" s="84" t="s">
        <v>4146</v>
      </c>
      <c r="C1157" s="84">
        <v>2</v>
      </c>
      <c r="D1157" s="123">
        <v>0</v>
      </c>
      <c r="E1157" s="123">
        <v>1.021189299069938</v>
      </c>
      <c r="F1157" s="84" t="s">
        <v>2908</v>
      </c>
      <c r="G1157" s="84" t="b">
        <v>0</v>
      </c>
      <c r="H1157" s="84" t="b">
        <v>0</v>
      </c>
      <c r="I1157" s="84" t="b">
        <v>0</v>
      </c>
      <c r="J1157" s="84" t="b">
        <v>0</v>
      </c>
      <c r="K1157" s="84" t="b">
        <v>0</v>
      </c>
      <c r="L1157" s="84" t="b">
        <v>0</v>
      </c>
    </row>
    <row r="1158" spans="1:12" ht="15">
      <c r="A1158" s="84" t="s">
        <v>4146</v>
      </c>
      <c r="B1158" s="84" t="s">
        <v>3676</v>
      </c>
      <c r="C1158" s="84">
        <v>2</v>
      </c>
      <c r="D1158" s="123">
        <v>0</v>
      </c>
      <c r="E1158" s="123">
        <v>1.021189299069938</v>
      </c>
      <c r="F1158" s="84" t="s">
        <v>2908</v>
      </c>
      <c r="G1158" s="84" t="b">
        <v>0</v>
      </c>
      <c r="H1158" s="84" t="b">
        <v>0</v>
      </c>
      <c r="I1158" s="84" t="b">
        <v>0</v>
      </c>
      <c r="J1158" s="84" t="b">
        <v>0</v>
      </c>
      <c r="K1158" s="84" t="b">
        <v>0</v>
      </c>
      <c r="L1158" s="84" t="b">
        <v>0</v>
      </c>
    </row>
    <row r="1159" spans="1:12" ht="15">
      <c r="A1159" s="84" t="s">
        <v>3676</v>
      </c>
      <c r="B1159" s="84" t="s">
        <v>3663</v>
      </c>
      <c r="C1159" s="84">
        <v>2</v>
      </c>
      <c r="D1159" s="123">
        <v>0</v>
      </c>
      <c r="E1159" s="123">
        <v>1.021189299069938</v>
      </c>
      <c r="F1159" s="84" t="s">
        <v>2908</v>
      </c>
      <c r="G1159" s="84" t="b">
        <v>0</v>
      </c>
      <c r="H1159" s="84" t="b">
        <v>0</v>
      </c>
      <c r="I1159" s="84" t="b">
        <v>0</v>
      </c>
      <c r="J1159" s="84" t="b">
        <v>0</v>
      </c>
      <c r="K1159" s="84" t="b">
        <v>0</v>
      </c>
      <c r="L1159" s="84" t="b">
        <v>0</v>
      </c>
    </row>
    <row r="1160" spans="1:12" ht="15">
      <c r="A1160" s="84" t="s">
        <v>3663</v>
      </c>
      <c r="B1160" s="84" t="s">
        <v>3054</v>
      </c>
      <c r="C1160" s="84">
        <v>2</v>
      </c>
      <c r="D1160" s="123">
        <v>0</v>
      </c>
      <c r="E1160" s="123">
        <v>0.7201593034059569</v>
      </c>
      <c r="F1160" s="84" t="s">
        <v>2908</v>
      </c>
      <c r="G1160" s="84" t="b">
        <v>0</v>
      </c>
      <c r="H1160" s="84" t="b">
        <v>0</v>
      </c>
      <c r="I1160" s="84" t="b">
        <v>0</v>
      </c>
      <c r="J1160" s="84" t="b">
        <v>0</v>
      </c>
      <c r="K1160" s="84" t="b">
        <v>0</v>
      </c>
      <c r="L1160" s="84" t="b">
        <v>0</v>
      </c>
    </row>
    <row r="1161" spans="1:12" ht="15">
      <c r="A1161" s="84" t="s">
        <v>3054</v>
      </c>
      <c r="B1161" s="84" t="s">
        <v>3453</v>
      </c>
      <c r="C1161" s="84">
        <v>2</v>
      </c>
      <c r="D1161" s="123">
        <v>0</v>
      </c>
      <c r="E1161" s="123">
        <v>0.7201593034059569</v>
      </c>
      <c r="F1161" s="84" t="s">
        <v>2908</v>
      </c>
      <c r="G1161" s="84" t="b">
        <v>0</v>
      </c>
      <c r="H1161" s="84" t="b">
        <v>0</v>
      </c>
      <c r="I1161" s="84" t="b">
        <v>0</v>
      </c>
      <c r="J1161" s="84" t="b">
        <v>0</v>
      </c>
      <c r="K1161" s="84" t="b">
        <v>0</v>
      </c>
      <c r="L116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2871</v>
      </c>
      <c r="BB2" s="13" t="s">
        <v>2924</v>
      </c>
      <c r="BC2" s="13" t="s">
        <v>2925</v>
      </c>
      <c r="BD2" s="117" t="s">
        <v>4171</v>
      </c>
      <c r="BE2" s="117" t="s">
        <v>4172</v>
      </c>
      <c r="BF2" s="117" t="s">
        <v>4173</v>
      </c>
      <c r="BG2" s="117" t="s">
        <v>4174</v>
      </c>
      <c r="BH2" s="117" t="s">
        <v>4175</v>
      </c>
      <c r="BI2" s="117" t="s">
        <v>4176</v>
      </c>
      <c r="BJ2" s="117" t="s">
        <v>4177</v>
      </c>
      <c r="BK2" s="117" t="s">
        <v>4178</v>
      </c>
      <c r="BL2" s="117" t="s">
        <v>4179</v>
      </c>
    </row>
    <row r="3" spans="1:64" ht="15" customHeight="1">
      <c r="A3" s="64" t="s">
        <v>212</v>
      </c>
      <c r="B3" s="64" t="s">
        <v>363</v>
      </c>
      <c r="C3" s="65"/>
      <c r="D3" s="66"/>
      <c r="E3" s="67"/>
      <c r="F3" s="68"/>
      <c r="G3" s="65"/>
      <c r="H3" s="69"/>
      <c r="I3" s="70"/>
      <c r="J3" s="70"/>
      <c r="K3" s="34" t="s">
        <v>65</v>
      </c>
      <c r="L3" s="71">
        <v>3</v>
      </c>
      <c r="M3" s="71"/>
      <c r="N3" s="72"/>
      <c r="O3" s="78" t="s">
        <v>416</v>
      </c>
      <c r="P3" s="80">
        <v>43564.33704861111</v>
      </c>
      <c r="Q3" s="78" t="s">
        <v>418</v>
      </c>
      <c r="R3" s="78"/>
      <c r="S3" s="78"/>
      <c r="T3" s="78" t="s">
        <v>678</v>
      </c>
      <c r="U3" s="83" t="s">
        <v>762</v>
      </c>
      <c r="V3" s="83" t="s">
        <v>762</v>
      </c>
      <c r="W3" s="80">
        <v>43564.33704861111</v>
      </c>
      <c r="X3" s="83" t="s">
        <v>936</v>
      </c>
      <c r="Y3" s="78"/>
      <c r="Z3" s="78"/>
      <c r="AA3" s="84" t="s">
        <v>1158</v>
      </c>
      <c r="AB3" s="84" t="s">
        <v>1380</v>
      </c>
      <c r="AC3" s="78" t="b">
        <v>0</v>
      </c>
      <c r="AD3" s="78">
        <v>8</v>
      </c>
      <c r="AE3" s="84" t="s">
        <v>1391</v>
      </c>
      <c r="AF3" s="78" t="b">
        <v>0</v>
      </c>
      <c r="AG3" s="78" t="s">
        <v>1403</v>
      </c>
      <c r="AH3" s="78"/>
      <c r="AI3" s="84" t="s">
        <v>1392</v>
      </c>
      <c r="AJ3" s="78" t="b">
        <v>0</v>
      </c>
      <c r="AK3" s="78">
        <v>0</v>
      </c>
      <c r="AL3" s="84" t="s">
        <v>1392</v>
      </c>
      <c r="AM3" s="78" t="s">
        <v>1423</v>
      </c>
      <c r="AN3" s="78" t="b">
        <v>0</v>
      </c>
      <c r="AO3" s="84" t="s">
        <v>1380</v>
      </c>
      <c r="AP3" s="78" t="s">
        <v>176</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c r="BE3" s="49"/>
      <c r="BF3" s="48"/>
      <c r="BG3" s="49"/>
      <c r="BH3" s="48"/>
      <c r="BI3" s="49"/>
      <c r="BJ3" s="48"/>
      <c r="BK3" s="49"/>
      <c r="BL3" s="48"/>
    </row>
    <row r="4" spans="1:64" ht="15" customHeight="1">
      <c r="A4" s="64" t="s">
        <v>213</v>
      </c>
      <c r="B4" s="64" t="s">
        <v>366</v>
      </c>
      <c r="C4" s="65"/>
      <c r="D4" s="66"/>
      <c r="E4" s="67"/>
      <c r="F4" s="68"/>
      <c r="G4" s="65"/>
      <c r="H4" s="69"/>
      <c r="I4" s="70"/>
      <c r="J4" s="70"/>
      <c r="K4" s="34" t="s">
        <v>65</v>
      </c>
      <c r="L4" s="77">
        <v>6</v>
      </c>
      <c r="M4" s="77"/>
      <c r="N4" s="72"/>
      <c r="O4" s="79" t="s">
        <v>416</v>
      </c>
      <c r="P4" s="81">
        <v>43564.41784722222</v>
      </c>
      <c r="Q4" s="79" t="s">
        <v>419</v>
      </c>
      <c r="R4" s="82" t="s">
        <v>590</v>
      </c>
      <c r="S4" s="79" t="s">
        <v>647</v>
      </c>
      <c r="T4" s="79" t="s">
        <v>679</v>
      </c>
      <c r="U4" s="82" t="s">
        <v>763</v>
      </c>
      <c r="V4" s="82" t="s">
        <v>763</v>
      </c>
      <c r="W4" s="81">
        <v>43564.41784722222</v>
      </c>
      <c r="X4" s="82" t="s">
        <v>937</v>
      </c>
      <c r="Y4" s="79"/>
      <c r="Z4" s="79"/>
      <c r="AA4" s="85" t="s">
        <v>1159</v>
      </c>
      <c r="AB4" s="79"/>
      <c r="AC4" s="79" t="b">
        <v>0</v>
      </c>
      <c r="AD4" s="79">
        <v>0</v>
      </c>
      <c r="AE4" s="85" t="s">
        <v>1392</v>
      </c>
      <c r="AF4" s="79" t="b">
        <v>0</v>
      </c>
      <c r="AG4" s="79" t="s">
        <v>1403</v>
      </c>
      <c r="AH4" s="79"/>
      <c r="AI4" s="85" t="s">
        <v>1392</v>
      </c>
      <c r="AJ4" s="79" t="b">
        <v>0</v>
      </c>
      <c r="AK4" s="79">
        <v>0</v>
      </c>
      <c r="AL4" s="85" t="s">
        <v>1392</v>
      </c>
      <c r="AM4" s="79" t="s">
        <v>1423</v>
      </c>
      <c r="AN4" s="79" t="b">
        <v>0</v>
      </c>
      <c r="AO4" s="85" t="s">
        <v>1159</v>
      </c>
      <c r="AP4" s="79" t="s">
        <v>176</v>
      </c>
      <c r="AQ4" s="79">
        <v>0</v>
      </c>
      <c r="AR4" s="79">
        <v>0</v>
      </c>
      <c r="AS4" s="79"/>
      <c r="AT4" s="79"/>
      <c r="AU4" s="79"/>
      <c r="AV4" s="79"/>
      <c r="AW4" s="79"/>
      <c r="AX4" s="79"/>
      <c r="AY4" s="79"/>
      <c r="AZ4" s="79"/>
      <c r="BA4">
        <v>1</v>
      </c>
      <c r="BB4" s="78" t="str">
        <f>REPLACE(INDEX(GroupVertices[Group],MATCH(Edges24[[#This Row],[Vertex 1]],GroupVertices[Vertex],0)),1,1,"")</f>
        <v>39</v>
      </c>
      <c r="BC4" s="78" t="str">
        <f>REPLACE(INDEX(GroupVertices[Group],MATCH(Edges24[[#This Row],[Vertex 2]],GroupVertices[Vertex],0)),1,1,"")</f>
        <v>39</v>
      </c>
      <c r="BD4" s="48">
        <v>2</v>
      </c>
      <c r="BE4" s="49">
        <v>16.666666666666668</v>
      </c>
      <c r="BF4" s="48">
        <v>0</v>
      </c>
      <c r="BG4" s="49">
        <v>0</v>
      </c>
      <c r="BH4" s="48">
        <v>0</v>
      </c>
      <c r="BI4" s="49">
        <v>0</v>
      </c>
      <c r="BJ4" s="48">
        <v>10</v>
      </c>
      <c r="BK4" s="49">
        <v>83.33333333333333</v>
      </c>
      <c r="BL4" s="48">
        <v>12</v>
      </c>
    </row>
    <row r="5" spans="1:64" ht="15">
      <c r="A5" s="64" t="s">
        <v>214</v>
      </c>
      <c r="B5" s="64" t="s">
        <v>367</v>
      </c>
      <c r="C5" s="65"/>
      <c r="D5" s="66"/>
      <c r="E5" s="67"/>
      <c r="F5" s="68"/>
      <c r="G5" s="65"/>
      <c r="H5" s="69"/>
      <c r="I5" s="70"/>
      <c r="J5" s="70"/>
      <c r="K5" s="34" t="s">
        <v>65</v>
      </c>
      <c r="L5" s="77">
        <v>7</v>
      </c>
      <c r="M5" s="77"/>
      <c r="N5" s="72"/>
      <c r="O5" s="79" t="s">
        <v>416</v>
      </c>
      <c r="P5" s="81">
        <v>43564.53056712963</v>
      </c>
      <c r="Q5" s="79" t="s">
        <v>420</v>
      </c>
      <c r="R5" s="82" t="s">
        <v>591</v>
      </c>
      <c r="S5" s="79" t="s">
        <v>648</v>
      </c>
      <c r="T5" s="79" t="s">
        <v>680</v>
      </c>
      <c r="U5" s="79"/>
      <c r="V5" s="82" t="s">
        <v>805</v>
      </c>
      <c r="W5" s="81">
        <v>43564.53056712963</v>
      </c>
      <c r="X5" s="82" t="s">
        <v>938</v>
      </c>
      <c r="Y5" s="79"/>
      <c r="Z5" s="79"/>
      <c r="AA5" s="85" t="s">
        <v>1160</v>
      </c>
      <c r="AB5" s="79"/>
      <c r="AC5" s="79" t="b">
        <v>0</v>
      </c>
      <c r="AD5" s="79">
        <v>1</v>
      </c>
      <c r="AE5" s="85" t="s">
        <v>1392</v>
      </c>
      <c r="AF5" s="79" t="b">
        <v>1</v>
      </c>
      <c r="AG5" s="79" t="s">
        <v>1403</v>
      </c>
      <c r="AH5" s="79"/>
      <c r="AI5" s="85" t="s">
        <v>1409</v>
      </c>
      <c r="AJ5" s="79" t="b">
        <v>0</v>
      </c>
      <c r="AK5" s="79">
        <v>0</v>
      </c>
      <c r="AL5" s="85" t="s">
        <v>1392</v>
      </c>
      <c r="AM5" s="79" t="s">
        <v>1423</v>
      </c>
      <c r="AN5" s="79" t="b">
        <v>0</v>
      </c>
      <c r="AO5" s="85" t="s">
        <v>1160</v>
      </c>
      <c r="AP5" s="79" t="s">
        <v>176</v>
      </c>
      <c r="AQ5" s="79">
        <v>0</v>
      </c>
      <c r="AR5" s="79">
        <v>0</v>
      </c>
      <c r="AS5" s="79"/>
      <c r="AT5" s="79"/>
      <c r="AU5" s="79"/>
      <c r="AV5" s="79"/>
      <c r="AW5" s="79"/>
      <c r="AX5" s="79"/>
      <c r="AY5" s="79"/>
      <c r="AZ5" s="79"/>
      <c r="BA5">
        <v>1</v>
      </c>
      <c r="BB5" s="78" t="str">
        <f>REPLACE(INDEX(GroupVertices[Group],MATCH(Edges24[[#This Row],[Vertex 1]],GroupVertices[Vertex],0)),1,1,"")</f>
        <v>7</v>
      </c>
      <c r="BC5" s="78" t="str">
        <f>REPLACE(INDEX(GroupVertices[Group],MATCH(Edges24[[#This Row],[Vertex 2]],GroupVertices[Vertex],0)),1,1,"")</f>
        <v>7</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9</v>
      </c>
      <c r="M6" s="77"/>
      <c r="N6" s="72"/>
      <c r="O6" s="79" t="s">
        <v>176</v>
      </c>
      <c r="P6" s="81">
        <v>43564.7346875</v>
      </c>
      <c r="Q6" s="79" t="s">
        <v>421</v>
      </c>
      <c r="R6" s="79" t="s">
        <v>592</v>
      </c>
      <c r="S6" s="79" t="s">
        <v>649</v>
      </c>
      <c r="T6" s="79" t="s">
        <v>681</v>
      </c>
      <c r="U6" s="79"/>
      <c r="V6" s="82" t="s">
        <v>806</v>
      </c>
      <c r="W6" s="81">
        <v>43564.7346875</v>
      </c>
      <c r="X6" s="82" t="s">
        <v>939</v>
      </c>
      <c r="Y6" s="79"/>
      <c r="Z6" s="79"/>
      <c r="AA6" s="85" t="s">
        <v>1161</v>
      </c>
      <c r="AB6" s="79"/>
      <c r="AC6" s="79" t="b">
        <v>0</v>
      </c>
      <c r="AD6" s="79">
        <v>2</v>
      </c>
      <c r="AE6" s="85" t="s">
        <v>1392</v>
      </c>
      <c r="AF6" s="79" t="b">
        <v>1</v>
      </c>
      <c r="AG6" s="79" t="s">
        <v>1403</v>
      </c>
      <c r="AH6" s="79"/>
      <c r="AI6" s="85" t="s">
        <v>1410</v>
      </c>
      <c r="AJ6" s="79" t="b">
        <v>0</v>
      </c>
      <c r="AK6" s="79">
        <v>0</v>
      </c>
      <c r="AL6" s="85" t="s">
        <v>1392</v>
      </c>
      <c r="AM6" s="79" t="s">
        <v>1424</v>
      </c>
      <c r="AN6" s="79" t="b">
        <v>0</v>
      </c>
      <c r="AO6" s="85" t="s">
        <v>1161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6.666666666666667</v>
      </c>
      <c r="BF6" s="48">
        <v>1</v>
      </c>
      <c r="BG6" s="49">
        <v>6.666666666666667</v>
      </c>
      <c r="BH6" s="48">
        <v>0</v>
      </c>
      <c r="BI6" s="49">
        <v>0</v>
      </c>
      <c r="BJ6" s="48">
        <v>13</v>
      </c>
      <c r="BK6" s="49">
        <v>86.66666666666667</v>
      </c>
      <c r="BL6" s="48">
        <v>15</v>
      </c>
    </row>
    <row r="7" spans="1:64" ht="15">
      <c r="A7" s="64" t="s">
        <v>216</v>
      </c>
      <c r="B7" s="64" t="s">
        <v>216</v>
      </c>
      <c r="C7" s="65"/>
      <c r="D7" s="66"/>
      <c r="E7" s="67"/>
      <c r="F7" s="68"/>
      <c r="G7" s="65"/>
      <c r="H7" s="69"/>
      <c r="I7" s="70"/>
      <c r="J7" s="70"/>
      <c r="K7" s="34" t="s">
        <v>65</v>
      </c>
      <c r="L7" s="77">
        <v>10</v>
      </c>
      <c r="M7" s="77"/>
      <c r="N7" s="72"/>
      <c r="O7" s="79" t="s">
        <v>176</v>
      </c>
      <c r="P7" s="81">
        <v>43564.77517361111</v>
      </c>
      <c r="Q7" s="79" t="s">
        <v>422</v>
      </c>
      <c r="R7" s="82" t="s">
        <v>593</v>
      </c>
      <c r="S7" s="79" t="s">
        <v>650</v>
      </c>
      <c r="T7" s="79" t="s">
        <v>682</v>
      </c>
      <c r="U7" s="79"/>
      <c r="V7" s="82" t="s">
        <v>807</v>
      </c>
      <c r="W7" s="81">
        <v>43564.77517361111</v>
      </c>
      <c r="X7" s="82" t="s">
        <v>940</v>
      </c>
      <c r="Y7" s="79"/>
      <c r="Z7" s="79"/>
      <c r="AA7" s="85" t="s">
        <v>1162</v>
      </c>
      <c r="AB7" s="79"/>
      <c r="AC7" s="79" t="b">
        <v>0</v>
      </c>
      <c r="AD7" s="79">
        <v>0</v>
      </c>
      <c r="AE7" s="85" t="s">
        <v>1392</v>
      </c>
      <c r="AF7" s="79" t="b">
        <v>0</v>
      </c>
      <c r="AG7" s="79" t="s">
        <v>1403</v>
      </c>
      <c r="AH7" s="79"/>
      <c r="AI7" s="85" t="s">
        <v>1392</v>
      </c>
      <c r="AJ7" s="79" t="b">
        <v>0</v>
      </c>
      <c r="AK7" s="79">
        <v>0</v>
      </c>
      <c r="AL7" s="85" t="s">
        <v>1392</v>
      </c>
      <c r="AM7" s="79" t="s">
        <v>1425</v>
      </c>
      <c r="AN7" s="79" t="b">
        <v>0</v>
      </c>
      <c r="AO7" s="85" t="s">
        <v>1162</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1</v>
      </c>
      <c r="BE7" s="49">
        <v>8.333333333333334</v>
      </c>
      <c r="BF7" s="48">
        <v>0</v>
      </c>
      <c r="BG7" s="49">
        <v>0</v>
      </c>
      <c r="BH7" s="48">
        <v>0</v>
      </c>
      <c r="BI7" s="49">
        <v>0</v>
      </c>
      <c r="BJ7" s="48">
        <v>11</v>
      </c>
      <c r="BK7" s="49">
        <v>91.66666666666667</v>
      </c>
      <c r="BL7" s="48">
        <v>12</v>
      </c>
    </row>
    <row r="8" spans="1:64" ht="15">
      <c r="A8" s="64" t="s">
        <v>217</v>
      </c>
      <c r="B8" s="64" t="s">
        <v>217</v>
      </c>
      <c r="C8" s="65"/>
      <c r="D8" s="66"/>
      <c r="E8" s="67"/>
      <c r="F8" s="68"/>
      <c r="G8" s="65"/>
      <c r="H8" s="69"/>
      <c r="I8" s="70"/>
      <c r="J8" s="70"/>
      <c r="K8" s="34" t="s">
        <v>65</v>
      </c>
      <c r="L8" s="77">
        <v>11</v>
      </c>
      <c r="M8" s="77"/>
      <c r="N8" s="72"/>
      <c r="O8" s="79" t="s">
        <v>176</v>
      </c>
      <c r="P8" s="81">
        <v>43565.40503472222</v>
      </c>
      <c r="Q8" s="79" t="s">
        <v>423</v>
      </c>
      <c r="R8" s="82" t="s">
        <v>594</v>
      </c>
      <c r="S8" s="79" t="s">
        <v>651</v>
      </c>
      <c r="T8" s="79" t="s">
        <v>683</v>
      </c>
      <c r="U8" s="82" t="s">
        <v>764</v>
      </c>
      <c r="V8" s="82" t="s">
        <v>764</v>
      </c>
      <c r="W8" s="81">
        <v>43565.40503472222</v>
      </c>
      <c r="X8" s="82" t="s">
        <v>941</v>
      </c>
      <c r="Y8" s="79"/>
      <c r="Z8" s="79"/>
      <c r="AA8" s="85" t="s">
        <v>1163</v>
      </c>
      <c r="AB8" s="79"/>
      <c r="AC8" s="79" t="b">
        <v>0</v>
      </c>
      <c r="AD8" s="79">
        <v>0</v>
      </c>
      <c r="AE8" s="85" t="s">
        <v>1392</v>
      </c>
      <c r="AF8" s="79" t="b">
        <v>0</v>
      </c>
      <c r="AG8" s="79" t="s">
        <v>1403</v>
      </c>
      <c r="AH8" s="79"/>
      <c r="AI8" s="85" t="s">
        <v>1392</v>
      </c>
      <c r="AJ8" s="79" t="b">
        <v>0</v>
      </c>
      <c r="AK8" s="79">
        <v>0</v>
      </c>
      <c r="AL8" s="85" t="s">
        <v>1392</v>
      </c>
      <c r="AM8" s="79" t="s">
        <v>1424</v>
      </c>
      <c r="AN8" s="79" t="b">
        <v>0</v>
      </c>
      <c r="AO8" s="85" t="s">
        <v>1163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11</v>
      </c>
      <c r="BK8" s="49">
        <v>100</v>
      </c>
      <c r="BL8" s="48">
        <v>11</v>
      </c>
    </row>
    <row r="9" spans="1:64" ht="15">
      <c r="A9" s="64" t="s">
        <v>218</v>
      </c>
      <c r="B9" s="64" t="s">
        <v>314</v>
      </c>
      <c r="C9" s="65"/>
      <c r="D9" s="66"/>
      <c r="E9" s="67"/>
      <c r="F9" s="68"/>
      <c r="G9" s="65"/>
      <c r="H9" s="69"/>
      <c r="I9" s="70"/>
      <c r="J9" s="70"/>
      <c r="K9" s="34" t="s">
        <v>65</v>
      </c>
      <c r="L9" s="77">
        <v>12</v>
      </c>
      <c r="M9" s="77"/>
      <c r="N9" s="72"/>
      <c r="O9" s="79" t="s">
        <v>416</v>
      </c>
      <c r="P9" s="81">
        <v>43565.60443287037</v>
      </c>
      <c r="Q9" s="79" t="s">
        <v>424</v>
      </c>
      <c r="R9" s="79"/>
      <c r="S9" s="79"/>
      <c r="T9" s="79" t="s">
        <v>684</v>
      </c>
      <c r="U9" s="79"/>
      <c r="V9" s="82" t="s">
        <v>808</v>
      </c>
      <c r="W9" s="81">
        <v>43565.60443287037</v>
      </c>
      <c r="X9" s="82" t="s">
        <v>942</v>
      </c>
      <c r="Y9" s="79"/>
      <c r="Z9" s="79"/>
      <c r="AA9" s="85" t="s">
        <v>1164</v>
      </c>
      <c r="AB9" s="79"/>
      <c r="AC9" s="79" t="b">
        <v>0</v>
      </c>
      <c r="AD9" s="79">
        <v>0</v>
      </c>
      <c r="AE9" s="85" t="s">
        <v>1392</v>
      </c>
      <c r="AF9" s="79" t="b">
        <v>0</v>
      </c>
      <c r="AG9" s="79" t="s">
        <v>1403</v>
      </c>
      <c r="AH9" s="79"/>
      <c r="AI9" s="85" t="s">
        <v>1392</v>
      </c>
      <c r="AJ9" s="79" t="b">
        <v>0</v>
      </c>
      <c r="AK9" s="79">
        <v>1</v>
      </c>
      <c r="AL9" s="85" t="s">
        <v>1289</v>
      </c>
      <c r="AM9" s="79" t="s">
        <v>1426</v>
      </c>
      <c r="AN9" s="79" t="b">
        <v>0</v>
      </c>
      <c r="AO9" s="85" t="s">
        <v>1289</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0</v>
      </c>
      <c r="BG9" s="49">
        <v>0</v>
      </c>
      <c r="BH9" s="48">
        <v>0</v>
      </c>
      <c r="BI9" s="49">
        <v>0</v>
      </c>
      <c r="BJ9" s="48">
        <v>17</v>
      </c>
      <c r="BK9" s="49">
        <v>94.44444444444444</v>
      </c>
      <c r="BL9" s="48">
        <v>18</v>
      </c>
    </row>
    <row r="10" spans="1:64" ht="15">
      <c r="A10" s="64" t="s">
        <v>219</v>
      </c>
      <c r="B10" s="64" t="s">
        <v>369</v>
      </c>
      <c r="C10" s="65"/>
      <c r="D10" s="66"/>
      <c r="E10" s="67"/>
      <c r="F10" s="68"/>
      <c r="G10" s="65"/>
      <c r="H10" s="69"/>
      <c r="I10" s="70"/>
      <c r="J10" s="70"/>
      <c r="K10" s="34" t="s">
        <v>65</v>
      </c>
      <c r="L10" s="77">
        <v>13</v>
      </c>
      <c r="M10" s="77"/>
      <c r="N10" s="72"/>
      <c r="O10" s="79" t="s">
        <v>417</v>
      </c>
      <c r="P10" s="81">
        <v>43565.62011574074</v>
      </c>
      <c r="Q10" s="79" t="s">
        <v>425</v>
      </c>
      <c r="R10" s="79"/>
      <c r="S10" s="79"/>
      <c r="T10" s="79" t="s">
        <v>685</v>
      </c>
      <c r="U10" s="79"/>
      <c r="V10" s="82" t="s">
        <v>809</v>
      </c>
      <c r="W10" s="81">
        <v>43565.62011574074</v>
      </c>
      <c r="X10" s="82" t="s">
        <v>943</v>
      </c>
      <c r="Y10" s="79"/>
      <c r="Z10" s="79"/>
      <c r="AA10" s="85" t="s">
        <v>1165</v>
      </c>
      <c r="AB10" s="85" t="s">
        <v>1381</v>
      </c>
      <c r="AC10" s="79" t="b">
        <v>0</v>
      </c>
      <c r="AD10" s="79">
        <v>0</v>
      </c>
      <c r="AE10" s="85" t="s">
        <v>1393</v>
      </c>
      <c r="AF10" s="79" t="b">
        <v>0</v>
      </c>
      <c r="AG10" s="79" t="s">
        <v>1403</v>
      </c>
      <c r="AH10" s="79"/>
      <c r="AI10" s="85" t="s">
        <v>1392</v>
      </c>
      <c r="AJ10" s="79" t="b">
        <v>0</v>
      </c>
      <c r="AK10" s="79">
        <v>0</v>
      </c>
      <c r="AL10" s="85" t="s">
        <v>1392</v>
      </c>
      <c r="AM10" s="79" t="s">
        <v>1426</v>
      </c>
      <c r="AN10" s="79" t="b">
        <v>0</v>
      </c>
      <c r="AO10" s="85" t="s">
        <v>1381</v>
      </c>
      <c r="AP10" s="79" t="s">
        <v>176</v>
      </c>
      <c r="AQ10" s="79">
        <v>0</v>
      </c>
      <c r="AR10" s="79">
        <v>0</v>
      </c>
      <c r="AS10" s="79"/>
      <c r="AT10" s="79"/>
      <c r="AU10" s="79"/>
      <c r="AV10" s="79"/>
      <c r="AW10" s="79"/>
      <c r="AX10" s="79"/>
      <c r="AY10" s="79"/>
      <c r="AZ10" s="79"/>
      <c r="BA10">
        <v>1</v>
      </c>
      <c r="BB10" s="78" t="str">
        <f>REPLACE(INDEX(GroupVertices[Group],MATCH(Edges24[[#This Row],[Vertex 1]],GroupVertices[Vertex],0)),1,1,"")</f>
        <v>38</v>
      </c>
      <c r="BC10" s="78" t="str">
        <f>REPLACE(INDEX(GroupVertices[Group],MATCH(Edges24[[#This Row],[Vertex 2]],GroupVertices[Vertex],0)),1,1,"")</f>
        <v>38</v>
      </c>
      <c r="BD10" s="48">
        <v>0</v>
      </c>
      <c r="BE10" s="49">
        <v>0</v>
      </c>
      <c r="BF10" s="48">
        <v>1</v>
      </c>
      <c r="BG10" s="49">
        <v>5.2631578947368425</v>
      </c>
      <c r="BH10" s="48">
        <v>0</v>
      </c>
      <c r="BI10" s="49">
        <v>0</v>
      </c>
      <c r="BJ10" s="48">
        <v>18</v>
      </c>
      <c r="BK10" s="49">
        <v>94.73684210526316</v>
      </c>
      <c r="BL10" s="48">
        <v>19</v>
      </c>
    </row>
    <row r="11" spans="1:64" ht="15">
      <c r="A11" s="64" t="s">
        <v>220</v>
      </c>
      <c r="B11" s="64" t="s">
        <v>314</v>
      </c>
      <c r="C11" s="65"/>
      <c r="D11" s="66"/>
      <c r="E11" s="67"/>
      <c r="F11" s="68"/>
      <c r="G11" s="65"/>
      <c r="H11" s="69"/>
      <c r="I11" s="70"/>
      <c r="J11" s="70"/>
      <c r="K11" s="34" t="s">
        <v>65</v>
      </c>
      <c r="L11" s="77">
        <v>14</v>
      </c>
      <c r="M11" s="77"/>
      <c r="N11" s="72"/>
      <c r="O11" s="79" t="s">
        <v>416</v>
      </c>
      <c r="P11" s="81">
        <v>43565.675405092596</v>
      </c>
      <c r="Q11" s="79" t="s">
        <v>424</v>
      </c>
      <c r="R11" s="79"/>
      <c r="S11" s="79"/>
      <c r="T11" s="79" t="s">
        <v>684</v>
      </c>
      <c r="U11" s="79"/>
      <c r="V11" s="82" t="s">
        <v>810</v>
      </c>
      <c r="W11" s="81">
        <v>43565.675405092596</v>
      </c>
      <c r="X11" s="82" t="s">
        <v>944</v>
      </c>
      <c r="Y11" s="79"/>
      <c r="Z11" s="79"/>
      <c r="AA11" s="85" t="s">
        <v>1166</v>
      </c>
      <c r="AB11" s="79"/>
      <c r="AC11" s="79" t="b">
        <v>0</v>
      </c>
      <c r="AD11" s="79">
        <v>0</v>
      </c>
      <c r="AE11" s="85" t="s">
        <v>1392</v>
      </c>
      <c r="AF11" s="79" t="b">
        <v>0</v>
      </c>
      <c r="AG11" s="79" t="s">
        <v>1403</v>
      </c>
      <c r="AH11" s="79"/>
      <c r="AI11" s="85" t="s">
        <v>1392</v>
      </c>
      <c r="AJ11" s="79" t="b">
        <v>0</v>
      </c>
      <c r="AK11" s="79">
        <v>3</v>
      </c>
      <c r="AL11" s="85" t="s">
        <v>1289</v>
      </c>
      <c r="AM11" s="79" t="s">
        <v>1426</v>
      </c>
      <c r="AN11" s="79" t="b">
        <v>0</v>
      </c>
      <c r="AO11" s="85" t="s">
        <v>1289</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v>1</v>
      </c>
      <c r="BE11" s="49">
        <v>5.555555555555555</v>
      </c>
      <c r="BF11" s="48">
        <v>0</v>
      </c>
      <c r="BG11" s="49">
        <v>0</v>
      </c>
      <c r="BH11" s="48">
        <v>0</v>
      </c>
      <c r="BI11" s="49">
        <v>0</v>
      </c>
      <c r="BJ11" s="48">
        <v>17</v>
      </c>
      <c r="BK11" s="49">
        <v>94.44444444444444</v>
      </c>
      <c r="BL11" s="48">
        <v>18</v>
      </c>
    </row>
    <row r="12" spans="1:64" ht="15">
      <c r="A12" s="64" t="s">
        <v>221</v>
      </c>
      <c r="B12" s="64" t="s">
        <v>329</v>
      </c>
      <c r="C12" s="65"/>
      <c r="D12" s="66"/>
      <c r="E12" s="67"/>
      <c r="F12" s="68"/>
      <c r="G12" s="65"/>
      <c r="H12" s="69"/>
      <c r="I12" s="70"/>
      <c r="J12" s="70"/>
      <c r="K12" s="34" t="s">
        <v>65</v>
      </c>
      <c r="L12" s="77">
        <v>15</v>
      </c>
      <c r="M12" s="77"/>
      <c r="N12" s="72"/>
      <c r="O12" s="79" t="s">
        <v>416</v>
      </c>
      <c r="P12" s="81">
        <v>43565.71457175926</v>
      </c>
      <c r="Q12" s="79" t="s">
        <v>426</v>
      </c>
      <c r="R12" s="79"/>
      <c r="S12" s="79"/>
      <c r="T12" s="79" t="s">
        <v>684</v>
      </c>
      <c r="U12" s="79"/>
      <c r="V12" s="82" t="s">
        <v>811</v>
      </c>
      <c r="W12" s="81">
        <v>43565.71457175926</v>
      </c>
      <c r="X12" s="82" t="s">
        <v>945</v>
      </c>
      <c r="Y12" s="79"/>
      <c r="Z12" s="79"/>
      <c r="AA12" s="85" t="s">
        <v>1167</v>
      </c>
      <c r="AB12" s="79"/>
      <c r="AC12" s="79" t="b">
        <v>0</v>
      </c>
      <c r="AD12" s="79">
        <v>0</v>
      </c>
      <c r="AE12" s="85" t="s">
        <v>1392</v>
      </c>
      <c r="AF12" s="79" t="b">
        <v>0</v>
      </c>
      <c r="AG12" s="79" t="s">
        <v>1403</v>
      </c>
      <c r="AH12" s="79"/>
      <c r="AI12" s="85" t="s">
        <v>1392</v>
      </c>
      <c r="AJ12" s="79" t="b">
        <v>0</v>
      </c>
      <c r="AK12" s="79">
        <v>11</v>
      </c>
      <c r="AL12" s="85" t="s">
        <v>1322</v>
      </c>
      <c r="AM12" s="79" t="s">
        <v>1424</v>
      </c>
      <c r="AN12" s="79" t="b">
        <v>0</v>
      </c>
      <c r="AO12" s="85" t="s">
        <v>1322</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2</v>
      </c>
      <c r="BE12" s="49">
        <v>7.6923076923076925</v>
      </c>
      <c r="BF12" s="48">
        <v>0</v>
      </c>
      <c r="BG12" s="49">
        <v>0</v>
      </c>
      <c r="BH12" s="48">
        <v>0</v>
      </c>
      <c r="BI12" s="49">
        <v>0</v>
      </c>
      <c r="BJ12" s="48">
        <v>24</v>
      </c>
      <c r="BK12" s="49">
        <v>92.3076923076923</v>
      </c>
      <c r="BL12" s="48">
        <v>26</v>
      </c>
    </row>
    <row r="13" spans="1:64" ht="15">
      <c r="A13" s="64" t="s">
        <v>222</v>
      </c>
      <c r="B13" s="64" t="s">
        <v>330</v>
      </c>
      <c r="C13" s="65"/>
      <c r="D13" s="66"/>
      <c r="E13" s="67"/>
      <c r="F13" s="68"/>
      <c r="G13" s="65"/>
      <c r="H13" s="69"/>
      <c r="I13" s="70"/>
      <c r="J13" s="70"/>
      <c r="K13" s="34" t="s">
        <v>65</v>
      </c>
      <c r="L13" s="77">
        <v>16</v>
      </c>
      <c r="M13" s="77"/>
      <c r="N13" s="72"/>
      <c r="O13" s="79" t="s">
        <v>416</v>
      </c>
      <c r="P13" s="81">
        <v>43565.76767361111</v>
      </c>
      <c r="Q13" s="79" t="s">
        <v>427</v>
      </c>
      <c r="R13" s="79"/>
      <c r="S13" s="79"/>
      <c r="T13" s="79" t="s">
        <v>686</v>
      </c>
      <c r="U13" s="79"/>
      <c r="V13" s="82" t="s">
        <v>812</v>
      </c>
      <c r="W13" s="81">
        <v>43565.76767361111</v>
      </c>
      <c r="X13" s="82" t="s">
        <v>946</v>
      </c>
      <c r="Y13" s="79"/>
      <c r="Z13" s="79"/>
      <c r="AA13" s="85" t="s">
        <v>1168</v>
      </c>
      <c r="AB13" s="79"/>
      <c r="AC13" s="79" t="b">
        <v>0</v>
      </c>
      <c r="AD13" s="79">
        <v>0</v>
      </c>
      <c r="AE13" s="85" t="s">
        <v>1392</v>
      </c>
      <c r="AF13" s="79" t="b">
        <v>0</v>
      </c>
      <c r="AG13" s="79" t="s">
        <v>1403</v>
      </c>
      <c r="AH13" s="79"/>
      <c r="AI13" s="85" t="s">
        <v>1392</v>
      </c>
      <c r="AJ13" s="79" t="b">
        <v>0</v>
      </c>
      <c r="AK13" s="79">
        <v>6</v>
      </c>
      <c r="AL13" s="85" t="s">
        <v>1350</v>
      </c>
      <c r="AM13" s="79" t="s">
        <v>1426</v>
      </c>
      <c r="AN13" s="79" t="b">
        <v>0</v>
      </c>
      <c r="AO13" s="85" t="s">
        <v>1350</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1</v>
      </c>
      <c r="BE13" s="49">
        <v>4.761904761904762</v>
      </c>
      <c r="BF13" s="48">
        <v>1</v>
      </c>
      <c r="BG13" s="49">
        <v>4.761904761904762</v>
      </c>
      <c r="BH13" s="48">
        <v>0</v>
      </c>
      <c r="BI13" s="49">
        <v>0</v>
      </c>
      <c r="BJ13" s="48">
        <v>19</v>
      </c>
      <c r="BK13" s="49">
        <v>90.47619047619048</v>
      </c>
      <c r="BL13" s="48">
        <v>21</v>
      </c>
    </row>
    <row r="14" spans="1:64" ht="15">
      <c r="A14" s="64" t="s">
        <v>223</v>
      </c>
      <c r="B14" s="64" t="s">
        <v>314</v>
      </c>
      <c r="C14" s="65"/>
      <c r="D14" s="66"/>
      <c r="E14" s="67"/>
      <c r="F14" s="68"/>
      <c r="G14" s="65"/>
      <c r="H14" s="69"/>
      <c r="I14" s="70"/>
      <c r="J14" s="70"/>
      <c r="K14" s="34" t="s">
        <v>65</v>
      </c>
      <c r="L14" s="77">
        <v>17</v>
      </c>
      <c r="M14" s="77"/>
      <c r="N14" s="72"/>
      <c r="O14" s="79" t="s">
        <v>416</v>
      </c>
      <c r="P14" s="81">
        <v>43565.782476851855</v>
      </c>
      <c r="Q14" s="79" t="s">
        <v>424</v>
      </c>
      <c r="R14" s="79"/>
      <c r="S14" s="79"/>
      <c r="T14" s="79" t="s">
        <v>684</v>
      </c>
      <c r="U14" s="79"/>
      <c r="V14" s="82" t="s">
        <v>813</v>
      </c>
      <c r="W14" s="81">
        <v>43565.782476851855</v>
      </c>
      <c r="X14" s="82" t="s">
        <v>947</v>
      </c>
      <c r="Y14" s="79"/>
      <c r="Z14" s="79"/>
      <c r="AA14" s="85" t="s">
        <v>1169</v>
      </c>
      <c r="AB14" s="79"/>
      <c r="AC14" s="79" t="b">
        <v>0</v>
      </c>
      <c r="AD14" s="79">
        <v>0</v>
      </c>
      <c r="AE14" s="85" t="s">
        <v>1392</v>
      </c>
      <c r="AF14" s="79" t="b">
        <v>0</v>
      </c>
      <c r="AG14" s="79" t="s">
        <v>1403</v>
      </c>
      <c r="AH14" s="79"/>
      <c r="AI14" s="85" t="s">
        <v>1392</v>
      </c>
      <c r="AJ14" s="79" t="b">
        <v>0</v>
      </c>
      <c r="AK14" s="79">
        <v>3</v>
      </c>
      <c r="AL14" s="85" t="s">
        <v>1289</v>
      </c>
      <c r="AM14" s="79" t="s">
        <v>1423</v>
      </c>
      <c r="AN14" s="79" t="b">
        <v>0</v>
      </c>
      <c r="AO14" s="85" t="s">
        <v>1289</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1</v>
      </c>
      <c r="BE14" s="49">
        <v>5.555555555555555</v>
      </c>
      <c r="BF14" s="48">
        <v>0</v>
      </c>
      <c r="BG14" s="49">
        <v>0</v>
      </c>
      <c r="BH14" s="48">
        <v>0</v>
      </c>
      <c r="BI14" s="49">
        <v>0</v>
      </c>
      <c r="BJ14" s="48">
        <v>17</v>
      </c>
      <c r="BK14" s="49">
        <v>94.44444444444444</v>
      </c>
      <c r="BL14" s="48">
        <v>18</v>
      </c>
    </row>
    <row r="15" spans="1:64" ht="15">
      <c r="A15" s="64" t="s">
        <v>224</v>
      </c>
      <c r="B15" s="64" t="s">
        <v>329</v>
      </c>
      <c r="C15" s="65"/>
      <c r="D15" s="66"/>
      <c r="E15" s="67"/>
      <c r="F15" s="68"/>
      <c r="G15" s="65"/>
      <c r="H15" s="69"/>
      <c r="I15" s="70"/>
      <c r="J15" s="70"/>
      <c r="K15" s="34" t="s">
        <v>65</v>
      </c>
      <c r="L15" s="77">
        <v>18</v>
      </c>
      <c r="M15" s="77"/>
      <c r="N15" s="72"/>
      <c r="O15" s="79" t="s">
        <v>416</v>
      </c>
      <c r="P15" s="81">
        <v>43565.80699074074</v>
      </c>
      <c r="Q15" s="79" t="s">
        <v>426</v>
      </c>
      <c r="R15" s="79"/>
      <c r="S15" s="79"/>
      <c r="T15" s="79" t="s">
        <v>684</v>
      </c>
      <c r="U15" s="79"/>
      <c r="V15" s="82" t="s">
        <v>814</v>
      </c>
      <c r="W15" s="81">
        <v>43565.80699074074</v>
      </c>
      <c r="X15" s="82" t="s">
        <v>948</v>
      </c>
      <c r="Y15" s="79"/>
      <c r="Z15" s="79"/>
      <c r="AA15" s="85" t="s">
        <v>1170</v>
      </c>
      <c r="AB15" s="79"/>
      <c r="AC15" s="79" t="b">
        <v>0</v>
      </c>
      <c r="AD15" s="79">
        <v>0</v>
      </c>
      <c r="AE15" s="85" t="s">
        <v>1392</v>
      </c>
      <c r="AF15" s="79" t="b">
        <v>0</v>
      </c>
      <c r="AG15" s="79" t="s">
        <v>1403</v>
      </c>
      <c r="AH15" s="79"/>
      <c r="AI15" s="85" t="s">
        <v>1392</v>
      </c>
      <c r="AJ15" s="79" t="b">
        <v>0</v>
      </c>
      <c r="AK15" s="79">
        <v>11</v>
      </c>
      <c r="AL15" s="85" t="s">
        <v>1322</v>
      </c>
      <c r="AM15" s="79" t="s">
        <v>1426</v>
      </c>
      <c r="AN15" s="79" t="b">
        <v>0</v>
      </c>
      <c r="AO15" s="85" t="s">
        <v>1322</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2</v>
      </c>
      <c r="BE15" s="49">
        <v>7.6923076923076925</v>
      </c>
      <c r="BF15" s="48">
        <v>0</v>
      </c>
      <c r="BG15" s="49">
        <v>0</v>
      </c>
      <c r="BH15" s="48">
        <v>0</v>
      </c>
      <c r="BI15" s="49">
        <v>0</v>
      </c>
      <c r="BJ15" s="48">
        <v>24</v>
      </c>
      <c r="BK15" s="49">
        <v>92.3076923076923</v>
      </c>
      <c r="BL15" s="48">
        <v>26</v>
      </c>
    </row>
    <row r="16" spans="1:64" ht="15">
      <c r="A16" s="64" t="s">
        <v>225</v>
      </c>
      <c r="B16" s="64" t="s">
        <v>225</v>
      </c>
      <c r="C16" s="65"/>
      <c r="D16" s="66"/>
      <c r="E16" s="67"/>
      <c r="F16" s="68"/>
      <c r="G16" s="65"/>
      <c r="H16" s="69"/>
      <c r="I16" s="70"/>
      <c r="J16" s="70"/>
      <c r="K16" s="34" t="s">
        <v>65</v>
      </c>
      <c r="L16" s="77">
        <v>19</v>
      </c>
      <c r="M16" s="77"/>
      <c r="N16" s="72"/>
      <c r="O16" s="79" t="s">
        <v>176</v>
      </c>
      <c r="P16" s="81">
        <v>43565.81460648148</v>
      </c>
      <c r="Q16" s="79" t="s">
        <v>428</v>
      </c>
      <c r="R16" s="82" t="s">
        <v>595</v>
      </c>
      <c r="S16" s="79" t="s">
        <v>652</v>
      </c>
      <c r="T16" s="79" t="s">
        <v>687</v>
      </c>
      <c r="U16" s="79"/>
      <c r="V16" s="82" t="s">
        <v>815</v>
      </c>
      <c r="W16" s="81">
        <v>43565.81460648148</v>
      </c>
      <c r="X16" s="82" t="s">
        <v>949</v>
      </c>
      <c r="Y16" s="79"/>
      <c r="Z16" s="79"/>
      <c r="AA16" s="85" t="s">
        <v>1171</v>
      </c>
      <c r="AB16" s="79"/>
      <c r="AC16" s="79" t="b">
        <v>0</v>
      </c>
      <c r="AD16" s="79">
        <v>0</v>
      </c>
      <c r="AE16" s="85" t="s">
        <v>1392</v>
      </c>
      <c r="AF16" s="79" t="b">
        <v>0</v>
      </c>
      <c r="AG16" s="79" t="s">
        <v>1403</v>
      </c>
      <c r="AH16" s="79"/>
      <c r="AI16" s="85" t="s">
        <v>1392</v>
      </c>
      <c r="AJ16" s="79" t="b">
        <v>0</v>
      </c>
      <c r="AK16" s="79">
        <v>0</v>
      </c>
      <c r="AL16" s="85" t="s">
        <v>1392</v>
      </c>
      <c r="AM16" s="79" t="s">
        <v>1423</v>
      </c>
      <c r="AN16" s="79" t="b">
        <v>0</v>
      </c>
      <c r="AO16" s="85" t="s">
        <v>1171</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3</v>
      </c>
      <c r="BG16" s="49">
        <v>8.823529411764707</v>
      </c>
      <c r="BH16" s="48">
        <v>0</v>
      </c>
      <c r="BI16" s="49">
        <v>0</v>
      </c>
      <c r="BJ16" s="48">
        <v>31</v>
      </c>
      <c r="BK16" s="49">
        <v>91.17647058823529</v>
      </c>
      <c r="BL16" s="48">
        <v>34</v>
      </c>
    </row>
    <row r="17" spans="1:64" ht="15">
      <c r="A17" s="64" t="s">
        <v>226</v>
      </c>
      <c r="B17" s="64" t="s">
        <v>329</v>
      </c>
      <c r="C17" s="65"/>
      <c r="D17" s="66"/>
      <c r="E17" s="67"/>
      <c r="F17" s="68"/>
      <c r="G17" s="65"/>
      <c r="H17" s="69"/>
      <c r="I17" s="70"/>
      <c r="J17" s="70"/>
      <c r="K17" s="34" t="s">
        <v>65</v>
      </c>
      <c r="L17" s="77">
        <v>20</v>
      </c>
      <c r="M17" s="77"/>
      <c r="N17" s="72"/>
      <c r="O17" s="79" t="s">
        <v>416</v>
      </c>
      <c r="P17" s="81">
        <v>43565.81748842593</v>
      </c>
      <c r="Q17" s="79" t="s">
        <v>426</v>
      </c>
      <c r="R17" s="79"/>
      <c r="S17" s="79"/>
      <c r="T17" s="79" t="s">
        <v>684</v>
      </c>
      <c r="U17" s="79"/>
      <c r="V17" s="82" t="s">
        <v>816</v>
      </c>
      <c r="W17" s="81">
        <v>43565.81748842593</v>
      </c>
      <c r="X17" s="82" t="s">
        <v>950</v>
      </c>
      <c r="Y17" s="79"/>
      <c r="Z17" s="79"/>
      <c r="AA17" s="85" t="s">
        <v>1172</v>
      </c>
      <c r="AB17" s="79"/>
      <c r="AC17" s="79" t="b">
        <v>0</v>
      </c>
      <c r="AD17" s="79">
        <v>0</v>
      </c>
      <c r="AE17" s="85" t="s">
        <v>1392</v>
      </c>
      <c r="AF17" s="79" t="b">
        <v>0</v>
      </c>
      <c r="AG17" s="79" t="s">
        <v>1403</v>
      </c>
      <c r="AH17" s="79"/>
      <c r="AI17" s="85" t="s">
        <v>1392</v>
      </c>
      <c r="AJ17" s="79" t="b">
        <v>0</v>
      </c>
      <c r="AK17" s="79">
        <v>11</v>
      </c>
      <c r="AL17" s="85" t="s">
        <v>1322</v>
      </c>
      <c r="AM17" s="79" t="s">
        <v>1427</v>
      </c>
      <c r="AN17" s="79" t="b">
        <v>0</v>
      </c>
      <c r="AO17" s="85" t="s">
        <v>1322</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2</v>
      </c>
      <c r="BE17" s="49">
        <v>7.6923076923076925</v>
      </c>
      <c r="BF17" s="48">
        <v>0</v>
      </c>
      <c r="BG17" s="49">
        <v>0</v>
      </c>
      <c r="BH17" s="48">
        <v>0</v>
      </c>
      <c r="BI17" s="49">
        <v>0</v>
      </c>
      <c r="BJ17" s="48">
        <v>24</v>
      </c>
      <c r="BK17" s="49">
        <v>92.3076923076923</v>
      </c>
      <c r="BL17" s="48">
        <v>26</v>
      </c>
    </row>
    <row r="18" spans="1:64" ht="15">
      <c r="A18" s="64" t="s">
        <v>227</v>
      </c>
      <c r="B18" s="64" t="s">
        <v>329</v>
      </c>
      <c r="C18" s="65"/>
      <c r="D18" s="66"/>
      <c r="E18" s="67"/>
      <c r="F18" s="68"/>
      <c r="G18" s="65"/>
      <c r="H18" s="69"/>
      <c r="I18" s="70"/>
      <c r="J18" s="70"/>
      <c r="K18" s="34" t="s">
        <v>65</v>
      </c>
      <c r="L18" s="77">
        <v>21</v>
      </c>
      <c r="M18" s="77"/>
      <c r="N18" s="72"/>
      <c r="O18" s="79" t="s">
        <v>416</v>
      </c>
      <c r="P18" s="81">
        <v>43565.90251157407</v>
      </c>
      <c r="Q18" s="79" t="s">
        <v>426</v>
      </c>
      <c r="R18" s="79"/>
      <c r="S18" s="79"/>
      <c r="T18" s="79" t="s">
        <v>684</v>
      </c>
      <c r="U18" s="79"/>
      <c r="V18" s="82" t="s">
        <v>817</v>
      </c>
      <c r="W18" s="81">
        <v>43565.90251157407</v>
      </c>
      <c r="X18" s="82" t="s">
        <v>951</v>
      </c>
      <c r="Y18" s="79"/>
      <c r="Z18" s="79"/>
      <c r="AA18" s="85" t="s">
        <v>1173</v>
      </c>
      <c r="AB18" s="79"/>
      <c r="AC18" s="79" t="b">
        <v>0</v>
      </c>
      <c r="AD18" s="79">
        <v>0</v>
      </c>
      <c r="AE18" s="85" t="s">
        <v>1392</v>
      </c>
      <c r="AF18" s="79" t="b">
        <v>0</v>
      </c>
      <c r="AG18" s="79" t="s">
        <v>1403</v>
      </c>
      <c r="AH18" s="79"/>
      <c r="AI18" s="85" t="s">
        <v>1392</v>
      </c>
      <c r="AJ18" s="79" t="b">
        <v>0</v>
      </c>
      <c r="AK18" s="79">
        <v>11</v>
      </c>
      <c r="AL18" s="85" t="s">
        <v>1322</v>
      </c>
      <c r="AM18" s="79" t="s">
        <v>1426</v>
      </c>
      <c r="AN18" s="79" t="b">
        <v>0</v>
      </c>
      <c r="AO18" s="85" t="s">
        <v>1322</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2</v>
      </c>
      <c r="BE18" s="49">
        <v>7.6923076923076925</v>
      </c>
      <c r="BF18" s="48">
        <v>0</v>
      </c>
      <c r="BG18" s="49">
        <v>0</v>
      </c>
      <c r="BH18" s="48">
        <v>0</v>
      </c>
      <c r="BI18" s="49">
        <v>0</v>
      </c>
      <c r="BJ18" s="48">
        <v>24</v>
      </c>
      <c r="BK18" s="49">
        <v>92.3076923076923</v>
      </c>
      <c r="BL18" s="48">
        <v>26</v>
      </c>
    </row>
    <row r="19" spans="1:64" ht="15">
      <c r="A19" s="64" t="s">
        <v>228</v>
      </c>
      <c r="B19" s="64" t="s">
        <v>329</v>
      </c>
      <c r="C19" s="65"/>
      <c r="D19" s="66"/>
      <c r="E19" s="67"/>
      <c r="F19" s="68"/>
      <c r="G19" s="65"/>
      <c r="H19" s="69"/>
      <c r="I19" s="70"/>
      <c r="J19" s="70"/>
      <c r="K19" s="34" t="s">
        <v>65</v>
      </c>
      <c r="L19" s="77">
        <v>22</v>
      </c>
      <c r="M19" s="77"/>
      <c r="N19" s="72"/>
      <c r="O19" s="79" t="s">
        <v>416</v>
      </c>
      <c r="P19" s="81">
        <v>43565.90834490741</v>
      </c>
      <c r="Q19" s="79" t="s">
        <v>426</v>
      </c>
      <c r="R19" s="79"/>
      <c r="S19" s="79"/>
      <c r="T19" s="79" t="s">
        <v>684</v>
      </c>
      <c r="U19" s="79"/>
      <c r="V19" s="82" t="s">
        <v>818</v>
      </c>
      <c r="W19" s="81">
        <v>43565.90834490741</v>
      </c>
      <c r="X19" s="82" t="s">
        <v>952</v>
      </c>
      <c r="Y19" s="79"/>
      <c r="Z19" s="79"/>
      <c r="AA19" s="85" t="s">
        <v>1174</v>
      </c>
      <c r="AB19" s="79"/>
      <c r="AC19" s="79" t="b">
        <v>0</v>
      </c>
      <c r="AD19" s="79">
        <v>0</v>
      </c>
      <c r="AE19" s="85" t="s">
        <v>1392</v>
      </c>
      <c r="AF19" s="79" t="b">
        <v>0</v>
      </c>
      <c r="AG19" s="79" t="s">
        <v>1403</v>
      </c>
      <c r="AH19" s="79"/>
      <c r="AI19" s="85" t="s">
        <v>1392</v>
      </c>
      <c r="AJ19" s="79" t="b">
        <v>0</v>
      </c>
      <c r="AK19" s="79">
        <v>11</v>
      </c>
      <c r="AL19" s="85" t="s">
        <v>1322</v>
      </c>
      <c r="AM19" s="79" t="s">
        <v>1428</v>
      </c>
      <c r="AN19" s="79" t="b">
        <v>0</v>
      </c>
      <c r="AO19" s="85" t="s">
        <v>1322</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2</v>
      </c>
      <c r="BE19" s="49">
        <v>7.6923076923076925</v>
      </c>
      <c r="BF19" s="48">
        <v>0</v>
      </c>
      <c r="BG19" s="49">
        <v>0</v>
      </c>
      <c r="BH19" s="48">
        <v>0</v>
      </c>
      <c r="BI19" s="49">
        <v>0</v>
      </c>
      <c r="BJ19" s="48">
        <v>24</v>
      </c>
      <c r="BK19" s="49">
        <v>92.3076923076923</v>
      </c>
      <c r="BL19" s="48">
        <v>26</v>
      </c>
    </row>
    <row r="20" spans="1:64" ht="15">
      <c r="A20" s="64" t="s">
        <v>229</v>
      </c>
      <c r="B20" s="64" t="s">
        <v>329</v>
      </c>
      <c r="C20" s="65"/>
      <c r="D20" s="66"/>
      <c r="E20" s="67"/>
      <c r="F20" s="68"/>
      <c r="G20" s="65"/>
      <c r="H20" s="69"/>
      <c r="I20" s="70"/>
      <c r="J20" s="70"/>
      <c r="K20" s="34" t="s">
        <v>65</v>
      </c>
      <c r="L20" s="77">
        <v>23</v>
      </c>
      <c r="M20" s="77"/>
      <c r="N20" s="72"/>
      <c r="O20" s="79" t="s">
        <v>416</v>
      </c>
      <c r="P20" s="81">
        <v>43565.99184027778</v>
      </c>
      <c r="Q20" s="79" t="s">
        <v>426</v>
      </c>
      <c r="R20" s="79"/>
      <c r="S20" s="79"/>
      <c r="T20" s="79" t="s">
        <v>684</v>
      </c>
      <c r="U20" s="79"/>
      <c r="V20" s="82" t="s">
        <v>819</v>
      </c>
      <c r="W20" s="81">
        <v>43565.99184027778</v>
      </c>
      <c r="X20" s="82" t="s">
        <v>953</v>
      </c>
      <c r="Y20" s="79"/>
      <c r="Z20" s="79"/>
      <c r="AA20" s="85" t="s">
        <v>1175</v>
      </c>
      <c r="AB20" s="79"/>
      <c r="AC20" s="79" t="b">
        <v>0</v>
      </c>
      <c r="AD20" s="79">
        <v>0</v>
      </c>
      <c r="AE20" s="85" t="s">
        <v>1392</v>
      </c>
      <c r="AF20" s="79" t="b">
        <v>0</v>
      </c>
      <c r="AG20" s="79" t="s">
        <v>1403</v>
      </c>
      <c r="AH20" s="79"/>
      <c r="AI20" s="85" t="s">
        <v>1392</v>
      </c>
      <c r="AJ20" s="79" t="b">
        <v>0</v>
      </c>
      <c r="AK20" s="79">
        <v>11</v>
      </c>
      <c r="AL20" s="85" t="s">
        <v>1322</v>
      </c>
      <c r="AM20" s="79" t="s">
        <v>1426</v>
      </c>
      <c r="AN20" s="79" t="b">
        <v>0</v>
      </c>
      <c r="AO20" s="85" t="s">
        <v>1322</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2</v>
      </c>
      <c r="BE20" s="49">
        <v>7.6923076923076925</v>
      </c>
      <c r="BF20" s="48">
        <v>0</v>
      </c>
      <c r="BG20" s="49">
        <v>0</v>
      </c>
      <c r="BH20" s="48">
        <v>0</v>
      </c>
      <c r="BI20" s="49">
        <v>0</v>
      </c>
      <c r="BJ20" s="48">
        <v>24</v>
      </c>
      <c r="BK20" s="49">
        <v>92.3076923076923</v>
      </c>
      <c r="BL20" s="48">
        <v>26</v>
      </c>
    </row>
    <row r="21" spans="1:64" ht="15">
      <c r="A21" s="64" t="s">
        <v>230</v>
      </c>
      <c r="B21" s="64" t="s">
        <v>247</v>
      </c>
      <c r="C21" s="65"/>
      <c r="D21" s="66"/>
      <c r="E21" s="67"/>
      <c r="F21" s="68"/>
      <c r="G21" s="65"/>
      <c r="H21" s="69"/>
      <c r="I21" s="70"/>
      <c r="J21" s="70"/>
      <c r="K21" s="34" t="s">
        <v>65</v>
      </c>
      <c r="L21" s="77">
        <v>24</v>
      </c>
      <c r="M21" s="77"/>
      <c r="N21" s="72"/>
      <c r="O21" s="79" t="s">
        <v>416</v>
      </c>
      <c r="P21" s="81">
        <v>43565.99623842593</v>
      </c>
      <c r="Q21" s="79" t="s">
        <v>429</v>
      </c>
      <c r="R21" s="79"/>
      <c r="S21" s="79"/>
      <c r="T21" s="79" t="s">
        <v>688</v>
      </c>
      <c r="U21" s="79"/>
      <c r="V21" s="82" t="s">
        <v>820</v>
      </c>
      <c r="W21" s="81">
        <v>43565.99623842593</v>
      </c>
      <c r="X21" s="82" t="s">
        <v>954</v>
      </c>
      <c r="Y21" s="79"/>
      <c r="Z21" s="79"/>
      <c r="AA21" s="85" t="s">
        <v>1176</v>
      </c>
      <c r="AB21" s="79"/>
      <c r="AC21" s="79" t="b">
        <v>0</v>
      </c>
      <c r="AD21" s="79">
        <v>0</v>
      </c>
      <c r="AE21" s="85" t="s">
        <v>1392</v>
      </c>
      <c r="AF21" s="79" t="b">
        <v>0</v>
      </c>
      <c r="AG21" s="79" t="s">
        <v>1403</v>
      </c>
      <c r="AH21" s="79"/>
      <c r="AI21" s="85" t="s">
        <v>1392</v>
      </c>
      <c r="AJ21" s="79" t="b">
        <v>0</v>
      </c>
      <c r="AK21" s="79">
        <v>2</v>
      </c>
      <c r="AL21" s="85" t="s">
        <v>1220</v>
      </c>
      <c r="AM21" s="79" t="s">
        <v>1426</v>
      </c>
      <c r="AN21" s="79" t="b">
        <v>0</v>
      </c>
      <c r="AO21" s="85" t="s">
        <v>1220</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v>0</v>
      </c>
      <c r="BE21" s="49">
        <v>0</v>
      </c>
      <c r="BF21" s="48">
        <v>0</v>
      </c>
      <c r="BG21" s="49">
        <v>0</v>
      </c>
      <c r="BH21" s="48">
        <v>0</v>
      </c>
      <c r="BI21" s="49">
        <v>0</v>
      </c>
      <c r="BJ21" s="48">
        <v>23</v>
      </c>
      <c r="BK21" s="49">
        <v>100</v>
      </c>
      <c r="BL21" s="48">
        <v>23</v>
      </c>
    </row>
    <row r="22" spans="1:64" ht="15">
      <c r="A22" s="64" t="s">
        <v>231</v>
      </c>
      <c r="B22" s="64" t="s">
        <v>329</v>
      </c>
      <c r="C22" s="65"/>
      <c r="D22" s="66"/>
      <c r="E22" s="67"/>
      <c r="F22" s="68"/>
      <c r="G22" s="65"/>
      <c r="H22" s="69"/>
      <c r="I22" s="70"/>
      <c r="J22" s="70"/>
      <c r="K22" s="34" t="s">
        <v>65</v>
      </c>
      <c r="L22" s="77">
        <v>25</v>
      </c>
      <c r="M22" s="77"/>
      <c r="N22" s="72"/>
      <c r="O22" s="79" t="s">
        <v>416</v>
      </c>
      <c r="P22" s="81">
        <v>43566.09675925926</v>
      </c>
      <c r="Q22" s="79" t="s">
        <v>426</v>
      </c>
      <c r="R22" s="79"/>
      <c r="S22" s="79"/>
      <c r="T22" s="79" t="s">
        <v>684</v>
      </c>
      <c r="U22" s="79"/>
      <c r="V22" s="82" t="s">
        <v>821</v>
      </c>
      <c r="W22" s="81">
        <v>43566.09675925926</v>
      </c>
      <c r="X22" s="82" t="s">
        <v>955</v>
      </c>
      <c r="Y22" s="79"/>
      <c r="Z22" s="79"/>
      <c r="AA22" s="85" t="s">
        <v>1177</v>
      </c>
      <c r="AB22" s="79"/>
      <c r="AC22" s="79" t="b">
        <v>0</v>
      </c>
      <c r="AD22" s="79">
        <v>0</v>
      </c>
      <c r="AE22" s="85" t="s">
        <v>1392</v>
      </c>
      <c r="AF22" s="79" t="b">
        <v>0</v>
      </c>
      <c r="AG22" s="79" t="s">
        <v>1403</v>
      </c>
      <c r="AH22" s="79"/>
      <c r="AI22" s="85" t="s">
        <v>1392</v>
      </c>
      <c r="AJ22" s="79" t="b">
        <v>0</v>
      </c>
      <c r="AK22" s="79">
        <v>11</v>
      </c>
      <c r="AL22" s="85" t="s">
        <v>1322</v>
      </c>
      <c r="AM22" s="79" t="s">
        <v>1425</v>
      </c>
      <c r="AN22" s="79" t="b">
        <v>0</v>
      </c>
      <c r="AO22" s="85" t="s">
        <v>1322</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2</v>
      </c>
      <c r="BE22" s="49">
        <v>7.6923076923076925</v>
      </c>
      <c r="BF22" s="48">
        <v>0</v>
      </c>
      <c r="BG22" s="49">
        <v>0</v>
      </c>
      <c r="BH22" s="48">
        <v>0</v>
      </c>
      <c r="BI22" s="49">
        <v>0</v>
      </c>
      <c r="BJ22" s="48">
        <v>24</v>
      </c>
      <c r="BK22" s="49">
        <v>92.3076923076923</v>
      </c>
      <c r="BL22" s="48">
        <v>26</v>
      </c>
    </row>
    <row r="23" spans="1:64" ht="15">
      <c r="A23" s="64" t="s">
        <v>232</v>
      </c>
      <c r="B23" s="64" t="s">
        <v>329</v>
      </c>
      <c r="C23" s="65"/>
      <c r="D23" s="66"/>
      <c r="E23" s="67"/>
      <c r="F23" s="68"/>
      <c r="G23" s="65"/>
      <c r="H23" s="69"/>
      <c r="I23" s="70"/>
      <c r="J23" s="70"/>
      <c r="K23" s="34" t="s">
        <v>65</v>
      </c>
      <c r="L23" s="77">
        <v>26</v>
      </c>
      <c r="M23" s="77"/>
      <c r="N23" s="72"/>
      <c r="O23" s="79" t="s">
        <v>416</v>
      </c>
      <c r="P23" s="81">
        <v>43566.18846064815</v>
      </c>
      <c r="Q23" s="79" t="s">
        <v>426</v>
      </c>
      <c r="R23" s="79"/>
      <c r="S23" s="79"/>
      <c r="T23" s="79" t="s">
        <v>684</v>
      </c>
      <c r="U23" s="79"/>
      <c r="V23" s="82" t="s">
        <v>822</v>
      </c>
      <c r="W23" s="81">
        <v>43566.18846064815</v>
      </c>
      <c r="X23" s="82" t="s">
        <v>956</v>
      </c>
      <c r="Y23" s="79"/>
      <c r="Z23" s="79"/>
      <c r="AA23" s="85" t="s">
        <v>1178</v>
      </c>
      <c r="AB23" s="79"/>
      <c r="AC23" s="79" t="b">
        <v>0</v>
      </c>
      <c r="AD23" s="79">
        <v>0</v>
      </c>
      <c r="AE23" s="85" t="s">
        <v>1392</v>
      </c>
      <c r="AF23" s="79" t="b">
        <v>0</v>
      </c>
      <c r="AG23" s="79" t="s">
        <v>1403</v>
      </c>
      <c r="AH23" s="79"/>
      <c r="AI23" s="85" t="s">
        <v>1392</v>
      </c>
      <c r="AJ23" s="79" t="b">
        <v>0</v>
      </c>
      <c r="AK23" s="79">
        <v>11</v>
      </c>
      <c r="AL23" s="85" t="s">
        <v>1322</v>
      </c>
      <c r="AM23" s="79" t="s">
        <v>1426</v>
      </c>
      <c r="AN23" s="79" t="b">
        <v>0</v>
      </c>
      <c r="AO23" s="85" t="s">
        <v>1322</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2</v>
      </c>
      <c r="BE23" s="49">
        <v>7.6923076923076925</v>
      </c>
      <c r="BF23" s="48">
        <v>0</v>
      </c>
      <c r="BG23" s="49">
        <v>0</v>
      </c>
      <c r="BH23" s="48">
        <v>0</v>
      </c>
      <c r="BI23" s="49">
        <v>0</v>
      </c>
      <c r="BJ23" s="48">
        <v>24</v>
      </c>
      <c r="BK23" s="49">
        <v>92.3076923076923</v>
      </c>
      <c r="BL23" s="48">
        <v>26</v>
      </c>
    </row>
    <row r="24" spans="1:64" ht="15">
      <c r="A24" s="64" t="s">
        <v>233</v>
      </c>
      <c r="B24" s="64" t="s">
        <v>329</v>
      </c>
      <c r="C24" s="65"/>
      <c r="D24" s="66"/>
      <c r="E24" s="67"/>
      <c r="F24" s="68"/>
      <c r="G24" s="65"/>
      <c r="H24" s="69"/>
      <c r="I24" s="70"/>
      <c r="J24" s="70"/>
      <c r="K24" s="34" t="s">
        <v>65</v>
      </c>
      <c r="L24" s="77">
        <v>27</v>
      </c>
      <c r="M24" s="77"/>
      <c r="N24" s="72"/>
      <c r="O24" s="79" t="s">
        <v>416</v>
      </c>
      <c r="P24" s="81">
        <v>43566.286087962966</v>
      </c>
      <c r="Q24" s="79" t="s">
        <v>426</v>
      </c>
      <c r="R24" s="79"/>
      <c r="S24" s="79"/>
      <c r="T24" s="79" t="s">
        <v>684</v>
      </c>
      <c r="U24" s="79"/>
      <c r="V24" s="82" t="s">
        <v>823</v>
      </c>
      <c r="W24" s="81">
        <v>43566.286087962966</v>
      </c>
      <c r="X24" s="82" t="s">
        <v>957</v>
      </c>
      <c r="Y24" s="79"/>
      <c r="Z24" s="79"/>
      <c r="AA24" s="85" t="s">
        <v>1179</v>
      </c>
      <c r="AB24" s="79"/>
      <c r="AC24" s="79" t="b">
        <v>0</v>
      </c>
      <c r="AD24" s="79">
        <v>0</v>
      </c>
      <c r="AE24" s="85" t="s">
        <v>1392</v>
      </c>
      <c r="AF24" s="79" t="b">
        <v>0</v>
      </c>
      <c r="AG24" s="79" t="s">
        <v>1403</v>
      </c>
      <c r="AH24" s="79"/>
      <c r="AI24" s="85" t="s">
        <v>1392</v>
      </c>
      <c r="AJ24" s="79" t="b">
        <v>0</v>
      </c>
      <c r="AK24" s="79">
        <v>11</v>
      </c>
      <c r="AL24" s="85" t="s">
        <v>1322</v>
      </c>
      <c r="AM24" s="79" t="s">
        <v>1425</v>
      </c>
      <c r="AN24" s="79" t="b">
        <v>0</v>
      </c>
      <c r="AO24" s="85" t="s">
        <v>1322</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2</v>
      </c>
      <c r="BE24" s="49">
        <v>7.6923076923076925</v>
      </c>
      <c r="BF24" s="48">
        <v>0</v>
      </c>
      <c r="BG24" s="49">
        <v>0</v>
      </c>
      <c r="BH24" s="48">
        <v>0</v>
      </c>
      <c r="BI24" s="49">
        <v>0</v>
      </c>
      <c r="BJ24" s="48">
        <v>24</v>
      </c>
      <c r="BK24" s="49">
        <v>92.3076923076923</v>
      </c>
      <c r="BL24" s="48">
        <v>26</v>
      </c>
    </row>
    <row r="25" spans="1:64" ht="15">
      <c r="A25" s="64" t="s">
        <v>234</v>
      </c>
      <c r="B25" s="64" t="s">
        <v>329</v>
      </c>
      <c r="C25" s="65"/>
      <c r="D25" s="66"/>
      <c r="E25" s="67"/>
      <c r="F25" s="68"/>
      <c r="G25" s="65"/>
      <c r="H25" s="69"/>
      <c r="I25" s="70"/>
      <c r="J25" s="70"/>
      <c r="K25" s="34" t="s">
        <v>65</v>
      </c>
      <c r="L25" s="77">
        <v>28</v>
      </c>
      <c r="M25" s="77"/>
      <c r="N25" s="72"/>
      <c r="O25" s="79" t="s">
        <v>416</v>
      </c>
      <c r="P25" s="81">
        <v>43566.66663194444</v>
      </c>
      <c r="Q25" s="79" t="s">
        <v>426</v>
      </c>
      <c r="R25" s="79"/>
      <c r="S25" s="79"/>
      <c r="T25" s="79" t="s">
        <v>684</v>
      </c>
      <c r="U25" s="79"/>
      <c r="V25" s="82" t="s">
        <v>824</v>
      </c>
      <c r="W25" s="81">
        <v>43566.66663194444</v>
      </c>
      <c r="X25" s="82" t="s">
        <v>958</v>
      </c>
      <c r="Y25" s="79"/>
      <c r="Z25" s="79"/>
      <c r="AA25" s="85" t="s">
        <v>1180</v>
      </c>
      <c r="AB25" s="79"/>
      <c r="AC25" s="79" t="b">
        <v>0</v>
      </c>
      <c r="AD25" s="79">
        <v>0</v>
      </c>
      <c r="AE25" s="85" t="s">
        <v>1392</v>
      </c>
      <c r="AF25" s="79" t="b">
        <v>0</v>
      </c>
      <c r="AG25" s="79" t="s">
        <v>1403</v>
      </c>
      <c r="AH25" s="79"/>
      <c r="AI25" s="85" t="s">
        <v>1392</v>
      </c>
      <c r="AJ25" s="79" t="b">
        <v>0</v>
      </c>
      <c r="AK25" s="79">
        <v>12</v>
      </c>
      <c r="AL25" s="85" t="s">
        <v>1322</v>
      </c>
      <c r="AM25" s="79" t="s">
        <v>1426</v>
      </c>
      <c r="AN25" s="79" t="b">
        <v>0</v>
      </c>
      <c r="AO25" s="85" t="s">
        <v>1322</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2</v>
      </c>
      <c r="BE25" s="49">
        <v>7.6923076923076925</v>
      </c>
      <c r="BF25" s="48">
        <v>0</v>
      </c>
      <c r="BG25" s="49">
        <v>0</v>
      </c>
      <c r="BH25" s="48">
        <v>0</v>
      </c>
      <c r="BI25" s="49">
        <v>0</v>
      </c>
      <c r="BJ25" s="48">
        <v>24</v>
      </c>
      <c r="BK25" s="49">
        <v>92.3076923076923</v>
      </c>
      <c r="BL25" s="48">
        <v>26</v>
      </c>
    </row>
    <row r="26" spans="1:64" ht="15">
      <c r="A26" s="64" t="s">
        <v>235</v>
      </c>
      <c r="B26" s="64" t="s">
        <v>370</v>
      </c>
      <c r="C26" s="65"/>
      <c r="D26" s="66"/>
      <c r="E26" s="67"/>
      <c r="F26" s="68"/>
      <c r="G26" s="65"/>
      <c r="H26" s="69"/>
      <c r="I26" s="70"/>
      <c r="J26" s="70"/>
      <c r="K26" s="34" t="s">
        <v>65</v>
      </c>
      <c r="L26" s="77">
        <v>29</v>
      </c>
      <c r="M26" s="77"/>
      <c r="N26" s="72"/>
      <c r="O26" s="79" t="s">
        <v>416</v>
      </c>
      <c r="P26" s="81">
        <v>43566.6925</v>
      </c>
      <c r="Q26" s="79" t="s">
        <v>430</v>
      </c>
      <c r="R26" s="79"/>
      <c r="S26" s="79"/>
      <c r="T26" s="79" t="s">
        <v>684</v>
      </c>
      <c r="U26" s="79"/>
      <c r="V26" s="82" t="s">
        <v>825</v>
      </c>
      <c r="W26" s="81">
        <v>43566.6925</v>
      </c>
      <c r="X26" s="82" t="s">
        <v>959</v>
      </c>
      <c r="Y26" s="79"/>
      <c r="Z26" s="79"/>
      <c r="AA26" s="85" t="s">
        <v>1181</v>
      </c>
      <c r="AB26" s="79"/>
      <c r="AC26" s="79" t="b">
        <v>0</v>
      </c>
      <c r="AD26" s="79">
        <v>2</v>
      </c>
      <c r="AE26" s="85" t="s">
        <v>1392</v>
      </c>
      <c r="AF26" s="79" t="b">
        <v>0</v>
      </c>
      <c r="AG26" s="79" t="s">
        <v>1403</v>
      </c>
      <c r="AH26" s="79"/>
      <c r="AI26" s="85" t="s">
        <v>1392</v>
      </c>
      <c r="AJ26" s="79" t="b">
        <v>0</v>
      </c>
      <c r="AK26" s="79">
        <v>0</v>
      </c>
      <c r="AL26" s="85" t="s">
        <v>1392</v>
      </c>
      <c r="AM26" s="79" t="s">
        <v>1423</v>
      </c>
      <c r="AN26" s="79" t="b">
        <v>0</v>
      </c>
      <c r="AO26" s="85" t="s">
        <v>1181</v>
      </c>
      <c r="AP26" s="79" t="s">
        <v>176</v>
      </c>
      <c r="AQ26" s="79">
        <v>0</v>
      </c>
      <c r="AR26" s="79">
        <v>0</v>
      </c>
      <c r="AS26" s="79"/>
      <c r="AT26" s="79"/>
      <c r="AU26" s="79"/>
      <c r="AV26" s="79"/>
      <c r="AW26" s="79"/>
      <c r="AX26" s="79"/>
      <c r="AY26" s="79"/>
      <c r="AZ26" s="79"/>
      <c r="BA26">
        <v>1</v>
      </c>
      <c r="BB26" s="78" t="str">
        <f>REPLACE(INDEX(GroupVertices[Group],MATCH(Edges24[[#This Row],[Vertex 1]],GroupVertices[Vertex],0)),1,1,"")</f>
        <v>22</v>
      </c>
      <c r="BC26" s="78" t="str">
        <f>REPLACE(INDEX(GroupVertices[Group],MATCH(Edges24[[#This Row],[Vertex 2]],GroupVertices[Vertex],0)),1,1,"")</f>
        <v>22</v>
      </c>
      <c r="BD26" s="48"/>
      <c r="BE26" s="49"/>
      <c r="BF26" s="48"/>
      <c r="BG26" s="49"/>
      <c r="BH26" s="48"/>
      <c r="BI26" s="49"/>
      <c r="BJ26" s="48"/>
      <c r="BK26" s="49"/>
      <c r="BL26" s="48"/>
    </row>
    <row r="27" spans="1:64" ht="15">
      <c r="A27" s="64" t="s">
        <v>236</v>
      </c>
      <c r="B27" s="64" t="s">
        <v>236</v>
      </c>
      <c r="C27" s="65"/>
      <c r="D27" s="66"/>
      <c r="E27" s="67"/>
      <c r="F27" s="68"/>
      <c r="G27" s="65"/>
      <c r="H27" s="69"/>
      <c r="I27" s="70"/>
      <c r="J27" s="70"/>
      <c r="K27" s="34" t="s">
        <v>65</v>
      </c>
      <c r="L27" s="77">
        <v>31</v>
      </c>
      <c r="M27" s="77"/>
      <c r="N27" s="72"/>
      <c r="O27" s="79" t="s">
        <v>176</v>
      </c>
      <c r="P27" s="81">
        <v>43566.82471064815</v>
      </c>
      <c r="Q27" s="79" t="s">
        <v>431</v>
      </c>
      <c r="R27" s="82" t="s">
        <v>596</v>
      </c>
      <c r="S27" s="79" t="s">
        <v>653</v>
      </c>
      <c r="T27" s="79" t="s">
        <v>689</v>
      </c>
      <c r="U27" s="79"/>
      <c r="V27" s="82" t="s">
        <v>826</v>
      </c>
      <c r="W27" s="81">
        <v>43566.82471064815</v>
      </c>
      <c r="X27" s="82" t="s">
        <v>960</v>
      </c>
      <c r="Y27" s="79"/>
      <c r="Z27" s="79"/>
      <c r="AA27" s="85" t="s">
        <v>1182</v>
      </c>
      <c r="AB27" s="79"/>
      <c r="AC27" s="79" t="b">
        <v>0</v>
      </c>
      <c r="AD27" s="79">
        <v>5</v>
      </c>
      <c r="AE27" s="85" t="s">
        <v>1392</v>
      </c>
      <c r="AF27" s="79" t="b">
        <v>0</v>
      </c>
      <c r="AG27" s="79" t="s">
        <v>1403</v>
      </c>
      <c r="AH27" s="79"/>
      <c r="AI27" s="85" t="s">
        <v>1392</v>
      </c>
      <c r="AJ27" s="79" t="b">
        <v>0</v>
      </c>
      <c r="AK27" s="79">
        <v>1</v>
      </c>
      <c r="AL27" s="85" t="s">
        <v>1392</v>
      </c>
      <c r="AM27" s="79" t="s">
        <v>1424</v>
      </c>
      <c r="AN27" s="79" t="b">
        <v>0</v>
      </c>
      <c r="AO27" s="85" t="s">
        <v>1182</v>
      </c>
      <c r="AP27" s="79" t="s">
        <v>176</v>
      </c>
      <c r="AQ27" s="79">
        <v>0</v>
      </c>
      <c r="AR27" s="79">
        <v>0</v>
      </c>
      <c r="AS27" s="79"/>
      <c r="AT27" s="79"/>
      <c r="AU27" s="79"/>
      <c r="AV27" s="79"/>
      <c r="AW27" s="79"/>
      <c r="AX27" s="79"/>
      <c r="AY27" s="79"/>
      <c r="AZ27" s="79"/>
      <c r="BA27">
        <v>1</v>
      </c>
      <c r="BB27" s="78" t="str">
        <f>REPLACE(INDEX(GroupVertices[Group],MATCH(Edges24[[#This Row],[Vertex 1]],GroupVertices[Vertex],0)),1,1,"")</f>
        <v>37</v>
      </c>
      <c r="BC27" s="78" t="str">
        <f>REPLACE(INDEX(GroupVertices[Group],MATCH(Edges24[[#This Row],[Vertex 2]],GroupVertices[Vertex],0)),1,1,"")</f>
        <v>37</v>
      </c>
      <c r="BD27" s="48">
        <v>0</v>
      </c>
      <c r="BE27" s="49">
        <v>0</v>
      </c>
      <c r="BF27" s="48">
        <v>0</v>
      </c>
      <c r="BG27" s="49">
        <v>0</v>
      </c>
      <c r="BH27" s="48">
        <v>0</v>
      </c>
      <c r="BI27" s="49">
        <v>0</v>
      </c>
      <c r="BJ27" s="48">
        <v>14</v>
      </c>
      <c r="BK27" s="49">
        <v>100</v>
      </c>
      <c r="BL27" s="48">
        <v>14</v>
      </c>
    </row>
    <row r="28" spans="1:64" ht="15">
      <c r="A28" s="64" t="s">
        <v>237</v>
      </c>
      <c r="B28" s="64" t="s">
        <v>236</v>
      </c>
      <c r="C28" s="65"/>
      <c r="D28" s="66"/>
      <c r="E28" s="67"/>
      <c r="F28" s="68"/>
      <c r="G28" s="65"/>
      <c r="H28" s="69"/>
      <c r="I28" s="70"/>
      <c r="J28" s="70"/>
      <c r="K28" s="34" t="s">
        <v>65</v>
      </c>
      <c r="L28" s="77">
        <v>32</v>
      </c>
      <c r="M28" s="77"/>
      <c r="N28" s="72"/>
      <c r="O28" s="79" t="s">
        <v>416</v>
      </c>
      <c r="P28" s="81">
        <v>43566.86608796296</v>
      </c>
      <c r="Q28" s="79" t="s">
        <v>432</v>
      </c>
      <c r="R28" s="82" t="s">
        <v>596</v>
      </c>
      <c r="S28" s="79" t="s">
        <v>653</v>
      </c>
      <c r="T28" s="79" t="s">
        <v>689</v>
      </c>
      <c r="U28" s="79"/>
      <c r="V28" s="82" t="s">
        <v>827</v>
      </c>
      <c r="W28" s="81">
        <v>43566.86608796296</v>
      </c>
      <c r="X28" s="82" t="s">
        <v>961</v>
      </c>
      <c r="Y28" s="79"/>
      <c r="Z28" s="79"/>
      <c r="AA28" s="85" t="s">
        <v>1183</v>
      </c>
      <c r="AB28" s="79"/>
      <c r="AC28" s="79" t="b">
        <v>0</v>
      </c>
      <c r="AD28" s="79">
        <v>0</v>
      </c>
      <c r="AE28" s="85" t="s">
        <v>1392</v>
      </c>
      <c r="AF28" s="79" t="b">
        <v>0</v>
      </c>
      <c r="AG28" s="79" t="s">
        <v>1403</v>
      </c>
      <c r="AH28" s="79"/>
      <c r="AI28" s="85" t="s">
        <v>1392</v>
      </c>
      <c r="AJ28" s="79" t="b">
        <v>0</v>
      </c>
      <c r="AK28" s="79">
        <v>1</v>
      </c>
      <c r="AL28" s="85" t="s">
        <v>1182</v>
      </c>
      <c r="AM28" s="79" t="s">
        <v>1426</v>
      </c>
      <c r="AN28" s="79" t="b">
        <v>0</v>
      </c>
      <c r="AO28" s="85" t="s">
        <v>1182</v>
      </c>
      <c r="AP28" s="79" t="s">
        <v>176</v>
      </c>
      <c r="AQ28" s="79">
        <v>0</v>
      </c>
      <c r="AR28" s="79">
        <v>0</v>
      </c>
      <c r="AS28" s="79"/>
      <c r="AT28" s="79"/>
      <c r="AU28" s="79"/>
      <c r="AV28" s="79"/>
      <c r="AW28" s="79"/>
      <c r="AX28" s="79"/>
      <c r="AY28" s="79"/>
      <c r="AZ28" s="79"/>
      <c r="BA28">
        <v>1</v>
      </c>
      <c r="BB28" s="78" t="str">
        <f>REPLACE(INDEX(GroupVertices[Group],MATCH(Edges24[[#This Row],[Vertex 1]],GroupVertices[Vertex],0)),1,1,"")</f>
        <v>37</v>
      </c>
      <c r="BC28" s="78" t="str">
        <f>REPLACE(INDEX(GroupVertices[Group],MATCH(Edges24[[#This Row],[Vertex 2]],GroupVertices[Vertex],0)),1,1,"")</f>
        <v>37</v>
      </c>
      <c r="BD28" s="48">
        <v>0</v>
      </c>
      <c r="BE28" s="49">
        <v>0</v>
      </c>
      <c r="BF28" s="48">
        <v>0</v>
      </c>
      <c r="BG28" s="49">
        <v>0</v>
      </c>
      <c r="BH28" s="48">
        <v>0</v>
      </c>
      <c r="BI28" s="49">
        <v>0</v>
      </c>
      <c r="BJ28" s="48">
        <v>16</v>
      </c>
      <c r="BK28" s="49">
        <v>100</v>
      </c>
      <c r="BL28" s="48">
        <v>16</v>
      </c>
    </row>
    <row r="29" spans="1:64" ht="15">
      <c r="A29" s="64" t="s">
        <v>238</v>
      </c>
      <c r="B29" s="64" t="s">
        <v>259</v>
      </c>
      <c r="C29" s="65"/>
      <c r="D29" s="66"/>
      <c r="E29" s="67"/>
      <c r="F29" s="68"/>
      <c r="G29" s="65"/>
      <c r="H29" s="69"/>
      <c r="I29" s="70"/>
      <c r="J29" s="70"/>
      <c r="K29" s="34" t="s">
        <v>65</v>
      </c>
      <c r="L29" s="77">
        <v>33</v>
      </c>
      <c r="M29" s="77"/>
      <c r="N29" s="72"/>
      <c r="O29" s="79" t="s">
        <v>416</v>
      </c>
      <c r="P29" s="81">
        <v>43566.92328703704</v>
      </c>
      <c r="Q29" s="79" t="s">
        <v>433</v>
      </c>
      <c r="R29" s="82" t="s">
        <v>597</v>
      </c>
      <c r="S29" s="79" t="s">
        <v>654</v>
      </c>
      <c r="T29" s="79" t="s">
        <v>690</v>
      </c>
      <c r="U29" s="79"/>
      <c r="V29" s="82" t="s">
        <v>828</v>
      </c>
      <c r="W29" s="81">
        <v>43566.92328703704</v>
      </c>
      <c r="X29" s="82" t="s">
        <v>962</v>
      </c>
      <c r="Y29" s="79"/>
      <c r="Z29" s="79"/>
      <c r="AA29" s="85" t="s">
        <v>1184</v>
      </c>
      <c r="AB29" s="79"/>
      <c r="AC29" s="79" t="b">
        <v>0</v>
      </c>
      <c r="AD29" s="79">
        <v>0</v>
      </c>
      <c r="AE29" s="85" t="s">
        <v>1392</v>
      </c>
      <c r="AF29" s="79" t="b">
        <v>0</v>
      </c>
      <c r="AG29" s="79" t="s">
        <v>1403</v>
      </c>
      <c r="AH29" s="79"/>
      <c r="AI29" s="85" t="s">
        <v>1392</v>
      </c>
      <c r="AJ29" s="79" t="b">
        <v>0</v>
      </c>
      <c r="AK29" s="79">
        <v>2</v>
      </c>
      <c r="AL29" s="85" t="s">
        <v>1209</v>
      </c>
      <c r="AM29" s="79" t="s">
        <v>1425</v>
      </c>
      <c r="AN29" s="79" t="b">
        <v>0</v>
      </c>
      <c r="AO29" s="85" t="s">
        <v>1209</v>
      </c>
      <c r="AP29" s="79" t="s">
        <v>176</v>
      </c>
      <c r="AQ29" s="79">
        <v>0</v>
      </c>
      <c r="AR29" s="79">
        <v>0</v>
      </c>
      <c r="AS29" s="79"/>
      <c r="AT29" s="79"/>
      <c r="AU29" s="79"/>
      <c r="AV29" s="79"/>
      <c r="AW29" s="79"/>
      <c r="AX29" s="79"/>
      <c r="AY29" s="79"/>
      <c r="AZ29" s="79"/>
      <c r="BA29">
        <v>1</v>
      </c>
      <c r="BB29" s="78" t="str">
        <f>REPLACE(INDEX(GroupVertices[Group],MATCH(Edges24[[#This Row],[Vertex 1]],GroupVertices[Vertex],0)),1,1,"")</f>
        <v>21</v>
      </c>
      <c r="BC29" s="78" t="str">
        <f>REPLACE(INDEX(GroupVertices[Group],MATCH(Edges24[[#This Row],[Vertex 2]],GroupVertices[Vertex],0)),1,1,"")</f>
        <v>21</v>
      </c>
      <c r="BD29" s="48">
        <v>0</v>
      </c>
      <c r="BE29" s="49">
        <v>0</v>
      </c>
      <c r="BF29" s="48">
        <v>0</v>
      </c>
      <c r="BG29" s="49">
        <v>0</v>
      </c>
      <c r="BH29" s="48">
        <v>0</v>
      </c>
      <c r="BI29" s="49">
        <v>0</v>
      </c>
      <c r="BJ29" s="48">
        <v>12</v>
      </c>
      <c r="BK29" s="49">
        <v>100</v>
      </c>
      <c r="BL29" s="48">
        <v>12</v>
      </c>
    </row>
    <row r="30" spans="1:64" ht="15">
      <c r="A30" s="64" t="s">
        <v>239</v>
      </c>
      <c r="B30" s="64" t="s">
        <v>239</v>
      </c>
      <c r="C30" s="65"/>
      <c r="D30" s="66"/>
      <c r="E30" s="67"/>
      <c r="F30" s="68"/>
      <c r="G30" s="65"/>
      <c r="H30" s="69"/>
      <c r="I30" s="70"/>
      <c r="J30" s="70"/>
      <c r="K30" s="34" t="s">
        <v>65</v>
      </c>
      <c r="L30" s="77">
        <v>34</v>
      </c>
      <c r="M30" s="77"/>
      <c r="N30" s="72"/>
      <c r="O30" s="79" t="s">
        <v>176</v>
      </c>
      <c r="P30" s="81">
        <v>43567.01484953704</v>
      </c>
      <c r="Q30" s="79" t="s">
        <v>434</v>
      </c>
      <c r="R30" s="82" t="s">
        <v>598</v>
      </c>
      <c r="S30" s="79" t="s">
        <v>655</v>
      </c>
      <c r="T30" s="79" t="s">
        <v>682</v>
      </c>
      <c r="U30" s="79"/>
      <c r="V30" s="82" t="s">
        <v>829</v>
      </c>
      <c r="W30" s="81">
        <v>43567.01484953704</v>
      </c>
      <c r="X30" s="82" t="s">
        <v>963</v>
      </c>
      <c r="Y30" s="79"/>
      <c r="Z30" s="79"/>
      <c r="AA30" s="85" t="s">
        <v>1185</v>
      </c>
      <c r="AB30" s="79"/>
      <c r="AC30" s="79" t="b">
        <v>0</v>
      </c>
      <c r="AD30" s="79">
        <v>0</v>
      </c>
      <c r="AE30" s="85" t="s">
        <v>1392</v>
      </c>
      <c r="AF30" s="79" t="b">
        <v>0</v>
      </c>
      <c r="AG30" s="79" t="s">
        <v>1403</v>
      </c>
      <c r="AH30" s="79"/>
      <c r="AI30" s="85" t="s">
        <v>1392</v>
      </c>
      <c r="AJ30" s="79" t="b">
        <v>0</v>
      </c>
      <c r="AK30" s="79">
        <v>0</v>
      </c>
      <c r="AL30" s="85" t="s">
        <v>1392</v>
      </c>
      <c r="AM30" s="79" t="s">
        <v>1428</v>
      </c>
      <c r="AN30" s="79" t="b">
        <v>0</v>
      </c>
      <c r="AO30" s="85" t="s">
        <v>1185</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1</v>
      </c>
      <c r="BE30" s="49">
        <v>9.090909090909092</v>
      </c>
      <c r="BF30" s="48">
        <v>0</v>
      </c>
      <c r="BG30" s="49">
        <v>0</v>
      </c>
      <c r="BH30" s="48">
        <v>0</v>
      </c>
      <c r="BI30" s="49">
        <v>0</v>
      </c>
      <c r="BJ30" s="48">
        <v>10</v>
      </c>
      <c r="BK30" s="49">
        <v>90.9090909090909</v>
      </c>
      <c r="BL30" s="48">
        <v>11</v>
      </c>
    </row>
    <row r="31" spans="1:64" ht="15">
      <c r="A31" s="64" t="s">
        <v>240</v>
      </c>
      <c r="B31" s="64" t="s">
        <v>247</v>
      </c>
      <c r="C31" s="65"/>
      <c r="D31" s="66"/>
      <c r="E31" s="67"/>
      <c r="F31" s="68"/>
      <c r="G31" s="65"/>
      <c r="H31" s="69"/>
      <c r="I31" s="70"/>
      <c r="J31" s="70"/>
      <c r="K31" s="34" t="s">
        <v>65</v>
      </c>
      <c r="L31" s="77">
        <v>35</v>
      </c>
      <c r="M31" s="77"/>
      <c r="N31" s="72"/>
      <c r="O31" s="79" t="s">
        <v>416</v>
      </c>
      <c r="P31" s="81">
        <v>43567.133564814816</v>
      </c>
      <c r="Q31" s="79" t="s">
        <v>435</v>
      </c>
      <c r="R31" s="79"/>
      <c r="S31" s="79"/>
      <c r="T31" s="79"/>
      <c r="U31" s="79"/>
      <c r="V31" s="82" t="s">
        <v>830</v>
      </c>
      <c r="W31" s="81">
        <v>43567.133564814816</v>
      </c>
      <c r="X31" s="82" t="s">
        <v>964</v>
      </c>
      <c r="Y31" s="79"/>
      <c r="Z31" s="79"/>
      <c r="AA31" s="85" t="s">
        <v>1186</v>
      </c>
      <c r="AB31" s="79"/>
      <c r="AC31" s="79" t="b">
        <v>0</v>
      </c>
      <c r="AD31" s="79">
        <v>0</v>
      </c>
      <c r="AE31" s="85" t="s">
        <v>1392</v>
      </c>
      <c r="AF31" s="79" t="b">
        <v>0</v>
      </c>
      <c r="AG31" s="79" t="s">
        <v>1403</v>
      </c>
      <c r="AH31" s="79"/>
      <c r="AI31" s="85" t="s">
        <v>1392</v>
      </c>
      <c r="AJ31" s="79" t="b">
        <v>0</v>
      </c>
      <c r="AK31" s="79">
        <v>9</v>
      </c>
      <c r="AL31" s="85" t="s">
        <v>1223</v>
      </c>
      <c r="AM31" s="79" t="s">
        <v>1426</v>
      </c>
      <c r="AN31" s="79" t="b">
        <v>0</v>
      </c>
      <c r="AO31" s="85" t="s">
        <v>1223</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v>0</v>
      </c>
      <c r="BE31" s="49">
        <v>0</v>
      </c>
      <c r="BF31" s="48">
        <v>0</v>
      </c>
      <c r="BG31" s="49">
        <v>0</v>
      </c>
      <c r="BH31" s="48">
        <v>0</v>
      </c>
      <c r="BI31" s="49">
        <v>0</v>
      </c>
      <c r="BJ31" s="48">
        <v>22</v>
      </c>
      <c r="BK31" s="49">
        <v>100</v>
      </c>
      <c r="BL31" s="48">
        <v>22</v>
      </c>
    </row>
    <row r="32" spans="1:64" ht="15">
      <c r="A32" s="64" t="s">
        <v>241</v>
      </c>
      <c r="B32" s="64" t="s">
        <v>247</v>
      </c>
      <c r="C32" s="65"/>
      <c r="D32" s="66"/>
      <c r="E32" s="67"/>
      <c r="F32" s="68"/>
      <c r="G32" s="65"/>
      <c r="H32" s="69"/>
      <c r="I32" s="70"/>
      <c r="J32" s="70"/>
      <c r="K32" s="34" t="s">
        <v>65</v>
      </c>
      <c r="L32" s="77">
        <v>36</v>
      </c>
      <c r="M32" s="77"/>
      <c r="N32" s="72"/>
      <c r="O32" s="79" t="s">
        <v>416</v>
      </c>
      <c r="P32" s="81">
        <v>43567.13491898148</v>
      </c>
      <c r="Q32" s="79" t="s">
        <v>435</v>
      </c>
      <c r="R32" s="79"/>
      <c r="S32" s="79"/>
      <c r="T32" s="79"/>
      <c r="U32" s="79"/>
      <c r="V32" s="82" t="s">
        <v>831</v>
      </c>
      <c r="W32" s="81">
        <v>43567.13491898148</v>
      </c>
      <c r="X32" s="82" t="s">
        <v>965</v>
      </c>
      <c r="Y32" s="79"/>
      <c r="Z32" s="79"/>
      <c r="AA32" s="85" t="s">
        <v>1187</v>
      </c>
      <c r="AB32" s="79"/>
      <c r="AC32" s="79" t="b">
        <v>0</v>
      </c>
      <c r="AD32" s="79">
        <v>0</v>
      </c>
      <c r="AE32" s="85" t="s">
        <v>1392</v>
      </c>
      <c r="AF32" s="79" t="b">
        <v>0</v>
      </c>
      <c r="AG32" s="79" t="s">
        <v>1403</v>
      </c>
      <c r="AH32" s="79"/>
      <c r="AI32" s="85" t="s">
        <v>1392</v>
      </c>
      <c r="AJ32" s="79" t="b">
        <v>0</v>
      </c>
      <c r="AK32" s="79">
        <v>9</v>
      </c>
      <c r="AL32" s="85" t="s">
        <v>1223</v>
      </c>
      <c r="AM32" s="79" t="s">
        <v>1426</v>
      </c>
      <c r="AN32" s="79" t="b">
        <v>0</v>
      </c>
      <c r="AO32" s="85" t="s">
        <v>1223</v>
      </c>
      <c r="AP32" s="79" t="s">
        <v>176</v>
      </c>
      <c r="AQ32" s="79">
        <v>0</v>
      </c>
      <c r="AR32" s="79">
        <v>0</v>
      </c>
      <c r="AS32" s="79"/>
      <c r="AT32" s="79"/>
      <c r="AU32" s="79"/>
      <c r="AV32" s="79"/>
      <c r="AW32" s="79"/>
      <c r="AX32" s="79"/>
      <c r="AY32" s="79"/>
      <c r="AZ32" s="79"/>
      <c r="BA32">
        <v>1</v>
      </c>
      <c r="BB32" s="78" t="str">
        <f>REPLACE(INDEX(GroupVertices[Group],MATCH(Edges24[[#This Row],[Vertex 1]],GroupVertices[Vertex],0)),1,1,"")</f>
        <v>4</v>
      </c>
      <c r="BC32" s="78" t="str">
        <f>REPLACE(INDEX(GroupVertices[Group],MATCH(Edges24[[#This Row],[Vertex 2]],GroupVertices[Vertex],0)),1,1,"")</f>
        <v>4</v>
      </c>
      <c r="BD32" s="48">
        <v>0</v>
      </c>
      <c r="BE32" s="49">
        <v>0</v>
      </c>
      <c r="BF32" s="48">
        <v>0</v>
      </c>
      <c r="BG32" s="49">
        <v>0</v>
      </c>
      <c r="BH32" s="48">
        <v>0</v>
      </c>
      <c r="BI32" s="49">
        <v>0</v>
      </c>
      <c r="BJ32" s="48">
        <v>22</v>
      </c>
      <c r="BK32" s="49">
        <v>100</v>
      </c>
      <c r="BL32" s="48">
        <v>22</v>
      </c>
    </row>
    <row r="33" spans="1:64" ht="15">
      <c r="A33" s="64" t="s">
        <v>242</v>
      </c>
      <c r="B33" s="64" t="s">
        <v>247</v>
      </c>
      <c r="C33" s="65"/>
      <c r="D33" s="66"/>
      <c r="E33" s="67"/>
      <c r="F33" s="68"/>
      <c r="G33" s="65"/>
      <c r="H33" s="69"/>
      <c r="I33" s="70"/>
      <c r="J33" s="70"/>
      <c r="K33" s="34" t="s">
        <v>65</v>
      </c>
      <c r="L33" s="77">
        <v>37</v>
      </c>
      <c r="M33" s="77"/>
      <c r="N33" s="72"/>
      <c r="O33" s="79" t="s">
        <v>416</v>
      </c>
      <c r="P33" s="81">
        <v>43567.135034722225</v>
      </c>
      <c r="Q33" s="79" t="s">
        <v>435</v>
      </c>
      <c r="R33" s="79"/>
      <c r="S33" s="79"/>
      <c r="T33" s="79"/>
      <c r="U33" s="79"/>
      <c r="V33" s="82" t="s">
        <v>832</v>
      </c>
      <c r="W33" s="81">
        <v>43567.135034722225</v>
      </c>
      <c r="X33" s="82" t="s">
        <v>966</v>
      </c>
      <c r="Y33" s="79"/>
      <c r="Z33" s="79"/>
      <c r="AA33" s="85" t="s">
        <v>1188</v>
      </c>
      <c r="AB33" s="79"/>
      <c r="AC33" s="79" t="b">
        <v>0</v>
      </c>
      <c r="AD33" s="79">
        <v>0</v>
      </c>
      <c r="AE33" s="85" t="s">
        <v>1392</v>
      </c>
      <c r="AF33" s="79" t="b">
        <v>0</v>
      </c>
      <c r="AG33" s="79" t="s">
        <v>1403</v>
      </c>
      <c r="AH33" s="79"/>
      <c r="AI33" s="85" t="s">
        <v>1392</v>
      </c>
      <c r="AJ33" s="79" t="b">
        <v>0</v>
      </c>
      <c r="AK33" s="79">
        <v>9</v>
      </c>
      <c r="AL33" s="85" t="s">
        <v>1223</v>
      </c>
      <c r="AM33" s="79" t="s">
        <v>1426</v>
      </c>
      <c r="AN33" s="79" t="b">
        <v>0</v>
      </c>
      <c r="AO33" s="85" t="s">
        <v>1223</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v>0</v>
      </c>
      <c r="BE33" s="49">
        <v>0</v>
      </c>
      <c r="BF33" s="48">
        <v>0</v>
      </c>
      <c r="BG33" s="49">
        <v>0</v>
      </c>
      <c r="BH33" s="48">
        <v>0</v>
      </c>
      <c r="BI33" s="49">
        <v>0</v>
      </c>
      <c r="BJ33" s="48">
        <v>22</v>
      </c>
      <c r="BK33" s="49">
        <v>100</v>
      </c>
      <c r="BL33" s="48">
        <v>22</v>
      </c>
    </row>
    <row r="34" spans="1:64" ht="15">
      <c r="A34" s="64" t="s">
        <v>243</v>
      </c>
      <c r="B34" s="64" t="s">
        <v>247</v>
      </c>
      <c r="C34" s="65"/>
      <c r="D34" s="66"/>
      <c r="E34" s="67"/>
      <c r="F34" s="68"/>
      <c r="G34" s="65"/>
      <c r="H34" s="69"/>
      <c r="I34" s="70"/>
      <c r="J34" s="70"/>
      <c r="K34" s="34" t="s">
        <v>65</v>
      </c>
      <c r="L34" s="77">
        <v>38</v>
      </c>
      <c r="M34" s="77"/>
      <c r="N34" s="72"/>
      <c r="O34" s="79" t="s">
        <v>416</v>
      </c>
      <c r="P34" s="81">
        <v>43567.135046296295</v>
      </c>
      <c r="Q34" s="79" t="s">
        <v>435</v>
      </c>
      <c r="R34" s="79"/>
      <c r="S34" s="79"/>
      <c r="T34" s="79"/>
      <c r="U34" s="79"/>
      <c r="V34" s="82" t="s">
        <v>833</v>
      </c>
      <c r="W34" s="81">
        <v>43567.135046296295</v>
      </c>
      <c r="X34" s="82" t="s">
        <v>967</v>
      </c>
      <c r="Y34" s="79"/>
      <c r="Z34" s="79"/>
      <c r="AA34" s="85" t="s">
        <v>1189</v>
      </c>
      <c r="AB34" s="79"/>
      <c r="AC34" s="79" t="b">
        <v>0</v>
      </c>
      <c r="AD34" s="79">
        <v>0</v>
      </c>
      <c r="AE34" s="85" t="s">
        <v>1392</v>
      </c>
      <c r="AF34" s="79" t="b">
        <v>0</v>
      </c>
      <c r="AG34" s="79" t="s">
        <v>1403</v>
      </c>
      <c r="AH34" s="79"/>
      <c r="AI34" s="85" t="s">
        <v>1392</v>
      </c>
      <c r="AJ34" s="79" t="b">
        <v>0</v>
      </c>
      <c r="AK34" s="79">
        <v>9</v>
      </c>
      <c r="AL34" s="85" t="s">
        <v>1223</v>
      </c>
      <c r="AM34" s="79" t="s">
        <v>1426</v>
      </c>
      <c r="AN34" s="79" t="b">
        <v>0</v>
      </c>
      <c r="AO34" s="85" t="s">
        <v>1223</v>
      </c>
      <c r="AP34" s="79" t="s">
        <v>176</v>
      </c>
      <c r="AQ34" s="79">
        <v>0</v>
      </c>
      <c r="AR34" s="79">
        <v>0</v>
      </c>
      <c r="AS34" s="79"/>
      <c r="AT34" s="79"/>
      <c r="AU34" s="79"/>
      <c r="AV34" s="79"/>
      <c r="AW34" s="79"/>
      <c r="AX34" s="79"/>
      <c r="AY34" s="79"/>
      <c r="AZ34" s="79"/>
      <c r="BA34">
        <v>2</v>
      </c>
      <c r="BB34" s="78" t="str">
        <f>REPLACE(INDEX(GroupVertices[Group],MATCH(Edges24[[#This Row],[Vertex 1]],GroupVertices[Vertex],0)),1,1,"")</f>
        <v>4</v>
      </c>
      <c r="BC34" s="78" t="str">
        <f>REPLACE(INDEX(GroupVertices[Group],MATCH(Edges24[[#This Row],[Vertex 2]],GroupVertices[Vertex],0)),1,1,"")</f>
        <v>4</v>
      </c>
      <c r="BD34" s="48">
        <v>0</v>
      </c>
      <c r="BE34" s="49">
        <v>0</v>
      </c>
      <c r="BF34" s="48">
        <v>0</v>
      </c>
      <c r="BG34" s="49">
        <v>0</v>
      </c>
      <c r="BH34" s="48">
        <v>0</v>
      </c>
      <c r="BI34" s="49">
        <v>0</v>
      </c>
      <c r="BJ34" s="48">
        <v>22</v>
      </c>
      <c r="BK34" s="49">
        <v>100</v>
      </c>
      <c r="BL34" s="48">
        <v>22</v>
      </c>
    </row>
    <row r="35" spans="1:64" ht="15">
      <c r="A35" s="64" t="s">
        <v>243</v>
      </c>
      <c r="B35" s="64" t="s">
        <v>372</v>
      </c>
      <c r="C35" s="65"/>
      <c r="D35" s="66"/>
      <c r="E35" s="67"/>
      <c r="F35" s="68"/>
      <c r="G35" s="65"/>
      <c r="H35" s="69"/>
      <c r="I35" s="70"/>
      <c r="J35" s="70"/>
      <c r="K35" s="34" t="s">
        <v>65</v>
      </c>
      <c r="L35" s="77">
        <v>39</v>
      </c>
      <c r="M35" s="77"/>
      <c r="N35" s="72"/>
      <c r="O35" s="79" t="s">
        <v>416</v>
      </c>
      <c r="P35" s="81">
        <v>43567.13512731482</v>
      </c>
      <c r="Q35" s="79" t="s">
        <v>436</v>
      </c>
      <c r="R35" s="79"/>
      <c r="S35" s="79"/>
      <c r="T35" s="79"/>
      <c r="U35" s="79"/>
      <c r="V35" s="82" t="s">
        <v>833</v>
      </c>
      <c r="W35" s="81">
        <v>43567.13512731482</v>
      </c>
      <c r="X35" s="82" t="s">
        <v>968</v>
      </c>
      <c r="Y35" s="79"/>
      <c r="Z35" s="79"/>
      <c r="AA35" s="85" t="s">
        <v>1190</v>
      </c>
      <c r="AB35" s="79"/>
      <c r="AC35" s="79" t="b">
        <v>0</v>
      </c>
      <c r="AD35" s="79">
        <v>0</v>
      </c>
      <c r="AE35" s="85" t="s">
        <v>1392</v>
      </c>
      <c r="AF35" s="79" t="b">
        <v>0</v>
      </c>
      <c r="AG35" s="79" t="s">
        <v>1403</v>
      </c>
      <c r="AH35" s="79"/>
      <c r="AI35" s="85" t="s">
        <v>1392</v>
      </c>
      <c r="AJ35" s="79" t="b">
        <v>0</v>
      </c>
      <c r="AK35" s="79">
        <v>1</v>
      </c>
      <c r="AL35" s="85" t="s">
        <v>1196</v>
      </c>
      <c r="AM35" s="79" t="s">
        <v>1426</v>
      </c>
      <c r="AN35" s="79" t="b">
        <v>0</v>
      </c>
      <c r="AO35" s="85" t="s">
        <v>1196</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19</v>
      </c>
      <c r="BK35" s="49">
        <v>100</v>
      </c>
      <c r="BL35" s="48">
        <v>19</v>
      </c>
    </row>
    <row r="36" spans="1:64" ht="15">
      <c r="A36" s="64" t="s">
        <v>244</v>
      </c>
      <c r="B36" s="64" t="s">
        <v>247</v>
      </c>
      <c r="C36" s="65"/>
      <c r="D36" s="66"/>
      <c r="E36" s="67"/>
      <c r="F36" s="68"/>
      <c r="G36" s="65"/>
      <c r="H36" s="69"/>
      <c r="I36" s="70"/>
      <c r="J36" s="70"/>
      <c r="K36" s="34" t="s">
        <v>65</v>
      </c>
      <c r="L36" s="77">
        <v>41</v>
      </c>
      <c r="M36" s="77"/>
      <c r="N36" s="72"/>
      <c r="O36" s="79" t="s">
        <v>416</v>
      </c>
      <c r="P36" s="81">
        <v>43567.14728009259</v>
      </c>
      <c r="Q36" s="79" t="s">
        <v>435</v>
      </c>
      <c r="R36" s="79"/>
      <c r="S36" s="79"/>
      <c r="T36" s="79"/>
      <c r="U36" s="79"/>
      <c r="V36" s="82" t="s">
        <v>834</v>
      </c>
      <c r="W36" s="81">
        <v>43567.14728009259</v>
      </c>
      <c r="X36" s="82" t="s">
        <v>969</v>
      </c>
      <c r="Y36" s="79"/>
      <c r="Z36" s="79"/>
      <c r="AA36" s="85" t="s">
        <v>1191</v>
      </c>
      <c r="AB36" s="79"/>
      <c r="AC36" s="79" t="b">
        <v>0</v>
      </c>
      <c r="AD36" s="79">
        <v>0</v>
      </c>
      <c r="AE36" s="85" t="s">
        <v>1392</v>
      </c>
      <c r="AF36" s="79" t="b">
        <v>0</v>
      </c>
      <c r="AG36" s="79" t="s">
        <v>1403</v>
      </c>
      <c r="AH36" s="79"/>
      <c r="AI36" s="85" t="s">
        <v>1392</v>
      </c>
      <c r="AJ36" s="79" t="b">
        <v>0</v>
      </c>
      <c r="AK36" s="79">
        <v>9</v>
      </c>
      <c r="AL36" s="85" t="s">
        <v>1223</v>
      </c>
      <c r="AM36" s="79" t="s">
        <v>1426</v>
      </c>
      <c r="AN36" s="79" t="b">
        <v>0</v>
      </c>
      <c r="AO36" s="85" t="s">
        <v>1223</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0</v>
      </c>
      <c r="BE36" s="49">
        <v>0</v>
      </c>
      <c r="BF36" s="48">
        <v>0</v>
      </c>
      <c r="BG36" s="49">
        <v>0</v>
      </c>
      <c r="BH36" s="48">
        <v>0</v>
      </c>
      <c r="BI36" s="49">
        <v>0</v>
      </c>
      <c r="BJ36" s="48">
        <v>22</v>
      </c>
      <c r="BK36" s="49">
        <v>100</v>
      </c>
      <c r="BL36" s="48">
        <v>22</v>
      </c>
    </row>
    <row r="37" spans="1:64" ht="15">
      <c r="A37" s="64" t="s">
        <v>245</v>
      </c>
      <c r="B37" s="64" t="s">
        <v>247</v>
      </c>
      <c r="C37" s="65"/>
      <c r="D37" s="66"/>
      <c r="E37" s="67"/>
      <c r="F37" s="68"/>
      <c r="G37" s="65"/>
      <c r="H37" s="69"/>
      <c r="I37" s="70"/>
      <c r="J37" s="70"/>
      <c r="K37" s="34" t="s">
        <v>65</v>
      </c>
      <c r="L37" s="77">
        <v>42</v>
      </c>
      <c r="M37" s="77"/>
      <c r="N37" s="72"/>
      <c r="O37" s="79" t="s">
        <v>416</v>
      </c>
      <c r="P37" s="81">
        <v>43567.20761574074</v>
      </c>
      <c r="Q37" s="79" t="s">
        <v>435</v>
      </c>
      <c r="R37" s="79"/>
      <c r="S37" s="79"/>
      <c r="T37" s="79"/>
      <c r="U37" s="79"/>
      <c r="V37" s="82" t="s">
        <v>835</v>
      </c>
      <c r="W37" s="81">
        <v>43567.20761574074</v>
      </c>
      <c r="X37" s="82" t="s">
        <v>970</v>
      </c>
      <c r="Y37" s="79"/>
      <c r="Z37" s="79"/>
      <c r="AA37" s="85" t="s">
        <v>1192</v>
      </c>
      <c r="AB37" s="79"/>
      <c r="AC37" s="79" t="b">
        <v>0</v>
      </c>
      <c r="AD37" s="79">
        <v>0</v>
      </c>
      <c r="AE37" s="85" t="s">
        <v>1392</v>
      </c>
      <c r="AF37" s="79" t="b">
        <v>0</v>
      </c>
      <c r="AG37" s="79" t="s">
        <v>1403</v>
      </c>
      <c r="AH37" s="79"/>
      <c r="AI37" s="85" t="s">
        <v>1392</v>
      </c>
      <c r="AJ37" s="79" t="b">
        <v>0</v>
      </c>
      <c r="AK37" s="79">
        <v>9</v>
      </c>
      <c r="AL37" s="85" t="s">
        <v>1223</v>
      </c>
      <c r="AM37" s="79" t="s">
        <v>1426</v>
      </c>
      <c r="AN37" s="79" t="b">
        <v>0</v>
      </c>
      <c r="AO37" s="85" t="s">
        <v>1223</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22</v>
      </c>
      <c r="BK37" s="49">
        <v>100</v>
      </c>
      <c r="BL37" s="48">
        <v>22</v>
      </c>
    </row>
    <row r="38" spans="1:64" ht="15">
      <c r="A38" s="64" t="s">
        <v>246</v>
      </c>
      <c r="B38" s="64" t="s">
        <v>373</v>
      </c>
      <c r="C38" s="65"/>
      <c r="D38" s="66"/>
      <c r="E38" s="67"/>
      <c r="F38" s="68"/>
      <c r="G38" s="65"/>
      <c r="H38" s="69"/>
      <c r="I38" s="70"/>
      <c r="J38" s="70"/>
      <c r="K38" s="34" t="s">
        <v>65</v>
      </c>
      <c r="L38" s="77">
        <v>43</v>
      </c>
      <c r="M38" s="77"/>
      <c r="N38" s="72"/>
      <c r="O38" s="79" t="s">
        <v>416</v>
      </c>
      <c r="P38" s="81">
        <v>43567.32090277778</v>
      </c>
      <c r="Q38" s="79" t="s">
        <v>437</v>
      </c>
      <c r="R38" s="79"/>
      <c r="S38" s="79"/>
      <c r="T38" s="79" t="s">
        <v>684</v>
      </c>
      <c r="U38" s="79"/>
      <c r="V38" s="82" t="s">
        <v>836</v>
      </c>
      <c r="W38" s="81">
        <v>43567.32090277778</v>
      </c>
      <c r="X38" s="82" t="s">
        <v>971</v>
      </c>
      <c r="Y38" s="79"/>
      <c r="Z38" s="79"/>
      <c r="AA38" s="85" t="s">
        <v>1193</v>
      </c>
      <c r="AB38" s="79"/>
      <c r="AC38" s="79" t="b">
        <v>0</v>
      </c>
      <c r="AD38" s="79">
        <v>0</v>
      </c>
      <c r="AE38" s="85" t="s">
        <v>1392</v>
      </c>
      <c r="AF38" s="79" t="b">
        <v>0</v>
      </c>
      <c r="AG38" s="79" t="s">
        <v>1404</v>
      </c>
      <c r="AH38" s="79"/>
      <c r="AI38" s="85" t="s">
        <v>1392</v>
      </c>
      <c r="AJ38" s="79" t="b">
        <v>0</v>
      </c>
      <c r="AK38" s="79">
        <v>2</v>
      </c>
      <c r="AL38" s="85" t="s">
        <v>1212</v>
      </c>
      <c r="AM38" s="79" t="s">
        <v>1425</v>
      </c>
      <c r="AN38" s="79" t="b">
        <v>0</v>
      </c>
      <c r="AO38" s="85" t="s">
        <v>1212</v>
      </c>
      <c r="AP38" s="79" t="s">
        <v>176</v>
      </c>
      <c r="AQ38" s="79">
        <v>0</v>
      </c>
      <c r="AR38" s="79">
        <v>0</v>
      </c>
      <c r="AS38" s="79"/>
      <c r="AT38" s="79"/>
      <c r="AU38" s="79"/>
      <c r="AV38" s="79"/>
      <c r="AW38" s="79"/>
      <c r="AX38" s="79"/>
      <c r="AY38" s="79"/>
      <c r="AZ38" s="79"/>
      <c r="BA38">
        <v>1</v>
      </c>
      <c r="BB38" s="78" t="str">
        <f>REPLACE(INDEX(GroupVertices[Group],MATCH(Edges24[[#This Row],[Vertex 1]],GroupVertices[Vertex],0)),1,1,"")</f>
        <v>6</v>
      </c>
      <c r="BC38" s="78" t="str">
        <f>REPLACE(INDEX(GroupVertices[Group],MATCH(Edges24[[#This Row],[Vertex 2]],GroupVertices[Vertex],0)),1,1,"")</f>
        <v>6</v>
      </c>
      <c r="BD38" s="48"/>
      <c r="BE38" s="49"/>
      <c r="BF38" s="48"/>
      <c r="BG38" s="49"/>
      <c r="BH38" s="48"/>
      <c r="BI38" s="49"/>
      <c r="BJ38" s="48"/>
      <c r="BK38" s="49"/>
      <c r="BL38" s="48"/>
    </row>
    <row r="39" spans="1:64" ht="15">
      <c r="A39" s="64" t="s">
        <v>247</v>
      </c>
      <c r="B39" s="64" t="s">
        <v>374</v>
      </c>
      <c r="C39" s="65"/>
      <c r="D39" s="66"/>
      <c r="E39" s="67"/>
      <c r="F39" s="68"/>
      <c r="G39" s="65"/>
      <c r="H39" s="69"/>
      <c r="I39" s="70"/>
      <c r="J39" s="70"/>
      <c r="K39" s="34" t="s">
        <v>65</v>
      </c>
      <c r="L39" s="77">
        <v>45</v>
      </c>
      <c r="M39" s="77"/>
      <c r="N39" s="72"/>
      <c r="O39" s="79" t="s">
        <v>416</v>
      </c>
      <c r="P39" s="81">
        <v>43565.121875</v>
      </c>
      <c r="Q39" s="79" t="s">
        <v>438</v>
      </c>
      <c r="R39" s="79"/>
      <c r="S39" s="79"/>
      <c r="T39" s="79" t="s">
        <v>688</v>
      </c>
      <c r="U39" s="82" t="s">
        <v>765</v>
      </c>
      <c r="V39" s="82" t="s">
        <v>765</v>
      </c>
      <c r="W39" s="81">
        <v>43565.121875</v>
      </c>
      <c r="X39" s="82" t="s">
        <v>972</v>
      </c>
      <c r="Y39" s="79"/>
      <c r="Z39" s="79"/>
      <c r="AA39" s="85" t="s">
        <v>1194</v>
      </c>
      <c r="AB39" s="79"/>
      <c r="AC39" s="79" t="b">
        <v>0</v>
      </c>
      <c r="AD39" s="79">
        <v>3</v>
      </c>
      <c r="AE39" s="85" t="s">
        <v>1392</v>
      </c>
      <c r="AF39" s="79" t="b">
        <v>0</v>
      </c>
      <c r="AG39" s="79" t="s">
        <v>1403</v>
      </c>
      <c r="AH39" s="79"/>
      <c r="AI39" s="85" t="s">
        <v>1392</v>
      </c>
      <c r="AJ39" s="79" t="b">
        <v>0</v>
      </c>
      <c r="AK39" s="79">
        <v>0</v>
      </c>
      <c r="AL39" s="85" t="s">
        <v>1392</v>
      </c>
      <c r="AM39" s="79" t="s">
        <v>1426</v>
      </c>
      <c r="AN39" s="79" t="b">
        <v>0</v>
      </c>
      <c r="AO39" s="85" t="s">
        <v>1194</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v>0</v>
      </c>
      <c r="BE39" s="49">
        <v>0</v>
      </c>
      <c r="BF39" s="48">
        <v>0</v>
      </c>
      <c r="BG39" s="49">
        <v>0</v>
      </c>
      <c r="BH39" s="48">
        <v>0</v>
      </c>
      <c r="BI39" s="49">
        <v>0</v>
      </c>
      <c r="BJ39" s="48">
        <v>17</v>
      </c>
      <c r="BK39" s="49">
        <v>100</v>
      </c>
      <c r="BL39" s="48">
        <v>17</v>
      </c>
    </row>
    <row r="40" spans="1:64" ht="15">
      <c r="A40" s="64" t="s">
        <v>247</v>
      </c>
      <c r="B40" s="64" t="s">
        <v>375</v>
      </c>
      <c r="C40" s="65"/>
      <c r="D40" s="66"/>
      <c r="E40" s="67"/>
      <c r="F40" s="68"/>
      <c r="G40" s="65"/>
      <c r="H40" s="69"/>
      <c r="I40" s="70"/>
      <c r="J40" s="70"/>
      <c r="K40" s="34" t="s">
        <v>65</v>
      </c>
      <c r="L40" s="77">
        <v>46</v>
      </c>
      <c r="M40" s="77"/>
      <c r="N40" s="72"/>
      <c r="O40" s="79" t="s">
        <v>416</v>
      </c>
      <c r="P40" s="81">
        <v>43567.10097222222</v>
      </c>
      <c r="Q40" s="79" t="s">
        <v>439</v>
      </c>
      <c r="R40" s="79"/>
      <c r="S40" s="79"/>
      <c r="T40" s="79" t="s">
        <v>688</v>
      </c>
      <c r="U40" s="79"/>
      <c r="V40" s="82" t="s">
        <v>837</v>
      </c>
      <c r="W40" s="81">
        <v>43567.10097222222</v>
      </c>
      <c r="X40" s="82" t="s">
        <v>973</v>
      </c>
      <c r="Y40" s="79"/>
      <c r="Z40" s="79"/>
      <c r="AA40" s="85" t="s">
        <v>1195</v>
      </c>
      <c r="AB40" s="79"/>
      <c r="AC40" s="79" t="b">
        <v>0</v>
      </c>
      <c r="AD40" s="79">
        <v>8</v>
      </c>
      <c r="AE40" s="85" t="s">
        <v>1392</v>
      </c>
      <c r="AF40" s="79" t="b">
        <v>0</v>
      </c>
      <c r="AG40" s="79" t="s">
        <v>1403</v>
      </c>
      <c r="AH40" s="79"/>
      <c r="AI40" s="85" t="s">
        <v>1392</v>
      </c>
      <c r="AJ40" s="79" t="b">
        <v>0</v>
      </c>
      <c r="AK40" s="79">
        <v>1</v>
      </c>
      <c r="AL40" s="85" t="s">
        <v>1392</v>
      </c>
      <c r="AM40" s="79" t="s">
        <v>1426</v>
      </c>
      <c r="AN40" s="79" t="b">
        <v>0</v>
      </c>
      <c r="AO40" s="85" t="s">
        <v>1195</v>
      </c>
      <c r="AP40" s="79" t="s">
        <v>176</v>
      </c>
      <c r="AQ40" s="79">
        <v>0</v>
      </c>
      <c r="AR40" s="79">
        <v>0</v>
      </c>
      <c r="AS40" s="79"/>
      <c r="AT40" s="79"/>
      <c r="AU40" s="79"/>
      <c r="AV40" s="79"/>
      <c r="AW40" s="79"/>
      <c r="AX40" s="79"/>
      <c r="AY40" s="79"/>
      <c r="AZ40" s="79"/>
      <c r="BA40">
        <v>1</v>
      </c>
      <c r="BB40" s="78" t="str">
        <f>REPLACE(INDEX(GroupVertices[Group],MATCH(Edges24[[#This Row],[Vertex 1]],GroupVertices[Vertex],0)),1,1,"")</f>
        <v>4</v>
      </c>
      <c r="BC40" s="78" t="str">
        <f>REPLACE(INDEX(GroupVertices[Group],MATCH(Edges24[[#This Row],[Vertex 2]],GroupVertices[Vertex],0)),1,1,"")</f>
        <v>4</v>
      </c>
      <c r="BD40" s="48">
        <v>0</v>
      </c>
      <c r="BE40" s="49">
        <v>0</v>
      </c>
      <c r="BF40" s="48">
        <v>1</v>
      </c>
      <c r="BG40" s="49">
        <v>7.6923076923076925</v>
      </c>
      <c r="BH40" s="48">
        <v>0</v>
      </c>
      <c r="BI40" s="49">
        <v>0</v>
      </c>
      <c r="BJ40" s="48">
        <v>12</v>
      </c>
      <c r="BK40" s="49">
        <v>92.3076923076923</v>
      </c>
      <c r="BL40" s="48">
        <v>13</v>
      </c>
    </row>
    <row r="41" spans="1:64" ht="15">
      <c r="A41" s="64" t="s">
        <v>247</v>
      </c>
      <c r="B41" s="64" t="s">
        <v>372</v>
      </c>
      <c r="C41" s="65"/>
      <c r="D41" s="66"/>
      <c r="E41" s="67"/>
      <c r="F41" s="68"/>
      <c r="G41" s="65"/>
      <c r="H41" s="69"/>
      <c r="I41" s="70"/>
      <c r="J41" s="70"/>
      <c r="K41" s="34" t="s">
        <v>65</v>
      </c>
      <c r="L41" s="77">
        <v>47</v>
      </c>
      <c r="M41" s="77"/>
      <c r="N41" s="72"/>
      <c r="O41" s="79" t="s">
        <v>416</v>
      </c>
      <c r="P41" s="81">
        <v>43567.1340162037</v>
      </c>
      <c r="Q41" s="79" t="s">
        <v>440</v>
      </c>
      <c r="R41" s="79"/>
      <c r="S41" s="79"/>
      <c r="T41" s="79" t="s">
        <v>688</v>
      </c>
      <c r="U41" s="82" t="s">
        <v>766</v>
      </c>
      <c r="V41" s="82" t="s">
        <v>766</v>
      </c>
      <c r="W41" s="81">
        <v>43567.1340162037</v>
      </c>
      <c r="X41" s="82" t="s">
        <v>974</v>
      </c>
      <c r="Y41" s="79"/>
      <c r="Z41" s="79"/>
      <c r="AA41" s="85" t="s">
        <v>1196</v>
      </c>
      <c r="AB41" s="79"/>
      <c r="AC41" s="79" t="b">
        <v>0</v>
      </c>
      <c r="AD41" s="79">
        <v>4</v>
      </c>
      <c r="AE41" s="85" t="s">
        <v>1392</v>
      </c>
      <c r="AF41" s="79" t="b">
        <v>0</v>
      </c>
      <c r="AG41" s="79" t="s">
        <v>1403</v>
      </c>
      <c r="AH41" s="79"/>
      <c r="AI41" s="85" t="s">
        <v>1392</v>
      </c>
      <c r="AJ41" s="79" t="b">
        <v>0</v>
      </c>
      <c r="AK41" s="79">
        <v>1</v>
      </c>
      <c r="AL41" s="85" t="s">
        <v>1392</v>
      </c>
      <c r="AM41" s="79" t="s">
        <v>1423</v>
      </c>
      <c r="AN41" s="79" t="b">
        <v>0</v>
      </c>
      <c r="AO41" s="85" t="s">
        <v>1196</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20</v>
      </c>
      <c r="BK41" s="49">
        <v>100</v>
      </c>
      <c r="BL41" s="48">
        <v>20</v>
      </c>
    </row>
    <row r="42" spans="1:64" ht="15">
      <c r="A42" s="64" t="s">
        <v>248</v>
      </c>
      <c r="B42" s="64" t="s">
        <v>376</v>
      </c>
      <c r="C42" s="65"/>
      <c r="D42" s="66"/>
      <c r="E42" s="67"/>
      <c r="F42" s="68"/>
      <c r="G42" s="65"/>
      <c r="H42" s="69"/>
      <c r="I42" s="70"/>
      <c r="J42" s="70"/>
      <c r="K42" s="34" t="s">
        <v>65</v>
      </c>
      <c r="L42" s="77">
        <v>48</v>
      </c>
      <c r="M42" s="77"/>
      <c r="N42" s="72"/>
      <c r="O42" s="79" t="s">
        <v>416</v>
      </c>
      <c r="P42" s="81">
        <v>43567.41349537037</v>
      </c>
      <c r="Q42" s="79" t="s">
        <v>441</v>
      </c>
      <c r="R42" s="79"/>
      <c r="S42" s="79"/>
      <c r="T42" s="79" t="s">
        <v>684</v>
      </c>
      <c r="U42" s="79"/>
      <c r="V42" s="82" t="s">
        <v>838</v>
      </c>
      <c r="W42" s="81">
        <v>43567.41349537037</v>
      </c>
      <c r="X42" s="82" t="s">
        <v>975</v>
      </c>
      <c r="Y42" s="79"/>
      <c r="Z42" s="79"/>
      <c r="AA42" s="85" t="s">
        <v>1197</v>
      </c>
      <c r="AB42" s="79"/>
      <c r="AC42" s="79" t="b">
        <v>0</v>
      </c>
      <c r="AD42" s="79">
        <v>0</v>
      </c>
      <c r="AE42" s="85" t="s">
        <v>1392</v>
      </c>
      <c r="AF42" s="79" t="b">
        <v>0</v>
      </c>
      <c r="AG42" s="79" t="s">
        <v>1404</v>
      </c>
      <c r="AH42" s="79"/>
      <c r="AI42" s="85" t="s">
        <v>1392</v>
      </c>
      <c r="AJ42" s="79" t="b">
        <v>0</v>
      </c>
      <c r="AK42" s="79">
        <v>1</v>
      </c>
      <c r="AL42" s="85" t="s">
        <v>1200</v>
      </c>
      <c r="AM42" s="79" t="s">
        <v>1426</v>
      </c>
      <c r="AN42" s="79" t="b">
        <v>0</v>
      </c>
      <c r="AO42" s="85" t="s">
        <v>1200</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16</v>
      </c>
      <c r="BK42" s="49">
        <v>100</v>
      </c>
      <c r="BL42" s="48">
        <v>16</v>
      </c>
    </row>
    <row r="43" spans="1:64" ht="15">
      <c r="A43" s="64" t="s">
        <v>249</v>
      </c>
      <c r="B43" s="64" t="s">
        <v>249</v>
      </c>
      <c r="C43" s="65"/>
      <c r="D43" s="66"/>
      <c r="E43" s="67"/>
      <c r="F43" s="68"/>
      <c r="G43" s="65"/>
      <c r="H43" s="69"/>
      <c r="I43" s="70"/>
      <c r="J43" s="70"/>
      <c r="K43" s="34" t="s">
        <v>65</v>
      </c>
      <c r="L43" s="77">
        <v>49</v>
      </c>
      <c r="M43" s="77"/>
      <c r="N43" s="72"/>
      <c r="O43" s="79" t="s">
        <v>176</v>
      </c>
      <c r="P43" s="81">
        <v>43567.358506944445</v>
      </c>
      <c r="Q43" s="79" t="s">
        <v>442</v>
      </c>
      <c r="R43" s="82" t="s">
        <v>599</v>
      </c>
      <c r="S43" s="79" t="s">
        <v>656</v>
      </c>
      <c r="T43" s="79" t="s">
        <v>691</v>
      </c>
      <c r="U43" s="79"/>
      <c r="V43" s="82" t="s">
        <v>839</v>
      </c>
      <c r="W43" s="81">
        <v>43567.358506944445</v>
      </c>
      <c r="X43" s="82" t="s">
        <v>976</v>
      </c>
      <c r="Y43" s="79"/>
      <c r="Z43" s="79"/>
      <c r="AA43" s="85" t="s">
        <v>1198</v>
      </c>
      <c r="AB43" s="79"/>
      <c r="AC43" s="79" t="b">
        <v>0</v>
      </c>
      <c r="AD43" s="79">
        <v>1</v>
      </c>
      <c r="AE43" s="85" t="s">
        <v>1392</v>
      </c>
      <c r="AF43" s="79" t="b">
        <v>0</v>
      </c>
      <c r="AG43" s="79" t="s">
        <v>1403</v>
      </c>
      <c r="AH43" s="79"/>
      <c r="AI43" s="85" t="s">
        <v>1392</v>
      </c>
      <c r="AJ43" s="79" t="b">
        <v>0</v>
      </c>
      <c r="AK43" s="79">
        <v>1</v>
      </c>
      <c r="AL43" s="85" t="s">
        <v>1392</v>
      </c>
      <c r="AM43" s="79" t="s">
        <v>1423</v>
      </c>
      <c r="AN43" s="79" t="b">
        <v>0</v>
      </c>
      <c r="AO43" s="85" t="s">
        <v>1198</v>
      </c>
      <c r="AP43" s="79" t="s">
        <v>176</v>
      </c>
      <c r="AQ43" s="79">
        <v>0</v>
      </c>
      <c r="AR43" s="79">
        <v>0</v>
      </c>
      <c r="AS43" s="79"/>
      <c r="AT43" s="79"/>
      <c r="AU43" s="79"/>
      <c r="AV43" s="79"/>
      <c r="AW43" s="79"/>
      <c r="AX43" s="79"/>
      <c r="AY43" s="79"/>
      <c r="AZ43" s="79"/>
      <c r="BA43">
        <v>1</v>
      </c>
      <c r="BB43" s="78" t="str">
        <f>REPLACE(INDEX(GroupVertices[Group],MATCH(Edges24[[#This Row],[Vertex 1]],GroupVertices[Vertex],0)),1,1,"")</f>
        <v>36</v>
      </c>
      <c r="BC43" s="78" t="str">
        <f>REPLACE(INDEX(GroupVertices[Group],MATCH(Edges24[[#This Row],[Vertex 2]],GroupVertices[Vertex],0)),1,1,"")</f>
        <v>36</v>
      </c>
      <c r="BD43" s="48">
        <v>0</v>
      </c>
      <c r="BE43" s="49">
        <v>0</v>
      </c>
      <c r="BF43" s="48">
        <v>0</v>
      </c>
      <c r="BG43" s="49">
        <v>0</v>
      </c>
      <c r="BH43" s="48">
        <v>0</v>
      </c>
      <c r="BI43" s="49">
        <v>0</v>
      </c>
      <c r="BJ43" s="48">
        <v>21</v>
      </c>
      <c r="BK43" s="49">
        <v>100</v>
      </c>
      <c r="BL43" s="48">
        <v>21</v>
      </c>
    </row>
    <row r="44" spans="1:64" ht="15">
      <c r="A44" s="64" t="s">
        <v>250</v>
      </c>
      <c r="B44" s="64" t="s">
        <v>249</v>
      </c>
      <c r="C44" s="65"/>
      <c r="D44" s="66"/>
      <c r="E44" s="67"/>
      <c r="F44" s="68"/>
      <c r="G44" s="65"/>
      <c r="H44" s="69"/>
      <c r="I44" s="70"/>
      <c r="J44" s="70"/>
      <c r="K44" s="34" t="s">
        <v>65</v>
      </c>
      <c r="L44" s="77">
        <v>50</v>
      </c>
      <c r="M44" s="77"/>
      <c r="N44" s="72"/>
      <c r="O44" s="79" t="s">
        <v>416</v>
      </c>
      <c r="P44" s="81">
        <v>43567.44315972222</v>
      </c>
      <c r="Q44" s="79" t="s">
        <v>443</v>
      </c>
      <c r="R44" s="82" t="s">
        <v>599</v>
      </c>
      <c r="S44" s="79" t="s">
        <v>656</v>
      </c>
      <c r="T44" s="79" t="s">
        <v>692</v>
      </c>
      <c r="U44" s="79"/>
      <c r="V44" s="82" t="s">
        <v>840</v>
      </c>
      <c r="W44" s="81">
        <v>43567.44315972222</v>
      </c>
      <c r="X44" s="82" t="s">
        <v>977</v>
      </c>
      <c r="Y44" s="79"/>
      <c r="Z44" s="79"/>
      <c r="AA44" s="85" t="s">
        <v>1199</v>
      </c>
      <c r="AB44" s="79"/>
      <c r="AC44" s="79" t="b">
        <v>0</v>
      </c>
      <c r="AD44" s="79">
        <v>0</v>
      </c>
      <c r="AE44" s="85" t="s">
        <v>1392</v>
      </c>
      <c r="AF44" s="79" t="b">
        <v>0</v>
      </c>
      <c r="AG44" s="79" t="s">
        <v>1403</v>
      </c>
      <c r="AH44" s="79"/>
      <c r="AI44" s="85" t="s">
        <v>1392</v>
      </c>
      <c r="AJ44" s="79" t="b">
        <v>0</v>
      </c>
      <c r="AK44" s="79">
        <v>1</v>
      </c>
      <c r="AL44" s="85" t="s">
        <v>1198</v>
      </c>
      <c r="AM44" s="79" t="s">
        <v>1426</v>
      </c>
      <c r="AN44" s="79" t="b">
        <v>0</v>
      </c>
      <c r="AO44" s="85" t="s">
        <v>1198</v>
      </c>
      <c r="AP44" s="79" t="s">
        <v>176</v>
      </c>
      <c r="AQ44" s="79">
        <v>0</v>
      </c>
      <c r="AR44" s="79">
        <v>0</v>
      </c>
      <c r="AS44" s="79"/>
      <c r="AT44" s="79"/>
      <c r="AU44" s="79"/>
      <c r="AV44" s="79"/>
      <c r="AW44" s="79"/>
      <c r="AX44" s="79"/>
      <c r="AY44" s="79"/>
      <c r="AZ44" s="79"/>
      <c r="BA44">
        <v>1</v>
      </c>
      <c r="BB44" s="78" t="str">
        <f>REPLACE(INDEX(GroupVertices[Group],MATCH(Edges24[[#This Row],[Vertex 1]],GroupVertices[Vertex],0)),1,1,"")</f>
        <v>36</v>
      </c>
      <c r="BC44" s="78" t="str">
        <f>REPLACE(INDEX(GroupVertices[Group],MATCH(Edges24[[#This Row],[Vertex 2]],GroupVertices[Vertex],0)),1,1,"")</f>
        <v>36</v>
      </c>
      <c r="BD44" s="48">
        <v>0</v>
      </c>
      <c r="BE44" s="49">
        <v>0</v>
      </c>
      <c r="BF44" s="48">
        <v>0</v>
      </c>
      <c r="BG44" s="49">
        <v>0</v>
      </c>
      <c r="BH44" s="48">
        <v>0</v>
      </c>
      <c r="BI44" s="49">
        <v>0</v>
      </c>
      <c r="BJ44" s="48">
        <v>17</v>
      </c>
      <c r="BK44" s="49">
        <v>100</v>
      </c>
      <c r="BL44" s="48">
        <v>17</v>
      </c>
    </row>
    <row r="45" spans="1:64" ht="15">
      <c r="A45" s="64" t="s">
        <v>251</v>
      </c>
      <c r="B45" s="64" t="s">
        <v>248</v>
      </c>
      <c r="C45" s="65"/>
      <c r="D45" s="66"/>
      <c r="E45" s="67"/>
      <c r="F45" s="68"/>
      <c r="G45" s="65"/>
      <c r="H45" s="69"/>
      <c r="I45" s="70"/>
      <c r="J45" s="70"/>
      <c r="K45" s="34" t="s">
        <v>66</v>
      </c>
      <c r="L45" s="77">
        <v>52</v>
      </c>
      <c r="M45" s="77"/>
      <c r="N45" s="72"/>
      <c r="O45" s="79" t="s">
        <v>416</v>
      </c>
      <c r="P45" s="81">
        <v>43567.39271990741</v>
      </c>
      <c r="Q45" s="79" t="s">
        <v>444</v>
      </c>
      <c r="R45" s="79"/>
      <c r="S45" s="79"/>
      <c r="T45" s="79" t="s">
        <v>684</v>
      </c>
      <c r="U45" s="82" t="s">
        <v>767</v>
      </c>
      <c r="V45" s="82" t="s">
        <v>767</v>
      </c>
      <c r="W45" s="81">
        <v>43567.39271990741</v>
      </c>
      <c r="X45" s="82" t="s">
        <v>978</v>
      </c>
      <c r="Y45" s="79"/>
      <c r="Z45" s="79"/>
      <c r="AA45" s="85" t="s">
        <v>1200</v>
      </c>
      <c r="AB45" s="79"/>
      <c r="AC45" s="79" t="b">
        <v>0</v>
      </c>
      <c r="AD45" s="79">
        <v>2</v>
      </c>
      <c r="AE45" s="85" t="s">
        <v>1392</v>
      </c>
      <c r="AF45" s="79" t="b">
        <v>0</v>
      </c>
      <c r="AG45" s="79" t="s">
        <v>1404</v>
      </c>
      <c r="AH45" s="79"/>
      <c r="AI45" s="85" t="s">
        <v>1392</v>
      </c>
      <c r="AJ45" s="79" t="b">
        <v>0</v>
      </c>
      <c r="AK45" s="79">
        <v>1</v>
      </c>
      <c r="AL45" s="85" t="s">
        <v>1392</v>
      </c>
      <c r="AM45" s="79" t="s">
        <v>1426</v>
      </c>
      <c r="AN45" s="79" t="b">
        <v>0</v>
      </c>
      <c r="AO45" s="85" t="s">
        <v>1200</v>
      </c>
      <c r="AP45" s="79" t="s">
        <v>176</v>
      </c>
      <c r="AQ45" s="79">
        <v>0</v>
      </c>
      <c r="AR45" s="79">
        <v>0</v>
      </c>
      <c r="AS45" s="79"/>
      <c r="AT45" s="79"/>
      <c r="AU45" s="79"/>
      <c r="AV45" s="79"/>
      <c r="AW45" s="79"/>
      <c r="AX45" s="79"/>
      <c r="AY45" s="79"/>
      <c r="AZ45" s="79"/>
      <c r="BA45">
        <v>1</v>
      </c>
      <c r="BB45" s="78" t="str">
        <f>REPLACE(INDEX(GroupVertices[Group],MATCH(Edges24[[#This Row],[Vertex 1]],GroupVertices[Vertex],0)),1,1,"")</f>
        <v>6</v>
      </c>
      <c r="BC45" s="78" t="str">
        <f>REPLACE(INDEX(GroupVertices[Group],MATCH(Edges24[[#This Row],[Vertex 2]],GroupVertices[Vertex],0)),1,1,"")</f>
        <v>6</v>
      </c>
      <c r="BD45" s="48"/>
      <c r="BE45" s="49"/>
      <c r="BF45" s="48"/>
      <c r="BG45" s="49"/>
      <c r="BH45" s="48"/>
      <c r="BI45" s="49"/>
      <c r="BJ45" s="48"/>
      <c r="BK45" s="49"/>
      <c r="BL45" s="48"/>
    </row>
    <row r="46" spans="1:64" ht="15">
      <c r="A46" s="64" t="s">
        <v>252</v>
      </c>
      <c r="B46" s="64" t="s">
        <v>247</v>
      </c>
      <c r="C46" s="65"/>
      <c r="D46" s="66"/>
      <c r="E46" s="67"/>
      <c r="F46" s="68"/>
      <c r="G46" s="65"/>
      <c r="H46" s="69"/>
      <c r="I46" s="70"/>
      <c r="J46" s="70"/>
      <c r="K46" s="34" t="s">
        <v>65</v>
      </c>
      <c r="L46" s="77">
        <v>53</v>
      </c>
      <c r="M46" s="77"/>
      <c r="N46" s="72"/>
      <c r="O46" s="79" t="s">
        <v>416</v>
      </c>
      <c r="P46" s="81">
        <v>43567.46008101852</v>
      </c>
      <c r="Q46" s="79" t="s">
        <v>445</v>
      </c>
      <c r="R46" s="79"/>
      <c r="S46" s="79"/>
      <c r="T46" s="79"/>
      <c r="U46" s="79"/>
      <c r="V46" s="82" t="s">
        <v>841</v>
      </c>
      <c r="W46" s="81">
        <v>43567.46008101852</v>
      </c>
      <c r="X46" s="82" t="s">
        <v>979</v>
      </c>
      <c r="Y46" s="79"/>
      <c r="Z46" s="79"/>
      <c r="AA46" s="85" t="s">
        <v>1201</v>
      </c>
      <c r="AB46" s="79"/>
      <c r="AC46" s="79" t="b">
        <v>0</v>
      </c>
      <c r="AD46" s="79">
        <v>0</v>
      </c>
      <c r="AE46" s="85" t="s">
        <v>1392</v>
      </c>
      <c r="AF46" s="79" t="b">
        <v>0</v>
      </c>
      <c r="AG46" s="79" t="s">
        <v>1403</v>
      </c>
      <c r="AH46" s="79"/>
      <c r="AI46" s="85" t="s">
        <v>1392</v>
      </c>
      <c r="AJ46" s="79" t="b">
        <v>0</v>
      </c>
      <c r="AK46" s="79">
        <v>3</v>
      </c>
      <c r="AL46" s="85" t="s">
        <v>1226</v>
      </c>
      <c r="AM46" s="79" t="s">
        <v>1427</v>
      </c>
      <c r="AN46" s="79" t="b">
        <v>0</v>
      </c>
      <c r="AO46" s="85" t="s">
        <v>1226</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21</v>
      </c>
      <c r="BK46" s="49">
        <v>100</v>
      </c>
      <c r="BL46" s="48">
        <v>21</v>
      </c>
    </row>
    <row r="47" spans="1:64" ht="15">
      <c r="A47" s="64" t="s">
        <v>253</v>
      </c>
      <c r="B47" s="64" t="s">
        <v>377</v>
      </c>
      <c r="C47" s="65"/>
      <c r="D47" s="66"/>
      <c r="E47" s="67"/>
      <c r="F47" s="68"/>
      <c r="G47" s="65"/>
      <c r="H47" s="69"/>
      <c r="I47" s="70"/>
      <c r="J47" s="70"/>
      <c r="K47" s="34" t="s">
        <v>65</v>
      </c>
      <c r="L47" s="77">
        <v>54</v>
      </c>
      <c r="M47" s="77"/>
      <c r="N47" s="72"/>
      <c r="O47" s="79" t="s">
        <v>416</v>
      </c>
      <c r="P47" s="81">
        <v>43567.50342592593</v>
      </c>
      <c r="Q47" s="79" t="s">
        <v>446</v>
      </c>
      <c r="R47" s="79"/>
      <c r="S47" s="79"/>
      <c r="T47" s="79" t="s">
        <v>693</v>
      </c>
      <c r="U47" s="82" t="s">
        <v>768</v>
      </c>
      <c r="V47" s="82" t="s">
        <v>768</v>
      </c>
      <c r="W47" s="81">
        <v>43567.50342592593</v>
      </c>
      <c r="X47" s="82" t="s">
        <v>980</v>
      </c>
      <c r="Y47" s="79"/>
      <c r="Z47" s="79"/>
      <c r="AA47" s="85" t="s">
        <v>1202</v>
      </c>
      <c r="AB47" s="79"/>
      <c r="AC47" s="79" t="b">
        <v>0</v>
      </c>
      <c r="AD47" s="79">
        <v>8</v>
      </c>
      <c r="AE47" s="85" t="s">
        <v>1392</v>
      </c>
      <c r="AF47" s="79" t="b">
        <v>0</v>
      </c>
      <c r="AG47" s="79" t="s">
        <v>1405</v>
      </c>
      <c r="AH47" s="79"/>
      <c r="AI47" s="85" t="s">
        <v>1392</v>
      </c>
      <c r="AJ47" s="79" t="b">
        <v>0</v>
      </c>
      <c r="AK47" s="79">
        <v>0</v>
      </c>
      <c r="AL47" s="85" t="s">
        <v>1392</v>
      </c>
      <c r="AM47" s="79" t="s">
        <v>1423</v>
      </c>
      <c r="AN47" s="79" t="b">
        <v>0</v>
      </c>
      <c r="AO47" s="85" t="s">
        <v>1202</v>
      </c>
      <c r="AP47" s="79" t="s">
        <v>176</v>
      </c>
      <c r="AQ47" s="79">
        <v>0</v>
      </c>
      <c r="AR47" s="79">
        <v>0</v>
      </c>
      <c r="AS47" s="79"/>
      <c r="AT47" s="79"/>
      <c r="AU47" s="79"/>
      <c r="AV47" s="79"/>
      <c r="AW47" s="79"/>
      <c r="AX47" s="79"/>
      <c r="AY47" s="79"/>
      <c r="AZ47" s="79"/>
      <c r="BA47">
        <v>1</v>
      </c>
      <c r="BB47" s="78" t="str">
        <f>REPLACE(INDEX(GroupVertices[Group],MATCH(Edges24[[#This Row],[Vertex 1]],GroupVertices[Vertex],0)),1,1,"")</f>
        <v>8</v>
      </c>
      <c r="BC47" s="78" t="str">
        <f>REPLACE(INDEX(GroupVertices[Group],MATCH(Edges24[[#This Row],[Vertex 2]],GroupVertices[Vertex],0)),1,1,"")</f>
        <v>8</v>
      </c>
      <c r="BD47" s="48"/>
      <c r="BE47" s="49"/>
      <c r="BF47" s="48"/>
      <c r="BG47" s="49"/>
      <c r="BH47" s="48"/>
      <c r="BI47" s="49"/>
      <c r="BJ47" s="48"/>
      <c r="BK47" s="49"/>
      <c r="BL47" s="48"/>
    </row>
    <row r="48" spans="1:64" ht="15">
      <c r="A48" s="64" t="s">
        <v>254</v>
      </c>
      <c r="B48" s="64" t="s">
        <v>373</v>
      </c>
      <c r="C48" s="65"/>
      <c r="D48" s="66"/>
      <c r="E48" s="67"/>
      <c r="F48" s="68"/>
      <c r="G48" s="65"/>
      <c r="H48" s="69"/>
      <c r="I48" s="70"/>
      <c r="J48" s="70"/>
      <c r="K48" s="34" t="s">
        <v>65</v>
      </c>
      <c r="L48" s="77">
        <v>56</v>
      </c>
      <c r="M48" s="77"/>
      <c r="N48" s="72"/>
      <c r="O48" s="79" t="s">
        <v>416</v>
      </c>
      <c r="P48" s="81">
        <v>43567.324791666666</v>
      </c>
      <c r="Q48" s="79" t="s">
        <v>437</v>
      </c>
      <c r="R48" s="79"/>
      <c r="S48" s="79"/>
      <c r="T48" s="79" t="s">
        <v>684</v>
      </c>
      <c r="U48" s="79"/>
      <c r="V48" s="82" t="s">
        <v>842</v>
      </c>
      <c r="W48" s="81">
        <v>43567.324791666666</v>
      </c>
      <c r="X48" s="82" t="s">
        <v>981</v>
      </c>
      <c r="Y48" s="79"/>
      <c r="Z48" s="79"/>
      <c r="AA48" s="85" t="s">
        <v>1203</v>
      </c>
      <c r="AB48" s="79"/>
      <c r="AC48" s="79" t="b">
        <v>0</v>
      </c>
      <c r="AD48" s="79">
        <v>0</v>
      </c>
      <c r="AE48" s="85" t="s">
        <v>1392</v>
      </c>
      <c r="AF48" s="79" t="b">
        <v>0</v>
      </c>
      <c r="AG48" s="79" t="s">
        <v>1404</v>
      </c>
      <c r="AH48" s="79"/>
      <c r="AI48" s="85" t="s">
        <v>1392</v>
      </c>
      <c r="AJ48" s="79" t="b">
        <v>0</v>
      </c>
      <c r="AK48" s="79">
        <v>2</v>
      </c>
      <c r="AL48" s="85" t="s">
        <v>1212</v>
      </c>
      <c r="AM48" s="79" t="s">
        <v>1426</v>
      </c>
      <c r="AN48" s="79" t="b">
        <v>0</v>
      </c>
      <c r="AO48" s="85" t="s">
        <v>1212</v>
      </c>
      <c r="AP48" s="79" t="s">
        <v>176</v>
      </c>
      <c r="AQ48" s="79">
        <v>0</v>
      </c>
      <c r="AR48" s="79">
        <v>0</v>
      </c>
      <c r="AS48" s="79"/>
      <c r="AT48" s="79"/>
      <c r="AU48" s="79"/>
      <c r="AV48" s="79"/>
      <c r="AW48" s="79"/>
      <c r="AX48" s="79"/>
      <c r="AY48" s="79"/>
      <c r="AZ48" s="79"/>
      <c r="BA48">
        <v>2</v>
      </c>
      <c r="BB48" s="78" t="str">
        <f>REPLACE(INDEX(GroupVertices[Group],MATCH(Edges24[[#This Row],[Vertex 1]],GroupVertices[Vertex],0)),1,1,"")</f>
        <v>6</v>
      </c>
      <c r="BC48" s="78" t="str">
        <f>REPLACE(INDEX(GroupVertices[Group],MATCH(Edges24[[#This Row],[Vertex 2]],GroupVertices[Vertex],0)),1,1,"")</f>
        <v>6</v>
      </c>
      <c r="BD48" s="48"/>
      <c r="BE48" s="49"/>
      <c r="BF48" s="48"/>
      <c r="BG48" s="49"/>
      <c r="BH48" s="48"/>
      <c r="BI48" s="49"/>
      <c r="BJ48" s="48"/>
      <c r="BK48" s="49"/>
      <c r="BL48" s="48"/>
    </row>
    <row r="49" spans="1:64" ht="15">
      <c r="A49" s="64" t="s">
        <v>254</v>
      </c>
      <c r="B49" s="64" t="s">
        <v>373</v>
      </c>
      <c r="C49" s="65"/>
      <c r="D49" s="66"/>
      <c r="E49" s="67"/>
      <c r="F49" s="68"/>
      <c r="G49" s="65"/>
      <c r="H49" s="69"/>
      <c r="I49" s="70"/>
      <c r="J49" s="70"/>
      <c r="K49" s="34" t="s">
        <v>65</v>
      </c>
      <c r="L49" s="77">
        <v>58</v>
      </c>
      <c r="M49" s="77"/>
      <c r="N49" s="72"/>
      <c r="O49" s="79" t="s">
        <v>416</v>
      </c>
      <c r="P49" s="81">
        <v>43567.505428240744</v>
      </c>
      <c r="Q49" s="79" t="s">
        <v>447</v>
      </c>
      <c r="R49" s="79"/>
      <c r="S49" s="79"/>
      <c r="T49" s="79" t="s">
        <v>684</v>
      </c>
      <c r="U49" s="79"/>
      <c r="V49" s="82" t="s">
        <v>842</v>
      </c>
      <c r="W49" s="81">
        <v>43567.505428240744</v>
      </c>
      <c r="X49" s="82" t="s">
        <v>982</v>
      </c>
      <c r="Y49" s="79"/>
      <c r="Z49" s="79"/>
      <c r="AA49" s="85" t="s">
        <v>1204</v>
      </c>
      <c r="AB49" s="79"/>
      <c r="AC49" s="79" t="b">
        <v>0</v>
      </c>
      <c r="AD49" s="79">
        <v>0</v>
      </c>
      <c r="AE49" s="85" t="s">
        <v>1392</v>
      </c>
      <c r="AF49" s="79" t="b">
        <v>0</v>
      </c>
      <c r="AG49" s="79" t="s">
        <v>1404</v>
      </c>
      <c r="AH49" s="79"/>
      <c r="AI49" s="85" t="s">
        <v>1392</v>
      </c>
      <c r="AJ49" s="79" t="b">
        <v>0</v>
      </c>
      <c r="AK49" s="79">
        <v>3</v>
      </c>
      <c r="AL49" s="85" t="s">
        <v>1214</v>
      </c>
      <c r="AM49" s="79" t="s">
        <v>1426</v>
      </c>
      <c r="AN49" s="79" t="b">
        <v>0</v>
      </c>
      <c r="AO49" s="85" t="s">
        <v>1214</v>
      </c>
      <c r="AP49" s="79" t="s">
        <v>176</v>
      </c>
      <c r="AQ49" s="79">
        <v>0</v>
      </c>
      <c r="AR49" s="79">
        <v>0</v>
      </c>
      <c r="AS49" s="79"/>
      <c r="AT49" s="79"/>
      <c r="AU49" s="79"/>
      <c r="AV49" s="79"/>
      <c r="AW49" s="79"/>
      <c r="AX49" s="79"/>
      <c r="AY49" s="79"/>
      <c r="AZ49" s="79"/>
      <c r="BA49">
        <v>2</v>
      </c>
      <c r="BB49" s="78" t="str">
        <f>REPLACE(INDEX(GroupVertices[Group],MATCH(Edges24[[#This Row],[Vertex 1]],GroupVertices[Vertex],0)),1,1,"")</f>
        <v>6</v>
      </c>
      <c r="BC49" s="78" t="str">
        <f>REPLACE(INDEX(GroupVertices[Group],MATCH(Edges24[[#This Row],[Vertex 2]],GroupVertices[Vertex],0)),1,1,"")</f>
        <v>6</v>
      </c>
      <c r="BD49" s="48"/>
      <c r="BE49" s="49"/>
      <c r="BF49" s="48"/>
      <c r="BG49" s="49"/>
      <c r="BH49" s="48"/>
      <c r="BI49" s="49"/>
      <c r="BJ49" s="48"/>
      <c r="BK49" s="49"/>
      <c r="BL49" s="48"/>
    </row>
    <row r="50" spans="1:64" ht="15">
      <c r="A50" s="64" t="s">
        <v>255</v>
      </c>
      <c r="B50" s="64" t="s">
        <v>255</v>
      </c>
      <c r="C50" s="65"/>
      <c r="D50" s="66"/>
      <c r="E50" s="67"/>
      <c r="F50" s="68"/>
      <c r="G50" s="65"/>
      <c r="H50" s="69"/>
      <c r="I50" s="70"/>
      <c r="J50" s="70"/>
      <c r="K50" s="34" t="s">
        <v>65</v>
      </c>
      <c r="L50" s="77">
        <v>60</v>
      </c>
      <c r="M50" s="77"/>
      <c r="N50" s="72"/>
      <c r="O50" s="79" t="s">
        <v>176</v>
      </c>
      <c r="P50" s="81">
        <v>43567.51028935185</v>
      </c>
      <c r="Q50" s="79" t="s">
        <v>448</v>
      </c>
      <c r="R50" s="82" t="s">
        <v>600</v>
      </c>
      <c r="S50" s="79" t="s">
        <v>648</v>
      </c>
      <c r="T50" s="79" t="s">
        <v>694</v>
      </c>
      <c r="U50" s="79"/>
      <c r="V50" s="82" t="s">
        <v>843</v>
      </c>
      <c r="W50" s="81">
        <v>43567.51028935185</v>
      </c>
      <c r="X50" s="82" t="s">
        <v>983</v>
      </c>
      <c r="Y50" s="79"/>
      <c r="Z50" s="79"/>
      <c r="AA50" s="85" t="s">
        <v>1205</v>
      </c>
      <c r="AB50" s="79"/>
      <c r="AC50" s="79" t="b">
        <v>0</v>
      </c>
      <c r="AD50" s="79">
        <v>0</v>
      </c>
      <c r="AE50" s="85" t="s">
        <v>1392</v>
      </c>
      <c r="AF50" s="79" t="b">
        <v>1</v>
      </c>
      <c r="AG50" s="79" t="s">
        <v>1406</v>
      </c>
      <c r="AH50" s="79"/>
      <c r="AI50" s="85" t="s">
        <v>1411</v>
      </c>
      <c r="AJ50" s="79" t="b">
        <v>0</v>
      </c>
      <c r="AK50" s="79">
        <v>0</v>
      </c>
      <c r="AL50" s="85" t="s">
        <v>1392</v>
      </c>
      <c r="AM50" s="79" t="s">
        <v>1425</v>
      </c>
      <c r="AN50" s="79" t="b">
        <v>0</v>
      </c>
      <c r="AO50" s="85" t="s">
        <v>1205</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v>
      </c>
      <c r="BK50" s="49">
        <v>100</v>
      </c>
      <c r="BL50" s="48">
        <v>2</v>
      </c>
    </row>
    <row r="51" spans="1:64" ht="15">
      <c r="A51" s="64" t="s">
        <v>256</v>
      </c>
      <c r="B51" s="64" t="s">
        <v>259</v>
      </c>
      <c r="C51" s="65"/>
      <c r="D51" s="66"/>
      <c r="E51" s="67"/>
      <c r="F51" s="68"/>
      <c r="G51" s="65"/>
      <c r="H51" s="69"/>
      <c r="I51" s="70"/>
      <c r="J51" s="70"/>
      <c r="K51" s="34" t="s">
        <v>65</v>
      </c>
      <c r="L51" s="77">
        <v>61</v>
      </c>
      <c r="M51" s="77"/>
      <c r="N51" s="72"/>
      <c r="O51" s="79" t="s">
        <v>416</v>
      </c>
      <c r="P51" s="81">
        <v>43567.59358796296</v>
      </c>
      <c r="Q51" s="79" t="s">
        <v>433</v>
      </c>
      <c r="R51" s="82" t="s">
        <v>597</v>
      </c>
      <c r="S51" s="79" t="s">
        <v>654</v>
      </c>
      <c r="T51" s="79" t="s">
        <v>690</v>
      </c>
      <c r="U51" s="79"/>
      <c r="V51" s="82" t="s">
        <v>844</v>
      </c>
      <c r="W51" s="81">
        <v>43567.59358796296</v>
      </c>
      <c r="X51" s="82" t="s">
        <v>984</v>
      </c>
      <c r="Y51" s="79"/>
      <c r="Z51" s="79"/>
      <c r="AA51" s="85" t="s">
        <v>1206</v>
      </c>
      <c r="AB51" s="79"/>
      <c r="AC51" s="79" t="b">
        <v>0</v>
      </c>
      <c r="AD51" s="79">
        <v>0</v>
      </c>
      <c r="AE51" s="85" t="s">
        <v>1392</v>
      </c>
      <c r="AF51" s="79" t="b">
        <v>0</v>
      </c>
      <c r="AG51" s="79" t="s">
        <v>1403</v>
      </c>
      <c r="AH51" s="79"/>
      <c r="AI51" s="85" t="s">
        <v>1392</v>
      </c>
      <c r="AJ51" s="79" t="b">
        <v>0</v>
      </c>
      <c r="AK51" s="79">
        <v>2</v>
      </c>
      <c r="AL51" s="85" t="s">
        <v>1209</v>
      </c>
      <c r="AM51" s="79" t="s">
        <v>1425</v>
      </c>
      <c r="AN51" s="79" t="b">
        <v>0</v>
      </c>
      <c r="AO51" s="85" t="s">
        <v>1209</v>
      </c>
      <c r="AP51" s="79" t="s">
        <v>176</v>
      </c>
      <c r="AQ51" s="79">
        <v>0</v>
      </c>
      <c r="AR51" s="79">
        <v>0</v>
      </c>
      <c r="AS51" s="79"/>
      <c r="AT51" s="79"/>
      <c r="AU51" s="79"/>
      <c r="AV51" s="79"/>
      <c r="AW51" s="79"/>
      <c r="AX51" s="79"/>
      <c r="AY51" s="79"/>
      <c r="AZ51" s="79"/>
      <c r="BA51">
        <v>1</v>
      </c>
      <c r="BB51" s="78" t="str">
        <f>REPLACE(INDEX(GroupVertices[Group],MATCH(Edges24[[#This Row],[Vertex 1]],GroupVertices[Vertex],0)),1,1,"")</f>
        <v>21</v>
      </c>
      <c r="BC51" s="78" t="str">
        <f>REPLACE(INDEX(GroupVertices[Group],MATCH(Edges24[[#This Row],[Vertex 2]],GroupVertices[Vertex],0)),1,1,"")</f>
        <v>21</v>
      </c>
      <c r="BD51" s="48">
        <v>0</v>
      </c>
      <c r="BE51" s="49">
        <v>0</v>
      </c>
      <c r="BF51" s="48">
        <v>0</v>
      </c>
      <c r="BG51" s="49">
        <v>0</v>
      </c>
      <c r="BH51" s="48">
        <v>0</v>
      </c>
      <c r="BI51" s="49">
        <v>0</v>
      </c>
      <c r="BJ51" s="48">
        <v>12</v>
      </c>
      <c r="BK51" s="49">
        <v>100</v>
      </c>
      <c r="BL51" s="48">
        <v>12</v>
      </c>
    </row>
    <row r="52" spans="1:64" ht="15">
      <c r="A52" s="64" t="s">
        <v>257</v>
      </c>
      <c r="B52" s="64" t="s">
        <v>282</v>
      </c>
      <c r="C52" s="65"/>
      <c r="D52" s="66"/>
      <c r="E52" s="67"/>
      <c r="F52" s="68"/>
      <c r="G52" s="65"/>
      <c r="H52" s="69"/>
      <c r="I52" s="70"/>
      <c r="J52" s="70"/>
      <c r="K52" s="34" t="s">
        <v>65</v>
      </c>
      <c r="L52" s="77">
        <v>62</v>
      </c>
      <c r="M52" s="77"/>
      <c r="N52" s="72"/>
      <c r="O52" s="79" t="s">
        <v>416</v>
      </c>
      <c r="P52" s="81">
        <v>43567.607141203705</v>
      </c>
      <c r="Q52" s="79" t="s">
        <v>449</v>
      </c>
      <c r="R52" s="79"/>
      <c r="S52" s="79"/>
      <c r="T52" s="79" t="s">
        <v>695</v>
      </c>
      <c r="U52" s="82" t="s">
        <v>769</v>
      </c>
      <c r="V52" s="82" t="s">
        <v>769</v>
      </c>
      <c r="W52" s="81">
        <v>43567.607141203705</v>
      </c>
      <c r="X52" s="82" t="s">
        <v>985</v>
      </c>
      <c r="Y52" s="79"/>
      <c r="Z52" s="79"/>
      <c r="AA52" s="85" t="s">
        <v>1207</v>
      </c>
      <c r="AB52" s="79"/>
      <c r="AC52" s="79" t="b">
        <v>0</v>
      </c>
      <c r="AD52" s="79">
        <v>0</v>
      </c>
      <c r="AE52" s="85" t="s">
        <v>1392</v>
      </c>
      <c r="AF52" s="79" t="b">
        <v>0</v>
      </c>
      <c r="AG52" s="79" t="s">
        <v>1403</v>
      </c>
      <c r="AH52" s="79"/>
      <c r="AI52" s="85" t="s">
        <v>1392</v>
      </c>
      <c r="AJ52" s="79" t="b">
        <v>0</v>
      </c>
      <c r="AK52" s="79">
        <v>1</v>
      </c>
      <c r="AL52" s="85" t="s">
        <v>1252</v>
      </c>
      <c r="AM52" s="79" t="s">
        <v>1423</v>
      </c>
      <c r="AN52" s="79" t="b">
        <v>0</v>
      </c>
      <c r="AO52" s="85" t="s">
        <v>1252</v>
      </c>
      <c r="AP52" s="79" t="s">
        <v>176</v>
      </c>
      <c r="AQ52" s="79">
        <v>0</v>
      </c>
      <c r="AR52" s="79">
        <v>0</v>
      </c>
      <c r="AS52" s="79"/>
      <c r="AT52" s="79"/>
      <c r="AU52" s="79"/>
      <c r="AV52" s="79"/>
      <c r="AW52" s="79"/>
      <c r="AX52" s="79"/>
      <c r="AY52" s="79"/>
      <c r="AZ52" s="79"/>
      <c r="BA52">
        <v>1</v>
      </c>
      <c r="BB52" s="78" t="str">
        <f>REPLACE(INDEX(GroupVertices[Group],MATCH(Edges24[[#This Row],[Vertex 1]],GroupVertices[Vertex],0)),1,1,"")</f>
        <v>20</v>
      </c>
      <c r="BC52" s="78" t="str">
        <f>REPLACE(INDEX(GroupVertices[Group],MATCH(Edges24[[#This Row],[Vertex 2]],GroupVertices[Vertex],0)),1,1,"")</f>
        <v>20</v>
      </c>
      <c r="BD52" s="48">
        <v>1</v>
      </c>
      <c r="BE52" s="49">
        <v>6.25</v>
      </c>
      <c r="BF52" s="48">
        <v>0</v>
      </c>
      <c r="BG52" s="49">
        <v>0</v>
      </c>
      <c r="BH52" s="48">
        <v>0</v>
      </c>
      <c r="BI52" s="49">
        <v>0</v>
      </c>
      <c r="BJ52" s="48">
        <v>15</v>
      </c>
      <c r="BK52" s="49">
        <v>93.75</v>
      </c>
      <c r="BL52" s="48">
        <v>16</v>
      </c>
    </row>
    <row r="53" spans="1:64" ht="15">
      <c r="A53" s="64" t="s">
        <v>258</v>
      </c>
      <c r="B53" s="64" t="s">
        <v>373</v>
      </c>
      <c r="C53" s="65"/>
      <c r="D53" s="66"/>
      <c r="E53" s="67"/>
      <c r="F53" s="68"/>
      <c r="G53" s="65"/>
      <c r="H53" s="69"/>
      <c r="I53" s="70"/>
      <c r="J53" s="70"/>
      <c r="K53" s="34" t="s">
        <v>65</v>
      </c>
      <c r="L53" s="77">
        <v>64</v>
      </c>
      <c r="M53" s="77"/>
      <c r="N53" s="72"/>
      <c r="O53" s="79" t="s">
        <v>416</v>
      </c>
      <c r="P53" s="81">
        <v>43567.62530092592</v>
      </c>
      <c r="Q53" s="79" t="s">
        <v>447</v>
      </c>
      <c r="R53" s="79"/>
      <c r="S53" s="79"/>
      <c r="T53" s="79" t="s">
        <v>684</v>
      </c>
      <c r="U53" s="79"/>
      <c r="V53" s="82" t="s">
        <v>845</v>
      </c>
      <c r="W53" s="81">
        <v>43567.62530092592</v>
      </c>
      <c r="X53" s="82" t="s">
        <v>986</v>
      </c>
      <c r="Y53" s="79"/>
      <c r="Z53" s="79"/>
      <c r="AA53" s="85" t="s">
        <v>1208</v>
      </c>
      <c r="AB53" s="79"/>
      <c r="AC53" s="79" t="b">
        <v>0</v>
      </c>
      <c r="AD53" s="79">
        <v>0</v>
      </c>
      <c r="AE53" s="85" t="s">
        <v>1392</v>
      </c>
      <c r="AF53" s="79" t="b">
        <v>0</v>
      </c>
      <c r="AG53" s="79" t="s">
        <v>1404</v>
      </c>
      <c r="AH53" s="79"/>
      <c r="AI53" s="85" t="s">
        <v>1392</v>
      </c>
      <c r="AJ53" s="79" t="b">
        <v>0</v>
      </c>
      <c r="AK53" s="79">
        <v>3</v>
      </c>
      <c r="AL53" s="85" t="s">
        <v>1214</v>
      </c>
      <c r="AM53" s="79" t="s">
        <v>1423</v>
      </c>
      <c r="AN53" s="79" t="b">
        <v>0</v>
      </c>
      <c r="AO53" s="85" t="s">
        <v>1214</v>
      </c>
      <c r="AP53" s="79" t="s">
        <v>176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c r="BE53" s="49"/>
      <c r="BF53" s="48"/>
      <c r="BG53" s="49"/>
      <c r="BH53" s="48"/>
      <c r="BI53" s="49"/>
      <c r="BJ53" s="48"/>
      <c r="BK53" s="49"/>
      <c r="BL53" s="48"/>
    </row>
    <row r="54" spans="1:64" ht="15">
      <c r="A54" s="64" t="s">
        <v>259</v>
      </c>
      <c r="B54" s="64" t="s">
        <v>259</v>
      </c>
      <c r="C54" s="65"/>
      <c r="D54" s="66"/>
      <c r="E54" s="67"/>
      <c r="F54" s="68"/>
      <c r="G54" s="65"/>
      <c r="H54" s="69"/>
      <c r="I54" s="70"/>
      <c r="J54" s="70"/>
      <c r="K54" s="34" t="s">
        <v>65</v>
      </c>
      <c r="L54" s="77">
        <v>66</v>
      </c>
      <c r="M54" s="77"/>
      <c r="N54" s="72"/>
      <c r="O54" s="79" t="s">
        <v>176</v>
      </c>
      <c r="P54" s="81">
        <v>43566.89929398148</v>
      </c>
      <c r="Q54" s="79" t="s">
        <v>450</v>
      </c>
      <c r="R54" s="82" t="s">
        <v>597</v>
      </c>
      <c r="S54" s="79" t="s">
        <v>654</v>
      </c>
      <c r="T54" s="79" t="s">
        <v>690</v>
      </c>
      <c r="U54" s="79"/>
      <c r="V54" s="82" t="s">
        <v>846</v>
      </c>
      <c r="W54" s="81">
        <v>43566.89929398148</v>
      </c>
      <c r="X54" s="82" t="s">
        <v>987</v>
      </c>
      <c r="Y54" s="79"/>
      <c r="Z54" s="79"/>
      <c r="AA54" s="85" t="s">
        <v>1209</v>
      </c>
      <c r="AB54" s="79"/>
      <c r="AC54" s="79" t="b">
        <v>0</v>
      </c>
      <c r="AD54" s="79">
        <v>3</v>
      </c>
      <c r="AE54" s="85" t="s">
        <v>1392</v>
      </c>
      <c r="AF54" s="79" t="b">
        <v>0</v>
      </c>
      <c r="AG54" s="79" t="s">
        <v>1403</v>
      </c>
      <c r="AH54" s="79"/>
      <c r="AI54" s="85" t="s">
        <v>1392</v>
      </c>
      <c r="AJ54" s="79" t="b">
        <v>0</v>
      </c>
      <c r="AK54" s="79">
        <v>2</v>
      </c>
      <c r="AL54" s="85" t="s">
        <v>1392</v>
      </c>
      <c r="AM54" s="79" t="s">
        <v>1423</v>
      </c>
      <c r="AN54" s="79" t="b">
        <v>0</v>
      </c>
      <c r="AO54" s="85" t="s">
        <v>1209</v>
      </c>
      <c r="AP54" s="79" t="s">
        <v>176</v>
      </c>
      <c r="AQ54" s="79">
        <v>0</v>
      </c>
      <c r="AR54" s="79">
        <v>0</v>
      </c>
      <c r="AS54" s="79"/>
      <c r="AT54" s="79"/>
      <c r="AU54" s="79"/>
      <c r="AV54" s="79"/>
      <c r="AW54" s="79"/>
      <c r="AX54" s="79"/>
      <c r="AY54" s="79"/>
      <c r="AZ54" s="79"/>
      <c r="BA54">
        <v>2</v>
      </c>
      <c r="BB54" s="78" t="str">
        <f>REPLACE(INDEX(GroupVertices[Group],MATCH(Edges24[[#This Row],[Vertex 1]],GroupVertices[Vertex],0)),1,1,"")</f>
        <v>21</v>
      </c>
      <c r="BC54" s="78" t="str">
        <f>REPLACE(INDEX(GroupVertices[Group],MATCH(Edges24[[#This Row],[Vertex 2]],GroupVertices[Vertex],0)),1,1,"")</f>
        <v>21</v>
      </c>
      <c r="BD54" s="48">
        <v>0</v>
      </c>
      <c r="BE54" s="49">
        <v>0</v>
      </c>
      <c r="BF54" s="48">
        <v>0</v>
      </c>
      <c r="BG54" s="49">
        <v>0</v>
      </c>
      <c r="BH54" s="48">
        <v>0</v>
      </c>
      <c r="BI54" s="49">
        <v>0</v>
      </c>
      <c r="BJ54" s="48">
        <v>10</v>
      </c>
      <c r="BK54" s="49">
        <v>100</v>
      </c>
      <c r="BL54" s="48">
        <v>10</v>
      </c>
    </row>
    <row r="55" spans="1:64" ht="15">
      <c r="A55" s="64" t="s">
        <v>259</v>
      </c>
      <c r="B55" s="64" t="s">
        <v>259</v>
      </c>
      <c r="C55" s="65"/>
      <c r="D55" s="66"/>
      <c r="E55" s="67"/>
      <c r="F55" s="68"/>
      <c r="G55" s="65"/>
      <c r="H55" s="69"/>
      <c r="I55" s="70"/>
      <c r="J55" s="70"/>
      <c r="K55" s="34" t="s">
        <v>65</v>
      </c>
      <c r="L55" s="77">
        <v>67</v>
      </c>
      <c r="M55" s="77"/>
      <c r="N55" s="72"/>
      <c r="O55" s="79" t="s">
        <v>176</v>
      </c>
      <c r="P55" s="81">
        <v>43567.634791666664</v>
      </c>
      <c r="Q55" s="79" t="s">
        <v>451</v>
      </c>
      <c r="R55" s="82" t="s">
        <v>597</v>
      </c>
      <c r="S55" s="79" t="s">
        <v>654</v>
      </c>
      <c r="T55" s="79" t="s">
        <v>696</v>
      </c>
      <c r="U55" s="79"/>
      <c r="V55" s="82" t="s">
        <v>846</v>
      </c>
      <c r="W55" s="81">
        <v>43567.634791666664</v>
      </c>
      <c r="X55" s="82" t="s">
        <v>988</v>
      </c>
      <c r="Y55" s="79"/>
      <c r="Z55" s="79"/>
      <c r="AA55" s="85" t="s">
        <v>1210</v>
      </c>
      <c r="AB55" s="79"/>
      <c r="AC55" s="79" t="b">
        <v>0</v>
      </c>
      <c r="AD55" s="79">
        <v>0</v>
      </c>
      <c r="AE55" s="85" t="s">
        <v>1392</v>
      </c>
      <c r="AF55" s="79" t="b">
        <v>0</v>
      </c>
      <c r="AG55" s="79" t="s">
        <v>1403</v>
      </c>
      <c r="AH55" s="79"/>
      <c r="AI55" s="85" t="s">
        <v>1392</v>
      </c>
      <c r="AJ55" s="79" t="b">
        <v>0</v>
      </c>
      <c r="AK55" s="79">
        <v>0</v>
      </c>
      <c r="AL55" s="85" t="s">
        <v>1392</v>
      </c>
      <c r="AM55" s="79" t="s">
        <v>1423</v>
      </c>
      <c r="AN55" s="79" t="b">
        <v>0</v>
      </c>
      <c r="AO55" s="85" t="s">
        <v>1210</v>
      </c>
      <c r="AP55" s="79" t="s">
        <v>176</v>
      </c>
      <c r="AQ55" s="79">
        <v>0</v>
      </c>
      <c r="AR55" s="79">
        <v>0</v>
      </c>
      <c r="AS55" s="79"/>
      <c r="AT55" s="79"/>
      <c r="AU55" s="79"/>
      <c r="AV55" s="79"/>
      <c r="AW55" s="79"/>
      <c r="AX55" s="79"/>
      <c r="AY55" s="79"/>
      <c r="AZ55" s="79"/>
      <c r="BA55">
        <v>2</v>
      </c>
      <c r="BB55" s="78" t="str">
        <f>REPLACE(INDEX(GroupVertices[Group],MATCH(Edges24[[#This Row],[Vertex 1]],GroupVertices[Vertex],0)),1,1,"")</f>
        <v>21</v>
      </c>
      <c r="BC55" s="78" t="str">
        <f>REPLACE(INDEX(GroupVertices[Group],MATCH(Edges24[[#This Row],[Vertex 2]],GroupVertices[Vertex],0)),1,1,"")</f>
        <v>21</v>
      </c>
      <c r="BD55" s="48">
        <v>0</v>
      </c>
      <c r="BE55" s="49">
        <v>0</v>
      </c>
      <c r="BF55" s="48">
        <v>0</v>
      </c>
      <c r="BG55" s="49">
        <v>0</v>
      </c>
      <c r="BH55" s="48">
        <v>0</v>
      </c>
      <c r="BI55" s="49">
        <v>0</v>
      </c>
      <c r="BJ55" s="48">
        <v>10</v>
      </c>
      <c r="BK55" s="49">
        <v>100</v>
      </c>
      <c r="BL55" s="48">
        <v>10</v>
      </c>
    </row>
    <row r="56" spans="1:64" ht="15">
      <c r="A56" s="64" t="s">
        <v>260</v>
      </c>
      <c r="B56" s="64" t="s">
        <v>260</v>
      </c>
      <c r="C56" s="65"/>
      <c r="D56" s="66"/>
      <c r="E56" s="67"/>
      <c r="F56" s="68"/>
      <c r="G56" s="65"/>
      <c r="H56" s="69"/>
      <c r="I56" s="70"/>
      <c r="J56" s="70"/>
      <c r="K56" s="34" t="s">
        <v>65</v>
      </c>
      <c r="L56" s="77">
        <v>68</v>
      </c>
      <c r="M56" s="77"/>
      <c r="N56" s="72"/>
      <c r="O56" s="79" t="s">
        <v>176</v>
      </c>
      <c r="P56" s="81">
        <v>43567.677511574075</v>
      </c>
      <c r="Q56" s="79" t="s">
        <v>452</v>
      </c>
      <c r="R56" s="79"/>
      <c r="S56" s="79"/>
      <c r="T56" s="79" t="s">
        <v>697</v>
      </c>
      <c r="U56" s="82" t="s">
        <v>770</v>
      </c>
      <c r="V56" s="82" t="s">
        <v>770</v>
      </c>
      <c r="W56" s="81">
        <v>43567.677511574075</v>
      </c>
      <c r="X56" s="82" t="s">
        <v>989</v>
      </c>
      <c r="Y56" s="79"/>
      <c r="Z56" s="79"/>
      <c r="AA56" s="85" t="s">
        <v>1211</v>
      </c>
      <c r="AB56" s="79"/>
      <c r="AC56" s="79" t="b">
        <v>0</v>
      </c>
      <c r="AD56" s="79">
        <v>2</v>
      </c>
      <c r="AE56" s="85" t="s">
        <v>1392</v>
      </c>
      <c r="AF56" s="79" t="b">
        <v>0</v>
      </c>
      <c r="AG56" s="79" t="s">
        <v>1404</v>
      </c>
      <c r="AH56" s="79"/>
      <c r="AI56" s="85" t="s">
        <v>1392</v>
      </c>
      <c r="AJ56" s="79" t="b">
        <v>0</v>
      </c>
      <c r="AK56" s="79">
        <v>0</v>
      </c>
      <c r="AL56" s="85" t="s">
        <v>1392</v>
      </c>
      <c r="AM56" s="79" t="s">
        <v>1425</v>
      </c>
      <c r="AN56" s="79" t="b">
        <v>0</v>
      </c>
      <c r="AO56" s="85" t="s">
        <v>1211</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25</v>
      </c>
      <c r="BK56" s="49">
        <v>100</v>
      </c>
      <c r="BL56" s="48">
        <v>25</v>
      </c>
    </row>
    <row r="57" spans="1:64" ht="15">
      <c r="A57" s="64" t="s">
        <v>251</v>
      </c>
      <c r="B57" s="64" t="s">
        <v>373</v>
      </c>
      <c r="C57" s="65"/>
      <c r="D57" s="66"/>
      <c r="E57" s="67"/>
      <c r="F57" s="68"/>
      <c r="G57" s="65"/>
      <c r="H57" s="69"/>
      <c r="I57" s="70"/>
      <c r="J57" s="70"/>
      <c r="K57" s="34" t="s">
        <v>65</v>
      </c>
      <c r="L57" s="77">
        <v>69</v>
      </c>
      <c r="M57" s="77"/>
      <c r="N57" s="72"/>
      <c r="O57" s="79" t="s">
        <v>416</v>
      </c>
      <c r="P57" s="81">
        <v>43567.32040509259</v>
      </c>
      <c r="Q57" s="79" t="s">
        <v>453</v>
      </c>
      <c r="R57" s="79"/>
      <c r="S57" s="79"/>
      <c r="T57" s="79" t="s">
        <v>684</v>
      </c>
      <c r="U57" s="82" t="s">
        <v>771</v>
      </c>
      <c r="V57" s="82" t="s">
        <v>771</v>
      </c>
      <c r="W57" s="81">
        <v>43567.32040509259</v>
      </c>
      <c r="X57" s="82" t="s">
        <v>990</v>
      </c>
      <c r="Y57" s="79"/>
      <c r="Z57" s="79"/>
      <c r="AA57" s="85" t="s">
        <v>1212</v>
      </c>
      <c r="AB57" s="79"/>
      <c r="AC57" s="79" t="b">
        <v>0</v>
      </c>
      <c r="AD57" s="79">
        <v>5</v>
      </c>
      <c r="AE57" s="85" t="s">
        <v>1392</v>
      </c>
      <c r="AF57" s="79" t="b">
        <v>0</v>
      </c>
      <c r="AG57" s="79" t="s">
        <v>1404</v>
      </c>
      <c r="AH57" s="79"/>
      <c r="AI57" s="85" t="s">
        <v>1392</v>
      </c>
      <c r="AJ57" s="79" t="b">
        <v>0</v>
      </c>
      <c r="AK57" s="79">
        <v>2</v>
      </c>
      <c r="AL57" s="85" t="s">
        <v>1392</v>
      </c>
      <c r="AM57" s="79" t="s">
        <v>1426</v>
      </c>
      <c r="AN57" s="79" t="b">
        <v>0</v>
      </c>
      <c r="AO57" s="85" t="s">
        <v>1212</v>
      </c>
      <c r="AP57" s="79" t="s">
        <v>176</v>
      </c>
      <c r="AQ57" s="79">
        <v>0</v>
      </c>
      <c r="AR57" s="79">
        <v>0</v>
      </c>
      <c r="AS57" s="79"/>
      <c r="AT57" s="79"/>
      <c r="AU57" s="79"/>
      <c r="AV57" s="79"/>
      <c r="AW57" s="79"/>
      <c r="AX57" s="79"/>
      <c r="AY57" s="79"/>
      <c r="AZ57" s="79"/>
      <c r="BA57">
        <v>4</v>
      </c>
      <c r="BB57" s="78" t="str">
        <f>REPLACE(INDEX(GroupVertices[Group],MATCH(Edges24[[#This Row],[Vertex 1]],GroupVertices[Vertex],0)),1,1,"")</f>
        <v>6</v>
      </c>
      <c r="BC57" s="78" t="str">
        <f>REPLACE(INDEX(GroupVertices[Group],MATCH(Edges24[[#This Row],[Vertex 2]],GroupVertices[Vertex],0)),1,1,"")</f>
        <v>6</v>
      </c>
      <c r="BD57" s="48">
        <v>0</v>
      </c>
      <c r="BE57" s="49">
        <v>0</v>
      </c>
      <c r="BF57" s="48">
        <v>0</v>
      </c>
      <c r="BG57" s="49">
        <v>0</v>
      </c>
      <c r="BH57" s="48">
        <v>0</v>
      </c>
      <c r="BI57" s="49">
        <v>0</v>
      </c>
      <c r="BJ57" s="48">
        <v>14</v>
      </c>
      <c r="BK57" s="49">
        <v>100</v>
      </c>
      <c r="BL57" s="48">
        <v>14</v>
      </c>
    </row>
    <row r="58" spans="1:64" ht="15">
      <c r="A58" s="64" t="s">
        <v>251</v>
      </c>
      <c r="B58" s="64" t="s">
        <v>373</v>
      </c>
      <c r="C58" s="65"/>
      <c r="D58" s="66"/>
      <c r="E58" s="67"/>
      <c r="F58" s="68"/>
      <c r="G58" s="65"/>
      <c r="H58" s="69"/>
      <c r="I58" s="70"/>
      <c r="J58" s="70"/>
      <c r="K58" s="34" t="s">
        <v>65</v>
      </c>
      <c r="L58" s="77">
        <v>70</v>
      </c>
      <c r="M58" s="77"/>
      <c r="N58" s="72"/>
      <c r="O58" s="79" t="s">
        <v>416</v>
      </c>
      <c r="P58" s="81">
        <v>43567.39158564815</v>
      </c>
      <c r="Q58" s="79" t="s">
        <v>454</v>
      </c>
      <c r="R58" s="79"/>
      <c r="S58" s="79"/>
      <c r="T58" s="79" t="s">
        <v>684</v>
      </c>
      <c r="U58" s="82" t="s">
        <v>772</v>
      </c>
      <c r="V58" s="82" t="s">
        <v>772</v>
      </c>
      <c r="W58" s="81">
        <v>43567.39158564815</v>
      </c>
      <c r="X58" s="82" t="s">
        <v>991</v>
      </c>
      <c r="Y58" s="79"/>
      <c r="Z58" s="79"/>
      <c r="AA58" s="85" t="s">
        <v>1213</v>
      </c>
      <c r="AB58" s="79"/>
      <c r="AC58" s="79" t="b">
        <v>0</v>
      </c>
      <c r="AD58" s="79">
        <v>5</v>
      </c>
      <c r="AE58" s="85" t="s">
        <v>1392</v>
      </c>
      <c r="AF58" s="79" t="b">
        <v>0</v>
      </c>
      <c r="AG58" s="79" t="s">
        <v>1404</v>
      </c>
      <c r="AH58" s="79"/>
      <c r="AI58" s="85" t="s">
        <v>1392</v>
      </c>
      <c r="AJ58" s="79" t="b">
        <v>0</v>
      </c>
      <c r="AK58" s="79">
        <v>0</v>
      </c>
      <c r="AL58" s="85" t="s">
        <v>1392</v>
      </c>
      <c r="AM58" s="79" t="s">
        <v>1426</v>
      </c>
      <c r="AN58" s="79" t="b">
        <v>0</v>
      </c>
      <c r="AO58" s="85" t="s">
        <v>1213</v>
      </c>
      <c r="AP58" s="79" t="s">
        <v>176</v>
      </c>
      <c r="AQ58" s="79">
        <v>0</v>
      </c>
      <c r="AR58" s="79">
        <v>0</v>
      </c>
      <c r="AS58" s="79"/>
      <c r="AT58" s="79"/>
      <c r="AU58" s="79"/>
      <c r="AV58" s="79"/>
      <c r="AW58" s="79"/>
      <c r="AX58" s="79"/>
      <c r="AY58" s="79"/>
      <c r="AZ58" s="79"/>
      <c r="BA58">
        <v>4</v>
      </c>
      <c r="BB58" s="78" t="str">
        <f>REPLACE(INDEX(GroupVertices[Group],MATCH(Edges24[[#This Row],[Vertex 1]],GroupVertices[Vertex],0)),1,1,"")</f>
        <v>6</v>
      </c>
      <c r="BC58" s="78" t="str">
        <f>REPLACE(INDEX(GroupVertices[Group],MATCH(Edges24[[#This Row],[Vertex 2]],GroupVertices[Vertex],0)),1,1,"")</f>
        <v>6</v>
      </c>
      <c r="BD58" s="48"/>
      <c r="BE58" s="49"/>
      <c r="BF58" s="48"/>
      <c r="BG58" s="49"/>
      <c r="BH58" s="48"/>
      <c r="BI58" s="49"/>
      <c r="BJ58" s="48"/>
      <c r="BK58" s="49"/>
      <c r="BL58" s="48"/>
    </row>
    <row r="59" spans="1:64" ht="15">
      <c r="A59" s="64" t="s">
        <v>251</v>
      </c>
      <c r="B59" s="64" t="s">
        <v>373</v>
      </c>
      <c r="C59" s="65"/>
      <c r="D59" s="66"/>
      <c r="E59" s="67"/>
      <c r="F59" s="68"/>
      <c r="G59" s="65"/>
      <c r="H59" s="69"/>
      <c r="I59" s="70"/>
      <c r="J59" s="70"/>
      <c r="K59" s="34" t="s">
        <v>65</v>
      </c>
      <c r="L59" s="77">
        <v>72</v>
      </c>
      <c r="M59" s="77"/>
      <c r="N59" s="72"/>
      <c r="O59" s="79" t="s">
        <v>416</v>
      </c>
      <c r="P59" s="81">
        <v>43567.443877314814</v>
      </c>
      <c r="Q59" s="79" t="s">
        <v>455</v>
      </c>
      <c r="R59" s="79"/>
      <c r="S59" s="79"/>
      <c r="T59" s="79" t="s">
        <v>684</v>
      </c>
      <c r="U59" s="79"/>
      <c r="V59" s="82" t="s">
        <v>847</v>
      </c>
      <c r="W59" s="81">
        <v>43567.443877314814</v>
      </c>
      <c r="X59" s="82" t="s">
        <v>992</v>
      </c>
      <c r="Y59" s="79"/>
      <c r="Z59" s="79"/>
      <c r="AA59" s="85" t="s">
        <v>1214</v>
      </c>
      <c r="AB59" s="79"/>
      <c r="AC59" s="79" t="b">
        <v>0</v>
      </c>
      <c r="AD59" s="79">
        <v>3</v>
      </c>
      <c r="AE59" s="85" t="s">
        <v>1392</v>
      </c>
      <c r="AF59" s="79" t="b">
        <v>0</v>
      </c>
      <c r="AG59" s="79" t="s">
        <v>1404</v>
      </c>
      <c r="AH59" s="79"/>
      <c r="AI59" s="85" t="s">
        <v>1392</v>
      </c>
      <c r="AJ59" s="79" t="b">
        <v>0</v>
      </c>
      <c r="AK59" s="79">
        <v>3</v>
      </c>
      <c r="AL59" s="85" t="s">
        <v>1392</v>
      </c>
      <c r="AM59" s="79" t="s">
        <v>1426</v>
      </c>
      <c r="AN59" s="79" t="b">
        <v>0</v>
      </c>
      <c r="AO59" s="85" t="s">
        <v>1214</v>
      </c>
      <c r="AP59" s="79" t="s">
        <v>176</v>
      </c>
      <c r="AQ59" s="79">
        <v>0</v>
      </c>
      <c r="AR59" s="79">
        <v>0</v>
      </c>
      <c r="AS59" s="79" t="s">
        <v>1442</v>
      </c>
      <c r="AT59" s="79" t="s">
        <v>1447</v>
      </c>
      <c r="AU59" s="79" t="s">
        <v>1450</v>
      </c>
      <c r="AV59" s="79" t="s">
        <v>1453</v>
      </c>
      <c r="AW59" s="79" t="s">
        <v>1458</v>
      </c>
      <c r="AX59" s="79" t="s">
        <v>1463</v>
      </c>
      <c r="AY59" s="79" t="s">
        <v>1468</v>
      </c>
      <c r="AZ59" s="82" t="s">
        <v>1469</v>
      </c>
      <c r="BA59">
        <v>4</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9</v>
      </c>
      <c r="BK59" s="49">
        <v>100</v>
      </c>
      <c r="BL59" s="48">
        <v>9</v>
      </c>
    </row>
    <row r="60" spans="1:64" ht="15">
      <c r="A60" s="64" t="s">
        <v>261</v>
      </c>
      <c r="B60" s="64" t="s">
        <v>373</v>
      </c>
      <c r="C60" s="65"/>
      <c r="D60" s="66"/>
      <c r="E60" s="67"/>
      <c r="F60" s="68"/>
      <c r="G60" s="65"/>
      <c r="H60" s="69"/>
      <c r="I60" s="70"/>
      <c r="J60" s="70"/>
      <c r="K60" s="34" t="s">
        <v>65</v>
      </c>
      <c r="L60" s="77">
        <v>73</v>
      </c>
      <c r="M60" s="77"/>
      <c r="N60" s="72"/>
      <c r="O60" s="79" t="s">
        <v>416</v>
      </c>
      <c r="P60" s="81">
        <v>43567.51113425926</v>
      </c>
      <c r="Q60" s="79" t="s">
        <v>447</v>
      </c>
      <c r="R60" s="79"/>
      <c r="S60" s="79"/>
      <c r="T60" s="79" t="s">
        <v>684</v>
      </c>
      <c r="U60" s="79"/>
      <c r="V60" s="82" t="s">
        <v>848</v>
      </c>
      <c r="W60" s="81">
        <v>43567.51113425926</v>
      </c>
      <c r="X60" s="82" t="s">
        <v>993</v>
      </c>
      <c r="Y60" s="79"/>
      <c r="Z60" s="79"/>
      <c r="AA60" s="85" t="s">
        <v>1215</v>
      </c>
      <c r="AB60" s="79"/>
      <c r="AC60" s="79" t="b">
        <v>0</v>
      </c>
      <c r="AD60" s="79">
        <v>0</v>
      </c>
      <c r="AE60" s="85" t="s">
        <v>1392</v>
      </c>
      <c r="AF60" s="79" t="b">
        <v>0</v>
      </c>
      <c r="AG60" s="79" t="s">
        <v>1404</v>
      </c>
      <c r="AH60" s="79"/>
      <c r="AI60" s="85" t="s">
        <v>1392</v>
      </c>
      <c r="AJ60" s="79" t="b">
        <v>0</v>
      </c>
      <c r="AK60" s="79">
        <v>3</v>
      </c>
      <c r="AL60" s="85" t="s">
        <v>1214</v>
      </c>
      <c r="AM60" s="79" t="s">
        <v>1426</v>
      </c>
      <c r="AN60" s="79" t="b">
        <v>0</v>
      </c>
      <c r="AO60" s="85" t="s">
        <v>1214</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c r="BE60" s="49"/>
      <c r="BF60" s="48"/>
      <c r="BG60" s="49"/>
      <c r="BH60" s="48"/>
      <c r="BI60" s="49"/>
      <c r="BJ60" s="48"/>
      <c r="BK60" s="49"/>
      <c r="BL60" s="48"/>
    </row>
    <row r="61" spans="1:64" ht="15">
      <c r="A61" s="64" t="s">
        <v>262</v>
      </c>
      <c r="B61" s="64" t="s">
        <v>373</v>
      </c>
      <c r="C61" s="65"/>
      <c r="D61" s="66"/>
      <c r="E61" s="67"/>
      <c r="F61" s="68"/>
      <c r="G61" s="65"/>
      <c r="H61" s="69"/>
      <c r="I61" s="70"/>
      <c r="J61" s="70"/>
      <c r="K61" s="34" t="s">
        <v>65</v>
      </c>
      <c r="L61" s="77">
        <v>74</v>
      </c>
      <c r="M61" s="77"/>
      <c r="N61" s="72"/>
      <c r="O61" s="79" t="s">
        <v>416</v>
      </c>
      <c r="P61" s="81">
        <v>43567.762395833335</v>
      </c>
      <c r="Q61" s="79" t="s">
        <v>447</v>
      </c>
      <c r="R61" s="79"/>
      <c r="S61" s="79"/>
      <c r="T61" s="79" t="s">
        <v>684</v>
      </c>
      <c r="U61" s="79"/>
      <c r="V61" s="82" t="s">
        <v>849</v>
      </c>
      <c r="W61" s="81">
        <v>43567.762395833335</v>
      </c>
      <c r="X61" s="82" t="s">
        <v>994</v>
      </c>
      <c r="Y61" s="79"/>
      <c r="Z61" s="79"/>
      <c r="AA61" s="85" t="s">
        <v>1216</v>
      </c>
      <c r="AB61" s="79"/>
      <c r="AC61" s="79" t="b">
        <v>0</v>
      </c>
      <c r="AD61" s="79">
        <v>0</v>
      </c>
      <c r="AE61" s="85" t="s">
        <v>1392</v>
      </c>
      <c r="AF61" s="79" t="b">
        <v>0</v>
      </c>
      <c r="AG61" s="79" t="s">
        <v>1404</v>
      </c>
      <c r="AH61" s="79"/>
      <c r="AI61" s="85" t="s">
        <v>1392</v>
      </c>
      <c r="AJ61" s="79" t="b">
        <v>0</v>
      </c>
      <c r="AK61" s="79">
        <v>4</v>
      </c>
      <c r="AL61" s="85" t="s">
        <v>1214</v>
      </c>
      <c r="AM61" s="79" t="s">
        <v>1426</v>
      </c>
      <c r="AN61" s="79" t="b">
        <v>0</v>
      </c>
      <c r="AO61" s="85" t="s">
        <v>1214</v>
      </c>
      <c r="AP61" s="79" t="s">
        <v>176</v>
      </c>
      <c r="AQ61" s="79">
        <v>0</v>
      </c>
      <c r="AR61" s="79">
        <v>0</v>
      </c>
      <c r="AS61" s="79"/>
      <c r="AT61" s="79"/>
      <c r="AU61" s="79"/>
      <c r="AV61" s="79"/>
      <c r="AW61" s="79"/>
      <c r="AX61" s="79"/>
      <c r="AY61" s="79"/>
      <c r="AZ61" s="79"/>
      <c r="BA61">
        <v>1</v>
      </c>
      <c r="BB61" s="78" t="str">
        <f>REPLACE(INDEX(GroupVertices[Group],MATCH(Edges24[[#This Row],[Vertex 1]],GroupVertices[Vertex],0)),1,1,"")</f>
        <v>6</v>
      </c>
      <c r="BC61" s="78" t="str">
        <f>REPLACE(INDEX(GroupVertices[Group],MATCH(Edges24[[#This Row],[Vertex 2]],GroupVertices[Vertex],0)),1,1,"")</f>
        <v>6</v>
      </c>
      <c r="BD61" s="48"/>
      <c r="BE61" s="49"/>
      <c r="BF61" s="48"/>
      <c r="BG61" s="49"/>
      <c r="BH61" s="48"/>
      <c r="BI61" s="49"/>
      <c r="BJ61" s="48"/>
      <c r="BK61" s="49"/>
      <c r="BL61" s="48"/>
    </row>
    <row r="62" spans="1:64" ht="15">
      <c r="A62" s="64" t="s">
        <v>262</v>
      </c>
      <c r="B62" s="64" t="s">
        <v>261</v>
      </c>
      <c r="C62" s="65"/>
      <c r="D62" s="66"/>
      <c r="E62" s="67"/>
      <c r="F62" s="68"/>
      <c r="G62" s="65"/>
      <c r="H62" s="69"/>
      <c r="I62" s="70"/>
      <c r="J62" s="70"/>
      <c r="K62" s="34" t="s">
        <v>65</v>
      </c>
      <c r="L62" s="77">
        <v>76</v>
      </c>
      <c r="M62" s="77"/>
      <c r="N62" s="72"/>
      <c r="O62" s="79" t="s">
        <v>416</v>
      </c>
      <c r="P62" s="81">
        <v>43567.762604166666</v>
      </c>
      <c r="Q62" s="79" t="s">
        <v>456</v>
      </c>
      <c r="R62" s="79"/>
      <c r="S62" s="79"/>
      <c r="T62" s="79" t="s">
        <v>684</v>
      </c>
      <c r="U62" s="79"/>
      <c r="V62" s="82" t="s">
        <v>849</v>
      </c>
      <c r="W62" s="81">
        <v>43567.762604166666</v>
      </c>
      <c r="X62" s="82" t="s">
        <v>995</v>
      </c>
      <c r="Y62" s="79"/>
      <c r="Z62" s="79"/>
      <c r="AA62" s="85" t="s">
        <v>1217</v>
      </c>
      <c r="AB62" s="79"/>
      <c r="AC62" s="79" t="b">
        <v>0</v>
      </c>
      <c r="AD62" s="79">
        <v>0</v>
      </c>
      <c r="AE62" s="85" t="s">
        <v>1392</v>
      </c>
      <c r="AF62" s="79" t="b">
        <v>0</v>
      </c>
      <c r="AG62" s="79" t="s">
        <v>1404</v>
      </c>
      <c r="AH62" s="79"/>
      <c r="AI62" s="85" t="s">
        <v>1392</v>
      </c>
      <c r="AJ62" s="79" t="b">
        <v>0</v>
      </c>
      <c r="AK62" s="79">
        <v>2</v>
      </c>
      <c r="AL62" s="85" t="s">
        <v>1213</v>
      </c>
      <c r="AM62" s="79" t="s">
        <v>1426</v>
      </c>
      <c r="AN62" s="79" t="b">
        <v>0</v>
      </c>
      <c r="AO62" s="85" t="s">
        <v>1213</v>
      </c>
      <c r="AP62" s="79" t="s">
        <v>176</v>
      </c>
      <c r="AQ62" s="79">
        <v>0</v>
      </c>
      <c r="AR62" s="79">
        <v>0</v>
      </c>
      <c r="AS62" s="79"/>
      <c r="AT62" s="79"/>
      <c r="AU62" s="79"/>
      <c r="AV62" s="79"/>
      <c r="AW62" s="79"/>
      <c r="AX62" s="79"/>
      <c r="AY62" s="79"/>
      <c r="AZ62" s="79"/>
      <c r="BA62">
        <v>1</v>
      </c>
      <c r="BB62" s="78" t="str">
        <f>REPLACE(INDEX(GroupVertices[Group],MATCH(Edges24[[#This Row],[Vertex 1]],GroupVertices[Vertex],0)),1,1,"")</f>
        <v>6</v>
      </c>
      <c r="BC62" s="78" t="str">
        <f>REPLACE(INDEX(GroupVertices[Group],MATCH(Edges24[[#This Row],[Vertex 2]],GroupVertices[Vertex],0)),1,1,"")</f>
        <v>6</v>
      </c>
      <c r="BD62" s="48"/>
      <c r="BE62" s="49"/>
      <c r="BF62" s="48"/>
      <c r="BG62" s="49"/>
      <c r="BH62" s="48"/>
      <c r="BI62" s="49"/>
      <c r="BJ62" s="48"/>
      <c r="BK62" s="49"/>
      <c r="BL62" s="48"/>
    </row>
    <row r="63" spans="1:64" ht="15">
      <c r="A63" s="64" t="s">
        <v>263</v>
      </c>
      <c r="B63" s="64" t="s">
        <v>261</v>
      </c>
      <c r="C63" s="65"/>
      <c r="D63" s="66"/>
      <c r="E63" s="67"/>
      <c r="F63" s="68"/>
      <c r="G63" s="65"/>
      <c r="H63" s="69"/>
      <c r="I63" s="70"/>
      <c r="J63" s="70"/>
      <c r="K63" s="34" t="s">
        <v>65</v>
      </c>
      <c r="L63" s="77">
        <v>80</v>
      </c>
      <c r="M63" s="77"/>
      <c r="N63" s="72"/>
      <c r="O63" s="79" t="s">
        <v>416</v>
      </c>
      <c r="P63" s="81">
        <v>43567.87293981481</v>
      </c>
      <c r="Q63" s="79" t="s">
        <v>456</v>
      </c>
      <c r="R63" s="79"/>
      <c r="S63" s="79"/>
      <c r="T63" s="79" t="s">
        <v>684</v>
      </c>
      <c r="U63" s="79"/>
      <c r="V63" s="82" t="s">
        <v>850</v>
      </c>
      <c r="W63" s="81">
        <v>43567.87293981481</v>
      </c>
      <c r="X63" s="82" t="s">
        <v>996</v>
      </c>
      <c r="Y63" s="79"/>
      <c r="Z63" s="79"/>
      <c r="AA63" s="85" t="s">
        <v>1218</v>
      </c>
      <c r="AB63" s="79"/>
      <c r="AC63" s="79" t="b">
        <v>0</v>
      </c>
      <c r="AD63" s="79">
        <v>0</v>
      </c>
      <c r="AE63" s="85" t="s">
        <v>1392</v>
      </c>
      <c r="AF63" s="79" t="b">
        <v>0</v>
      </c>
      <c r="AG63" s="79" t="s">
        <v>1404</v>
      </c>
      <c r="AH63" s="79"/>
      <c r="AI63" s="85" t="s">
        <v>1392</v>
      </c>
      <c r="AJ63" s="79" t="b">
        <v>0</v>
      </c>
      <c r="AK63" s="79">
        <v>2</v>
      </c>
      <c r="AL63" s="85" t="s">
        <v>1213</v>
      </c>
      <c r="AM63" s="79" t="s">
        <v>1426</v>
      </c>
      <c r="AN63" s="79" t="b">
        <v>0</v>
      </c>
      <c r="AO63" s="85" t="s">
        <v>1213</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c r="BE63" s="49"/>
      <c r="BF63" s="48"/>
      <c r="BG63" s="49"/>
      <c r="BH63" s="48"/>
      <c r="BI63" s="49"/>
      <c r="BJ63" s="48"/>
      <c r="BK63" s="49"/>
      <c r="BL63" s="48"/>
    </row>
    <row r="64" spans="1:64" ht="15">
      <c r="A64" s="64" t="s">
        <v>264</v>
      </c>
      <c r="B64" s="64" t="s">
        <v>379</v>
      </c>
      <c r="C64" s="65"/>
      <c r="D64" s="66"/>
      <c r="E64" s="67"/>
      <c r="F64" s="68"/>
      <c r="G64" s="65"/>
      <c r="H64" s="69"/>
      <c r="I64" s="70"/>
      <c r="J64" s="70"/>
      <c r="K64" s="34" t="s">
        <v>65</v>
      </c>
      <c r="L64" s="77">
        <v>82</v>
      </c>
      <c r="M64" s="77"/>
      <c r="N64" s="72"/>
      <c r="O64" s="79" t="s">
        <v>416</v>
      </c>
      <c r="P64" s="81">
        <v>43567.91302083333</v>
      </c>
      <c r="Q64" s="79" t="s">
        <v>457</v>
      </c>
      <c r="R64" s="79"/>
      <c r="S64" s="79"/>
      <c r="T64" s="79" t="s">
        <v>698</v>
      </c>
      <c r="U64" s="79"/>
      <c r="V64" s="82" t="s">
        <v>851</v>
      </c>
      <c r="W64" s="81">
        <v>43567.91302083333</v>
      </c>
      <c r="X64" s="82" t="s">
        <v>997</v>
      </c>
      <c r="Y64" s="79"/>
      <c r="Z64" s="79"/>
      <c r="AA64" s="85" t="s">
        <v>1219</v>
      </c>
      <c r="AB64" s="79"/>
      <c r="AC64" s="79" t="b">
        <v>0</v>
      </c>
      <c r="AD64" s="79">
        <v>0</v>
      </c>
      <c r="AE64" s="85" t="s">
        <v>1392</v>
      </c>
      <c r="AF64" s="79" t="b">
        <v>0</v>
      </c>
      <c r="AG64" s="79" t="s">
        <v>1405</v>
      </c>
      <c r="AH64" s="79"/>
      <c r="AI64" s="85" t="s">
        <v>1392</v>
      </c>
      <c r="AJ64" s="79" t="b">
        <v>0</v>
      </c>
      <c r="AK64" s="79">
        <v>3</v>
      </c>
      <c r="AL64" s="85" t="s">
        <v>1202</v>
      </c>
      <c r="AM64" s="79" t="s">
        <v>1423</v>
      </c>
      <c r="AN64" s="79" t="b">
        <v>0</v>
      </c>
      <c r="AO64" s="85" t="s">
        <v>1202</v>
      </c>
      <c r="AP64" s="79" t="s">
        <v>176</v>
      </c>
      <c r="AQ64" s="79">
        <v>0</v>
      </c>
      <c r="AR64" s="79">
        <v>0</v>
      </c>
      <c r="AS64" s="79"/>
      <c r="AT64" s="79"/>
      <c r="AU64" s="79"/>
      <c r="AV64" s="79"/>
      <c r="AW64" s="79"/>
      <c r="AX64" s="79"/>
      <c r="AY64" s="79"/>
      <c r="AZ64" s="79"/>
      <c r="BA64">
        <v>1</v>
      </c>
      <c r="BB64" s="78" t="str">
        <f>REPLACE(INDEX(GroupVertices[Group],MATCH(Edges24[[#This Row],[Vertex 1]],GroupVertices[Vertex],0)),1,1,"")</f>
        <v>8</v>
      </c>
      <c r="BC64" s="78" t="str">
        <f>REPLACE(INDEX(GroupVertices[Group],MATCH(Edges24[[#This Row],[Vertex 2]],GroupVertices[Vertex],0)),1,1,"")</f>
        <v>8</v>
      </c>
      <c r="BD64" s="48">
        <v>0</v>
      </c>
      <c r="BE64" s="49">
        <v>0</v>
      </c>
      <c r="BF64" s="48">
        <v>0</v>
      </c>
      <c r="BG64" s="49">
        <v>0</v>
      </c>
      <c r="BH64" s="48">
        <v>0</v>
      </c>
      <c r="BI64" s="49">
        <v>0</v>
      </c>
      <c r="BJ64" s="48">
        <v>21</v>
      </c>
      <c r="BK64" s="49">
        <v>100</v>
      </c>
      <c r="BL64" s="48">
        <v>21</v>
      </c>
    </row>
    <row r="65" spans="1:64" ht="15">
      <c r="A65" s="64" t="s">
        <v>247</v>
      </c>
      <c r="B65" s="64" t="s">
        <v>247</v>
      </c>
      <c r="C65" s="65"/>
      <c r="D65" s="66"/>
      <c r="E65" s="67"/>
      <c r="F65" s="68"/>
      <c r="G65" s="65"/>
      <c r="H65" s="69"/>
      <c r="I65" s="70"/>
      <c r="J65" s="70"/>
      <c r="K65" s="34" t="s">
        <v>65</v>
      </c>
      <c r="L65" s="77">
        <v>84</v>
      </c>
      <c r="M65" s="77"/>
      <c r="N65" s="72"/>
      <c r="O65" s="79" t="s">
        <v>176</v>
      </c>
      <c r="P65" s="81">
        <v>43565.98731481482</v>
      </c>
      <c r="Q65" s="79" t="s">
        <v>458</v>
      </c>
      <c r="R65" s="79"/>
      <c r="S65" s="79"/>
      <c r="T65" s="79" t="s">
        <v>688</v>
      </c>
      <c r="U65" s="82" t="s">
        <v>773</v>
      </c>
      <c r="V65" s="82" t="s">
        <v>773</v>
      </c>
      <c r="W65" s="81">
        <v>43565.98731481482</v>
      </c>
      <c r="X65" s="82" t="s">
        <v>998</v>
      </c>
      <c r="Y65" s="79"/>
      <c r="Z65" s="79"/>
      <c r="AA65" s="85" t="s">
        <v>1220</v>
      </c>
      <c r="AB65" s="79"/>
      <c r="AC65" s="79" t="b">
        <v>0</v>
      </c>
      <c r="AD65" s="79">
        <v>6</v>
      </c>
      <c r="AE65" s="85" t="s">
        <v>1392</v>
      </c>
      <c r="AF65" s="79" t="b">
        <v>0</v>
      </c>
      <c r="AG65" s="79" t="s">
        <v>1403</v>
      </c>
      <c r="AH65" s="79"/>
      <c r="AI65" s="85" t="s">
        <v>1392</v>
      </c>
      <c r="AJ65" s="79" t="b">
        <v>0</v>
      </c>
      <c r="AK65" s="79">
        <v>2</v>
      </c>
      <c r="AL65" s="85" t="s">
        <v>1392</v>
      </c>
      <c r="AM65" s="79" t="s">
        <v>1426</v>
      </c>
      <c r="AN65" s="79" t="b">
        <v>0</v>
      </c>
      <c r="AO65" s="85" t="s">
        <v>1220</v>
      </c>
      <c r="AP65" s="79" t="s">
        <v>176</v>
      </c>
      <c r="AQ65" s="79">
        <v>0</v>
      </c>
      <c r="AR65" s="79">
        <v>0</v>
      </c>
      <c r="AS65" s="79"/>
      <c r="AT65" s="79"/>
      <c r="AU65" s="79"/>
      <c r="AV65" s="79"/>
      <c r="AW65" s="79"/>
      <c r="AX65" s="79"/>
      <c r="AY65" s="79"/>
      <c r="AZ65" s="79"/>
      <c r="BA65">
        <v>8</v>
      </c>
      <c r="BB65" s="78" t="str">
        <f>REPLACE(INDEX(GroupVertices[Group],MATCH(Edges24[[#This Row],[Vertex 1]],GroupVertices[Vertex],0)),1,1,"")</f>
        <v>4</v>
      </c>
      <c r="BC65" s="78" t="str">
        <f>REPLACE(INDEX(GroupVertices[Group],MATCH(Edges24[[#This Row],[Vertex 2]],GroupVertices[Vertex],0)),1,1,"")</f>
        <v>4</v>
      </c>
      <c r="BD65" s="48">
        <v>0</v>
      </c>
      <c r="BE65" s="49">
        <v>0</v>
      </c>
      <c r="BF65" s="48">
        <v>0</v>
      </c>
      <c r="BG65" s="49">
        <v>0</v>
      </c>
      <c r="BH65" s="48">
        <v>0</v>
      </c>
      <c r="BI65" s="49">
        <v>0</v>
      </c>
      <c r="BJ65" s="48">
        <v>20</v>
      </c>
      <c r="BK65" s="49">
        <v>100</v>
      </c>
      <c r="BL65" s="48">
        <v>20</v>
      </c>
    </row>
    <row r="66" spans="1:64" ht="15">
      <c r="A66" s="64" t="s">
        <v>247</v>
      </c>
      <c r="B66" s="64" t="s">
        <v>247</v>
      </c>
      <c r="C66" s="65"/>
      <c r="D66" s="66"/>
      <c r="E66" s="67"/>
      <c r="F66" s="68"/>
      <c r="G66" s="65"/>
      <c r="H66" s="69"/>
      <c r="I66" s="70"/>
      <c r="J66" s="70"/>
      <c r="K66" s="34" t="s">
        <v>65</v>
      </c>
      <c r="L66" s="77">
        <v>85</v>
      </c>
      <c r="M66" s="77"/>
      <c r="N66" s="72"/>
      <c r="O66" s="79" t="s">
        <v>176</v>
      </c>
      <c r="P66" s="81">
        <v>43567.022881944446</v>
      </c>
      <c r="Q66" s="79" t="s">
        <v>459</v>
      </c>
      <c r="R66" s="79"/>
      <c r="S66" s="79"/>
      <c r="T66" s="79" t="s">
        <v>688</v>
      </c>
      <c r="U66" s="82" t="s">
        <v>774</v>
      </c>
      <c r="V66" s="82" t="s">
        <v>774</v>
      </c>
      <c r="W66" s="81">
        <v>43567.022881944446</v>
      </c>
      <c r="X66" s="82" t="s">
        <v>999</v>
      </c>
      <c r="Y66" s="79"/>
      <c r="Z66" s="79"/>
      <c r="AA66" s="85" t="s">
        <v>1221</v>
      </c>
      <c r="AB66" s="79"/>
      <c r="AC66" s="79" t="b">
        <v>0</v>
      </c>
      <c r="AD66" s="79">
        <v>7</v>
      </c>
      <c r="AE66" s="85" t="s">
        <v>1392</v>
      </c>
      <c r="AF66" s="79" t="b">
        <v>0</v>
      </c>
      <c r="AG66" s="79" t="s">
        <v>1403</v>
      </c>
      <c r="AH66" s="79"/>
      <c r="AI66" s="85" t="s">
        <v>1392</v>
      </c>
      <c r="AJ66" s="79" t="b">
        <v>0</v>
      </c>
      <c r="AK66" s="79">
        <v>1</v>
      </c>
      <c r="AL66" s="85" t="s">
        <v>1392</v>
      </c>
      <c r="AM66" s="79" t="s">
        <v>1423</v>
      </c>
      <c r="AN66" s="79" t="b">
        <v>0</v>
      </c>
      <c r="AO66" s="85" t="s">
        <v>1221</v>
      </c>
      <c r="AP66" s="79" t="s">
        <v>176</v>
      </c>
      <c r="AQ66" s="79">
        <v>0</v>
      </c>
      <c r="AR66" s="79">
        <v>0</v>
      </c>
      <c r="AS66" s="79"/>
      <c r="AT66" s="79"/>
      <c r="AU66" s="79"/>
      <c r="AV66" s="79"/>
      <c r="AW66" s="79"/>
      <c r="AX66" s="79"/>
      <c r="AY66" s="79"/>
      <c r="AZ66" s="79"/>
      <c r="BA66">
        <v>8</v>
      </c>
      <c r="BB66" s="78" t="str">
        <f>REPLACE(INDEX(GroupVertices[Group],MATCH(Edges24[[#This Row],[Vertex 1]],GroupVertices[Vertex],0)),1,1,"")</f>
        <v>4</v>
      </c>
      <c r="BC66" s="78" t="str">
        <f>REPLACE(INDEX(GroupVertices[Group],MATCH(Edges24[[#This Row],[Vertex 2]],GroupVertices[Vertex],0)),1,1,"")</f>
        <v>4</v>
      </c>
      <c r="BD66" s="48">
        <v>0</v>
      </c>
      <c r="BE66" s="49">
        <v>0</v>
      </c>
      <c r="BF66" s="48">
        <v>0</v>
      </c>
      <c r="BG66" s="49">
        <v>0</v>
      </c>
      <c r="BH66" s="48">
        <v>0</v>
      </c>
      <c r="BI66" s="49">
        <v>0</v>
      </c>
      <c r="BJ66" s="48">
        <v>23</v>
      </c>
      <c r="BK66" s="49">
        <v>100</v>
      </c>
      <c r="BL66" s="48">
        <v>23</v>
      </c>
    </row>
    <row r="67" spans="1:64" ht="15">
      <c r="A67" s="64" t="s">
        <v>247</v>
      </c>
      <c r="B67" s="64" t="s">
        <v>247</v>
      </c>
      <c r="C67" s="65"/>
      <c r="D67" s="66"/>
      <c r="E67" s="67"/>
      <c r="F67" s="68"/>
      <c r="G67" s="65"/>
      <c r="H67" s="69"/>
      <c r="I67" s="70"/>
      <c r="J67" s="70"/>
      <c r="K67" s="34" t="s">
        <v>65</v>
      </c>
      <c r="L67" s="77">
        <v>86</v>
      </c>
      <c r="M67" s="77"/>
      <c r="N67" s="72"/>
      <c r="O67" s="79" t="s">
        <v>176</v>
      </c>
      <c r="P67" s="81">
        <v>43567.104375</v>
      </c>
      <c r="Q67" s="79" t="s">
        <v>460</v>
      </c>
      <c r="R67" s="79"/>
      <c r="S67" s="79"/>
      <c r="T67" s="79" t="s">
        <v>688</v>
      </c>
      <c r="U67" s="82" t="s">
        <v>775</v>
      </c>
      <c r="V67" s="82" t="s">
        <v>775</v>
      </c>
      <c r="W67" s="81">
        <v>43567.104375</v>
      </c>
      <c r="X67" s="82" t="s">
        <v>1000</v>
      </c>
      <c r="Y67" s="79"/>
      <c r="Z67" s="79"/>
      <c r="AA67" s="85" t="s">
        <v>1222</v>
      </c>
      <c r="AB67" s="79"/>
      <c r="AC67" s="79" t="b">
        <v>0</v>
      </c>
      <c r="AD67" s="79">
        <v>13</v>
      </c>
      <c r="AE67" s="85" t="s">
        <v>1392</v>
      </c>
      <c r="AF67" s="79" t="b">
        <v>0</v>
      </c>
      <c r="AG67" s="79" t="s">
        <v>1403</v>
      </c>
      <c r="AH67" s="79"/>
      <c r="AI67" s="85" t="s">
        <v>1392</v>
      </c>
      <c r="AJ67" s="79" t="b">
        <v>0</v>
      </c>
      <c r="AK67" s="79">
        <v>1</v>
      </c>
      <c r="AL67" s="85" t="s">
        <v>1392</v>
      </c>
      <c r="AM67" s="79" t="s">
        <v>1423</v>
      </c>
      <c r="AN67" s="79" t="b">
        <v>0</v>
      </c>
      <c r="AO67" s="85" t="s">
        <v>1222</v>
      </c>
      <c r="AP67" s="79" t="s">
        <v>176</v>
      </c>
      <c r="AQ67" s="79">
        <v>0</v>
      </c>
      <c r="AR67" s="79">
        <v>0</v>
      </c>
      <c r="AS67" s="79"/>
      <c r="AT67" s="79"/>
      <c r="AU67" s="79"/>
      <c r="AV67" s="79"/>
      <c r="AW67" s="79"/>
      <c r="AX67" s="79"/>
      <c r="AY67" s="79"/>
      <c r="AZ67" s="79"/>
      <c r="BA67">
        <v>8</v>
      </c>
      <c r="BB67" s="78" t="str">
        <f>REPLACE(INDEX(GroupVertices[Group],MATCH(Edges24[[#This Row],[Vertex 1]],GroupVertices[Vertex],0)),1,1,"")</f>
        <v>4</v>
      </c>
      <c r="BC67" s="78" t="str">
        <f>REPLACE(INDEX(GroupVertices[Group],MATCH(Edges24[[#This Row],[Vertex 2]],GroupVertices[Vertex],0)),1,1,"")</f>
        <v>4</v>
      </c>
      <c r="BD67" s="48">
        <v>1</v>
      </c>
      <c r="BE67" s="49">
        <v>3.8461538461538463</v>
      </c>
      <c r="BF67" s="48">
        <v>2</v>
      </c>
      <c r="BG67" s="49">
        <v>7.6923076923076925</v>
      </c>
      <c r="BH67" s="48">
        <v>0</v>
      </c>
      <c r="BI67" s="49">
        <v>0</v>
      </c>
      <c r="BJ67" s="48">
        <v>23</v>
      </c>
      <c r="BK67" s="49">
        <v>88.46153846153847</v>
      </c>
      <c r="BL67" s="48">
        <v>26</v>
      </c>
    </row>
    <row r="68" spans="1:64" ht="15">
      <c r="A68" s="64" t="s">
        <v>247</v>
      </c>
      <c r="B68" s="64" t="s">
        <v>247</v>
      </c>
      <c r="C68" s="65"/>
      <c r="D68" s="66"/>
      <c r="E68" s="67"/>
      <c r="F68" s="68"/>
      <c r="G68" s="65"/>
      <c r="H68" s="69"/>
      <c r="I68" s="70"/>
      <c r="J68" s="70"/>
      <c r="K68" s="34" t="s">
        <v>65</v>
      </c>
      <c r="L68" s="77">
        <v>87</v>
      </c>
      <c r="M68" s="77"/>
      <c r="N68" s="72"/>
      <c r="O68" s="79" t="s">
        <v>176</v>
      </c>
      <c r="P68" s="81">
        <v>43567.116215277776</v>
      </c>
      <c r="Q68" s="79" t="s">
        <v>461</v>
      </c>
      <c r="R68" s="79"/>
      <c r="S68" s="79"/>
      <c r="T68" s="79" t="s">
        <v>688</v>
      </c>
      <c r="U68" s="82" t="s">
        <v>776</v>
      </c>
      <c r="V68" s="82" t="s">
        <v>776</v>
      </c>
      <c r="W68" s="81">
        <v>43567.116215277776</v>
      </c>
      <c r="X68" s="82" t="s">
        <v>1001</v>
      </c>
      <c r="Y68" s="79"/>
      <c r="Z68" s="79"/>
      <c r="AA68" s="85" t="s">
        <v>1223</v>
      </c>
      <c r="AB68" s="79"/>
      <c r="AC68" s="79" t="b">
        <v>0</v>
      </c>
      <c r="AD68" s="79">
        <v>33</v>
      </c>
      <c r="AE68" s="85" t="s">
        <v>1392</v>
      </c>
      <c r="AF68" s="79" t="b">
        <v>0</v>
      </c>
      <c r="AG68" s="79" t="s">
        <v>1403</v>
      </c>
      <c r="AH68" s="79"/>
      <c r="AI68" s="85" t="s">
        <v>1392</v>
      </c>
      <c r="AJ68" s="79" t="b">
        <v>0</v>
      </c>
      <c r="AK68" s="79">
        <v>9</v>
      </c>
      <c r="AL68" s="85" t="s">
        <v>1392</v>
      </c>
      <c r="AM68" s="79" t="s">
        <v>1423</v>
      </c>
      <c r="AN68" s="79" t="b">
        <v>0</v>
      </c>
      <c r="AO68" s="85" t="s">
        <v>1223</v>
      </c>
      <c r="AP68" s="79" t="s">
        <v>176</v>
      </c>
      <c r="AQ68" s="79">
        <v>0</v>
      </c>
      <c r="AR68" s="79">
        <v>0</v>
      </c>
      <c r="AS68" s="79"/>
      <c r="AT68" s="79"/>
      <c r="AU68" s="79"/>
      <c r="AV68" s="79"/>
      <c r="AW68" s="79"/>
      <c r="AX68" s="79"/>
      <c r="AY68" s="79"/>
      <c r="AZ68" s="79"/>
      <c r="BA68">
        <v>8</v>
      </c>
      <c r="BB68" s="78" t="str">
        <f>REPLACE(INDEX(GroupVertices[Group],MATCH(Edges24[[#This Row],[Vertex 1]],GroupVertices[Vertex],0)),1,1,"")</f>
        <v>4</v>
      </c>
      <c r="BC68" s="78" t="str">
        <f>REPLACE(INDEX(GroupVertices[Group],MATCH(Edges24[[#This Row],[Vertex 2]],GroupVertices[Vertex],0)),1,1,"")</f>
        <v>4</v>
      </c>
      <c r="BD68" s="48">
        <v>1</v>
      </c>
      <c r="BE68" s="49">
        <v>3.7037037037037037</v>
      </c>
      <c r="BF68" s="48">
        <v>0</v>
      </c>
      <c r="BG68" s="49">
        <v>0</v>
      </c>
      <c r="BH68" s="48">
        <v>0</v>
      </c>
      <c r="BI68" s="49">
        <v>0</v>
      </c>
      <c r="BJ68" s="48">
        <v>26</v>
      </c>
      <c r="BK68" s="49">
        <v>96.29629629629629</v>
      </c>
      <c r="BL68" s="48">
        <v>27</v>
      </c>
    </row>
    <row r="69" spans="1:64" ht="15">
      <c r="A69" s="64" t="s">
        <v>247</v>
      </c>
      <c r="B69" s="64" t="s">
        <v>247</v>
      </c>
      <c r="C69" s="65"/>
      <c r="D69" s="66"/>
      <c r="E69" s="67"/>
      <c r="F69" s="68"/>
      <c r="G69" s="65"/>
      <c r="H69" s="69"/>
      <c r="I69" s="70"/>
      <c r="J69" s="70"/>
      <c r="K69" s="34" t="s">
        <v>65</v>
      </c>
      <c r="L69" s="77">
        <v>88</v>
      </c>
      <c r="M69" s="77"/>
      <c r="N69" s="72"/>
      <c r="O69" s="79" t="s">
        <v>176</v>
      </c>
      <c r="P69" s="81">
        <v>43567.173680555556</v>
      </c>
      <c r="Q69" s="79" t="s">
        <v>462</v>
      </c>
      <c r="R69" s="79"/>
      <c r="S69" s="79"/>
      <c r="T69" s="79" t="s">
        <v>688</v>
      </c>
      <c r="U69" s="79"/>
      <c r="V69" s="82" t="s">
        <v>837</v>
      </c>
      <c r="W69" s="81">
        <v>43567.173680555556</v>
      </c>
      <c r="X69" s="82" t="s">
        <v>1002</v>
      </c>
      <c r="Y69" s="79"/>
      <c r="Z69" s="79"/>
      <c r="AA69" s="85" t="s">
        <v>1224</v>
      </c>
      <c r="AB69" s="85" t="s">
        <v>1382</v>
      </c>
      <c r="AC69" s="79" t="b">
        <v>0</v>
      </c>
      <c r="AD69" s="79">
        <v>1</v>
      </c>
      <c r="AE69" s="85" t="s">
        <v>1394</v>
      </c>
      <c r="AF69" s="79" t="b">
        <v>0</v>
      </c>
      <c r="AG69" s="79" t="s">
        <v>1403</v>
      </c>
      <c r="AH69" s="79"/>
      <c r="AI69" s="85" t="s">
        <v>1392</v>
      </c>
      <c r="AJ69" s="79" t="b">
        <v>0</v>
      </c>
      <c r="AK69" s="79">
        <v>0</v>
      </c>
      <c r="AL69" s="85" t="s">
        <v>1392</v>
      </c>
      <c r="AM69" s="79" t="s">
        <v>1426</v>
      </c>
      <c r="AN69" s="79" t="b">
        <v>0</v>
      </c>
      <c r="AO69" s="85" t="s">
        <v>1382</v>
      </c>
      <c r="AP69" s="79" t="s">
        <v>176</v>
      </c>
      <c r="AQ69" s="79">
        <v>0</v>
      </c>
      <c r="AR69" s="79">
        <v>0</v>
      </c>
      <c r="AS69" s="79"/>
      <c r="AT69" s="79"/>
      <c r="AU69" s="79"/>
      <c r="AV69" s="79"/>
      <c r="AW69" s="79"/>
      <c r="AX69" s="79"/>
      <c r="AY69" s="79"/>
      <c r="AZ69" s="79"/>
      <c r="BA69">
        <v>8</v>
      </c>
      <c r="BB69" s="78" t="str">
        <f>REPLACE(INDEX(GroupVertices[Group],MATCH(Edges24[[#This Row],[Vertex 1]],GroupVertices[Vertex],0)),1,1,"")</f>
        <v>4</v>
      </c>
      <c r="BC69" s="78" t="str">
        <f>REPLACE(INDEX(GroupVertices[Group],MATCH(Edges24[[#This Row],[Vertex 2]],GroupVertices[Vertex],0)),1,1,"")</f>
        <v>4</v>
      </c>
      <c r="BD69" s="48">
        <v>1</v>
      </c>
      <c r="BE69" s="49">
        <v>16.666666666666668</v>
      </c>
      <c r="BF69" s="48">
        <v>0</v>
      </c>
      <c r="BG69" s="49">
        <v>0</v>
      </c>
      <c r="BH69" s="48">
        <v>0</v>
      </c>
      <c r="BI69" s="49">
        <v>0</v>
      </c>
      <c r="BJ69" s="48">
        <v>5</v>
      </c>
      <c r="BK69" s="49">
        <v>83.33333333333333</v>
      </c>
      <c r="BL69" s="48">
        <v>6</v>
      </c>
    </row>
    <row r="70" spans="1:64" ht="15">
      <c r="A70" s="64" t="s">
        <v>247</v>
      </c>
      <c r="B70" s="64" t="s">
        <v>247</v>
      </c>
      <c r="C70" s="65"/>
      <c r="D70" s="66"/>
      <c r="E70" s="67"/>
      <c r="F70" s="68"/>
      <c r="G70" s="65"/>
      <c r="H70" s="69"/>
      <c r="I70" s="70"/>
      <c r="J70" s="70"/>
      <c r="K70" s="34" t="s">
        <v>65</v>
      </c>
      <c r="L70" s="77">
        <v>89</v>
      </c>
      <c r="M70" s="77"/>
      <c r="N70" s="72"/>
      <c r="O70" s="79" t="s">
        <v>176</v>
      </c>
      <c r="P70" s="81">
        <v>43567.20548611111</v>
      </c>
      <c r="Q70" s="79" t="s">
        <v>463</v>
      </c>
      <c r="R70" s="79"/>
      <c r="S70" s="79"/>
      <c r="T70" s="79" t="s">
        <v>699</v>
      </c>
      <c r="U70" s="82" t="s">
        <v>777</v>
      </c>
      <c r="V70" s="82" t="s">
        <v>777</v>
      </c>
      <c r="W70" s="81">
        <v>43567.20548611111</v>
      </c>
      <c r="X70" s="82" t="s">
        <v>1003</v>
      </c>
      <c r="Y70" s="79"/>
      <c r="Z70" s="79"/>
      <c r="AA70" s="85" t="s">
        <v>1225</v>
      </c>
      <c r="AB70" s="79"/>
      <c r="AC70" s="79" t="b">
        <v>0</v>
      </c>
      <c r="AD70" s="79">
        <v>14</v>
      </c>
      <c r="AE70" s="85" t="s">
        <v>1392</v>
      </c>
      <c r="AF70" s="79" t="b">
        <v>0</v>
      </c>
      <c r="AG70" s="79" t="s">
        <v>1403</v>
      </c>
      <c r="AH70" s="79"/>
      <c r="AI70" s="85" t="s">
        <v>1392</v>
      </c>
      <c r="AJ70" s="79" t="b">
        <v>0</v>
      </c>
      <c r="AK70" s="79">
        <v>1</v>
      </c>
      <c r="AL70" s="85" t="s">
        <v>1392</v>
      </c>
      <c r="AM70" s="79" t="s">
        <v>1426</v>
      </c>
      <c r="AN70" s="79" t="b">
        <v>0</v>
      </c>
      <c r="AO70" s="85" t="s">
        <v>1225</v>
      </c>
      <c r="AP70" s="79" t="s">
        <v>176</v>
      </c>
      <c r="AQ70" s="79">
        <v>0</v>
      </c>
      <c r="AR70" s="79">
        <v>0</v>
      </c>
      <c r="AS70" s="79"/>
      <c r="AT70" s="79"/>
      <c r="AU70" s="79"/>
      <c r="AV70" s="79"/>
      <c r="AW70" s="79"/>
      <c r="AX70" s="79"/>
      <c r="AY70" s="79"/>
      <c r="AZ70" s="79"/>
      <c r="BA70">
        <v>8</v>
      </c>
      <c r="BB70" s="78" t="str">
        <f>REPLACE(INDEX(GroupVertices[Group],MATCH(Edges24[[#This Row],[Vertex 1]],GroupVertices[Vertex],0)),1,1,"")</f>
        <v>4</v>
      </c>
      <c r="BC70" s="78" t="str">
        <f>REPLACE(INDEX(GroupVertices[Group],MATCH(Edges24[[#This Row],[Vertex 2]],GroupVertices[Vertex],0)),1,1,"")</f>
        <v>4</v>
      </c>
      <c r="BD70" s="48">
        <v>0</v>
      </c>
      <c r="BE70" s="49">
        <v>0</v>
      </c>
      <c r="BF70" s="48">
        <v>1</v>
      </c>
      <c r="BG70" s="49">
        <v>3.5714285714285716</v>
      </c>
      <c r="BH70" s="48">
        <v>0</v>
      </c>
      <c r="BI70" s="49">
        <v>0</v>
      </c>
      <c r="BJ70" s="48">
        <v>27</v>
      </c>
      <c r="BK70" s="49">
        <v>96.42857142857143</v>
      </c>
      <c r="BL70" s="48">
        <v>28</v>
      </c>
    </row>
    <row r="71" spans="1:64" ht="15">
      <c r="A71" s="64" t="s">
        <v>247</v>
      </c>
      <c r="B71" s="64" t="s">
        <v>247</v>
      </c>
      <c r="C71" s="65"/>
      <c r="D71" s="66"/>
      <c r="E71" s="67"/>
      <c r="F71" s="68"/>
      <c r="G71" s="65"/>
      <c r="H71" s="69"/>
      <c r="I71" s="70"/>
      <c r="J71" s="70"/>
      <c r="K71" s="34" t="s">
        <v>65</v>
      </c>
      <c r="L71" s="77">
        <v>90</v>
      </c>
      <c r="M71" s="77"/>
      <c r="N71" s="72"/>
      <c r="O71" s="79" t="s">
        <v>176</v>
      </c>
      <c r="P71" s="81">
        <v>43567.23813657407</v>
      </c>
      <c r="Q71" s="79" t="s">
        <v>464</v>
      </c>
      <c r="R71" s="79"/>
      <c r="S71" s="79"/>
      <c r="T71" s="79" t="s">
        <v>688</v>
      </c>
      <c r="U71" s="82" t="s">
        <v>778</v>
      </c>
      <c r="V71" s="82" t="s">
        <v>778</v>
      </c>
      <c r="W71" s="81">
        <v>43567.23813657407</v>
      </c>
      <c r="X71" s="82" t="s">
        <v>1004</v>
      </c>
      <c r="Y71" s="79"/>
      <c r="Z71" s="79"/>
      <c r="AA71" s="85" t="s">
        <v>1226</v>
      </c>
      <c r="AB71" s="79"/>
      <c r="AC71" s="79" t="b">
        <v>0</v>
      </c>
      <c r="AD71" s="79">
        <v>15</v>
      </c>
      <c r="AE71" s="85" t="s">
        <v>1392</v>
      </c>
      <c r="AF71" s="79" t="b">
        <v>0</v>
      </c>
      <c r="AG71" s="79" t="s">
        <v>1403</v>
      </c>
      <c r="AH71" s="79"/>
      <c r="AI71" s="85" t="s">
        <v>1392</v>
      </c>
      <c r="AJ71" s="79" t="b">
        <v>0</v>
      </c>
      <c r="AK71" s="79">
        <v>3</v>
      </c>
      <c r="AL71" s="85" t="s">
        <v>1392</v>
      </c>
      <c r="AM71" s="79" t="s">
        <v>1426</v>
      </c>
      <c r="AN71" s="79" t="b">
        <v>0</v>
      </c>
      <c r="AO71" s="85" t="s">
        <v>1226</v>
      </c>
      <c r="AP71" s="79" t="s">
        <v>176</v>
      </c>
      <c r="AQ71" s="79">
        <v>0</v>
      </c>
      <c r="AR71" s="79">
        <v>0</v>
      </c>
      <c r="AS71" s="79"/>
      <c r="AT71" s="79"/>
      <c r="AU71" s="79"/>
      <c r="AV71" s="79"/>
      <c r="AW71" s="79"/>
      <c r="AX71" s="79"/>
      <c r="AY71" s="79"/>
      <c r="AZ71" s="79"/>
      <c r="BA71">
        <v>8</v>
      </c>
      <c r="BB71" s="78" t="str">
        <f>REPLACE(INDEX(GroupVertices[Group],MATCH(Edges24[[#This Row],[Vertex 1]],GroupVertices[Vertex],0)),1,1,"")</f>
        <v>4</v>
      </c>
      <c r="BC71" s="78" t="str">
        <f>REPLACE(INDEX(GroupVertices[Group],MATCH(Edges24[[#This Row],[Vertex 2]],GroupVertices[Vertex],0)),1,1,"")</f>
        <v>4</v>
      </c>
      <c r="BD71" s="48">
        <v>0</v>
      </c>
      <c r="BE71" s="49">
        <v>0</v>
      </c>
      <c r="BF71" s="48">
        <v>0</v>
      </c>
      <c r="BG71" s="49">
        <v>0</v>
      </c>
      <c r="BH71" s="48">
        <v>0</v>
      </c>
      <c r="BI71" s="49">
        <v>0</v>
      </c>
      <c r="BJ71" s="48">
        <v>46</v>
      </c>
      <c r="BK71" s="49">
        <v>100</v>
      </c>
      <c r="BL71" s="48">
        <v>46</v>
      </c>
    </row>
    <row r="72" spans="1:64" ht="15">
      <c r="A72" s="64" t="s">
        <v>247</v>
      </c>
      <c r="B72" s="64" t="s">
        <v>247</v>
      </c>
      <c r="C72" s="65"/>
      <c r="D72" s="66"/>
      <c r="E72" s="67"/>
      <c r="F72" s="68"/>
      <c r="G72" s="65"/>
      <c r="H72" s="69"/>
      <c r="I72" s="70"/>
      <c r="J72" s="70"/>
      <c r="K72" s="34" t="s">
        <v>65</v>
      </c>
      <c r="L72" s="77">
        <v>91</v>
      </c>
      <c r="M72" s="77"/>
      <c r="N72" s="72"/>
      <c r="O72" s="79" t="s">
        <v>176</v>
      </c>
      <c r="P72" s="81">
        <v>43567.338692129626</v>
      </c>
      <c r="Q72" s="79" t="s">
        <v>465</v>
      </c>
      <c r="R72" s="79"/>
      <c r="S72" s="79"/>
      <c r="T72" s="79" t="s">
        <v>688</v>
      </c>
      <c r="U72" s="79"/>
      <c r="V72" s="82" t="s">
        <v>837</v>
      </c>
      <c r="W72" s="81">
        <v>43567.338692129626</v>
      </c>
      <c r="X72" s="82" t="s">
        <v>1005</v>
      </c>
      <c r="Y72" s="79"/>
      <c r="Z72" s="79"/>
      <c r="AA72" s="85" t="s">
        <v>1227</v>
      </c>
      <c r="AB72" s="79"/>
      <c r="AC72" s="79" t="b">
        <v>0</v>
      </c>
      <c r="AD72" s="79">
        <v>2</v>
      </c>
      <c r="AE72" s="85" t="s">
        <v>1392</v>
      </c>
      <c r="AF72" s="79" t="b">
        <v>0</v>
      </c>
      <c r="AG72" s="79" t="s">
        <v>1403</v>
      </c>
      <c r="AH72" s="79"/>
      <c r="AI72" s="85" t="s">
        <v>1392</v>
      </c>
      <c r="AJ72" s="79" t="b">
        <v>0</v>
      </c>
      <c r="AK72" s="79">
        <v>0</v>
      </c>
      <c r="AL72" s="85" t="s">
        <v>1392</v>
      </c>
      <c r="AM72" s="79" t="s">
        <v>1423</v>
      </c>
      <c r="AN72" s="79" t="b">
        <v>0</v>
      </c>
      <c r="AO72" s="85" t="s">
        <v>1227</v>
      </c>
      <c r="AP72" s="79" t="s">
        <v>176</v>
      </c>
      <c r="AQ72" s="79">
        <v>0</v>
      </c>
      <c r="AR72" s="79">
        <v>0</v>
      </c>
      <c r="AS72" s="79"/>
      <c r="AT72" s="79"/>
      <c r="AU72" s="79"/>
      <c r="AV72" s="79"/>
      <c r="AW72" s="79"/>
      <c r="AX72" s="79"/>
      <c r="AY72" s="79"/>
      <c r="AZ72" s="79"/>
      <c r="BA72">
        <v>8</v>
      </c>
      <c r="BB72" s="78" t="str">
        <f>REPLACE(INDEX(GroupVertices[Group],MATCH(Edges24[[#This Row],[Vertex 1]],GroupVertices[Vertex],0)),1,1,"")</f>
        <v>4</v>
      </c>
      <c r="BC72" s="78" t="str">
        <f>REPLACE(INDEX(GroupVertices[Group],MATCH(Edges24[[#This Row],[Vertex 2]],GroupVertices[Vertex],0)),1,1,"")</f>
        <v>4</v>
      </c>
      <c r="BD72" s="48">
        <v>3</v>
      </c>
      <c r="BE72" s="49">
        <v>15</v>
      </c>
      <c r="BF72" s="48">
        <v>0</v>
      </c>
      <c r="BG72" s="49">
        <v>0</v>
      </c>
      <c r="BH72" s="48">
        <v>0</v>
      </c>
      <c r="BI72" s="49">
        <v>0</v>
      </c>
      <c r="BJ72" s="48">
        <v>17</v>
      </c>
      <c r="BK72" s="49">
        <v>85</v>
      </c>
      <c r="BL72" s="48">
        <v>20</v>
      </c>
    </row>
    <row r="73" spans="1:64" ht="15">
      <c r="A73" s="64" t="s">
        <v>265</v>
      </c>
      <c r="B73" s="64" t="s">
        <v>247</v>
      </c>
      <c r="C73" s="65"/>
      <c r="D73" s="66"/>
      <c r="E73" s="67"/>
      <c r="F73" s="68"/>
      <c r="G73" s="65"/>
      <c r="H73" s="69"/>
      <c r="I73" s="70"/>
      <c r="J73" s="70"/>
      <c r="K73" s="34" t="s">
        <v>65</v>
      </c>
      <c r="L73" s="77">
        <v>92</v>
      </c>
      <c r="M73" s="77"/>
      <c r="N73" s="72"/>
      <c r="O73" s="79" t="s">
        <v>416</v>
      </c>
      <c r="P73" s="81">
        <v>43568.04163194444</v>
      </c>
      <c r="Q73" s="79" t="s">
        <v>435</v>
      </c>
      <c r="R73" s="79"/>
      <c r="S73" s="79"/>
      <c r="T73" s="79"/>
      <c r="U73" s="79"/>
      <c r="V73" s="82" t="s">
        <v>852</v>
      </c>
      <c r="W73" s="81">
        <v>43568.04163194444</v>
      </c>
      <c r="X73" s="82" t="s">
        <v>1006</v>
      </c>
      <c r="Y73" s="79"/>
      <c r="Z73" s="79"/>
      <c r="AA73" s="85" t="s">
        <v>1228</v>
      </c>
      <c r="AB73" s="79"/>
      <c r="AC73" s="79" t="b">
        <v>0</v>
      </c>
      <c r="AD73" s="79">
        <v>0</v>
      </c>
      <c r="AE73" s="85" t="s">
        <v>1392</v>
      </c>
      <c r="AF73" s="79" t="b">
        <v>0</v>
      </c>
      <c r="AG73" s="79" t="s">
        <v>1403</v>
      </c>
      <c r="AH73" s="79"/>
      <c r="AI73" s="85" t="s">
        <v>1392</v>
      </c>
      <c r="AJ73" s="79" t="b">
        <v>0</v>
      </c>
      <c r="AK73" s="79">
        <v>12</v>
      </c>
      <c r="AL73" s="85" t="s">
        <v>1223</v>
      </c>
      <c r="AM73" s="79" t="s">
        <v>1426</v>
      </c>
      <c r="AN73" s="79" t="b">
        <v>0</v>
      </c>
      <c r="AO73" s="85" t="s">
        <v>1223</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22</v>
      </c>
      <c r="BK73" s="49">
        <v>100</v>
      </c>
      <c r="BL73" s="48">
        <v>22</v>
      </c>
    </row>
    <row r="74" spans="1:64" ht="15">
      <c r="A74" s="64" t="s">
        <v>266</v>
      </c>
      <c r="B74" s="64" t="s">
        <v>314</v>
      </c>
      <c r="C74" s="65"/>
      <c r="D74" s="66"/>
      <c r="E74" s="67"/>
      <c r="F74" s="68"/>
      <c r="G74" s="65"/>
      <c r="H74" s="69"/>
      <c r="I74" s="70"/>
      <c r="J74" s="70"/>
      <c r="K74" s="34" t="s">
        <v>65</v>
      </c>
      <c r="L74" s="77">
        <v>93</v>
      </c>
      <c r="M74" s="77"/>
      <c r="N74" s="72"/>
      <c r="O74" s="79" t="s">
        <v>416</v>
      </c>
      <c r="P74" s="81">
        <v>43568.09700231482</v>
      </c>
      <c r="Q74" s="79" t="s">
        <v>466</v>
      </c>
      <c r="R74" s="79"/>
      <c r="S74" s="79"/>
      <c r="T74" s="79"/>
      <c r="U74" s="79"/>
      <c r="V74" s="82" t="s">
        <v>853</v>
      </c>
      <c r="W74" s="81">
        <v>43568.09700231482</v>
      </c>
      <c r="X74" s="82" t="s">
        <v>1007</v>
      </c>
      <c r="Y74" s="79"/>
      <c r="Z74" s="79"/>
      <c r="AA74" s="85" t="s">
        <v>1229</v>
      </c>
      <c r="AB74" s="79"/>
      <c r="AC74" s="79" t="b">
        <v>0</v>
      </c>
      <c r="AD74" s="79">
        <v>0</v>
      </c>
      <c r="AE74" s="85" t="s">
        <v>1392</v>
      </c>
      <c r="AF74" s="79" t="b">
        <v>0</v>
      </c>
      <c r="AG74" s="79" t="s">
        <v>1403</v>
      </c>
      <c r="AH74" s="79"/>
      <c r="AI74" s="85" t="s">
        <v>1392</v>
      </c>
      <c r="AJ74" s="79" t="b">
        <v>0</v>
      </c>
      <c r="AK74" s="79">
        <v>5</v>
      </c>
      <c r="AL74" s="85" t="s">
        <v>1290</v>
      </c>
      <c r="AM74" s="79" t="s">
        <v>1425</v>
      </c>
      <c r="AN74" s="79" t="b">
        <v>0</v>
      </c>
      <c r="AO74" s="85" t="s">
        <v>1290</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1</v>
      </c>
      <c r="BE74" s="49">
        <v>3.5714285714285716</v>
      </c>
      <c r="BF74" s="48">
        <v>0</v>
      </c>
      <c r="BG74" s="49">
        <v>0</v>
      </c>
      <c r="BH74" s="48">
        <v>0</v>
      </c>
      <c r="BI74" s="49">
        <v>0</v>
      </c>
      <c r="BJ74" s="48">
        <v>27</v>
      </c>
      <c r="BK74" s="49">
        <v>96.42857142857143</v>
      </c>
      <c r="BL74" s="48">
        <v>28</v>
      </c>
    </row>
    <row r="75" spans="1:64" ht="15">
      <c r="A75" s="64" t="s">
        <v>267</v>
      </c>
      <c r="B75" s="64" t="s">
        <v>267</v>
      </c>
      <c r="C75" s="65"/>
      <c r="D75" s="66"/>
      <c r="E75" s="67"/>
      <c r="F75" s="68"/>
      <c r="G75" s="65"/>
      <c r="H75" s="69"/>
      <c r="I75" s="70"/>
      <c r="J75" s="70"/>
      <c r="K75" s="34" t="s">
        <v>65</v>
      </c>
      <c r="L75" s="77">
        <v>94</v>
      </c>
      <c r="M75" s="77"/>
      <c r="N75" s="72"/>
      <c r="O75" s="79" t="s">
        <v>176</v>
      </c>
      <c r="P75" s="81">
        <v>43568.1069212963</v>
      </c>
      <c r="Q75" s="79" t="s">
        <v>467</v>
      </c>
      <c r="R75" s="79"/>
      <c r="S75" s="79"/>
      <c r="T75" s="79" t="s">
        <v>700</v>
      </c>
      <c r="U75" s="79"/>
      <c r="V75" s="82" t="s">
        <v>854</v>
      </c>
      <c r="W75" s="81">
        <v>43568.1069212963</v>
      </c>
      <c r="X75" s="82" t="s">
        <v>1008</v>
      </c>
      <c r="Y75" s="79"/>
      <c r="Z75" s="79"/>
      <c r="AA75" s="85" t="s">
        <v>1230</v>
      </c>
      <c r="AB75" s="79"/>
      <c r="AC75" s="79" t="b">
        <v>0</v>
      </c>
      <c r="AD75" s="79">
        <v>1</v>
      </c>
      <c r="AE75" s="85" t="s">
        <v>1392</v>
      </c>
      <c r="AF75" s="79" t="b">
        <v>0</v>
      </c>
      <c r="AG75" s="79" t="s">
        <v>1403</v>
      </c>
      <c r="AH75" s="79"/>
      <c r="AI75" s="85" t="s">
        <v>1392</v>
      </c>
      <c r="AJ75" s="79" t="b">
        <v>0</v>
      </c>
      <c r="AK75" s="79">
        <v>0</v>
      </c>
      <c r="AL75" s="85" t="s">
        <v>1392</v>
      </c>
      <c r="AM75" s="79" t="s">
        <v>1423</v>
      </c>
      <c r="AN75" s="79" t="b">
        <v>0</v>
      </c>
      <c r="AO75" s="85" t="s">
        <v>1230</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1</v>
      </c>
      <c r="BG75" s="49">
        <v>2.380952380952381</v>
      </c>
      <c r="BH75" s="48">
        <v>0</v>
      </c>
      <c r="BI75" s="49">
        <v>0</v>
      </c>
      <c r="BJ75" s="48">
        <v>41</v>
      </c>
      <c r="BK75" s="49">
        <v>97.61904761904762</v>
      </c>
      <c r="BL75" s="48">
        <v>42</v>
      </c>
    </row>
    <row r="76" spans="1:64" ht="15">
      <c r="A76" s="64" t="s">
        <v>268</v>
      </c>
      <c r="B76" s="64" t="s">
        <v>314</v>
      </c>
      <c r="C76" s="65"/>
      <c r="D76" s="66"/>
      <c r="E76" s="67"/>
      <c r="F76" s="68"/>
      <c r="G76" s="65"/>
      <c r="H76" s="69"/>
      <c r="I76" s="70"/>
      <c r="J76" s="70"/>
      <c r="K76" s="34" t="s">
        <v>65</v>
      </c>
      <c r="L76" s="77">
        <v>95</v>
      </c>
      <c r="M76" s="77"/>
      <c r="N76" s="72"/>
      <c r="O76" s="79" t="s">
        <v>416</v>
      </c>
      <c r="P76" s="81">
        <v>43568.11651620371</v>
      </c>
      <c r="Q76" s="79" t="s">
        <v>468</v>
      </c>
      <c r="R76" s="79"/>
      <c r="S76" s="79"/>
      <c r="T76" s="79"/>
      <c r="U76" s="79"/>
      <c r="V76" s="82" t="s">
        <v>855</v>
      </c>
      <c r="W76" s="81">
        <v>43568.11651620371</v>
      </c>
      <c r="X76" s="82" t="s">
        <v>1009</v>
      </c>
      <c r="Y76" s="79"/>
      <c r="Z76" s="79"/>
      <c r="AA76" s="85" t="s">
        <v>1231</v>
      </c>
      <c r="AB76" s="79"/>
      <c r="AC76" s="79" t="b">
        <v>0</v>
      </c>
      <c r="AD76" s="79">
        <v>0</v>
      </c>
      <c r="AE76" s="85" t="s">
        <v>1392</v>
      </c>
      <c r="AF76" s="79" t="b">
        <v>0</v>
      </c>
      <c r="AG76" s="79" t="s">
        <v>1403</v>
      </c>
      <c r="AH76" s="79"/>
      <c r="AI76" s="85" t="s">
        <v>1392</v>
      </c>
      <c r="AJ76" s="79" t="b">
        <v>0</v>
      </c>
      <c r="AK76" s="79">
        <v>6</v>
      </c>
      <c r="AL76" s="85" t="s">
        <v>1291</v>
      </c>
      <c r="AM76" s="79" t="s">
        <v>1426</v>
      </c>
      <c r="AN76" s="79" t="b">
        <v>0</v>
      </c>
      <c r="AO76" s="85" t="s">
        <v>1291</v>
      </c>
      <c r="AP76" s="79" t="s">
        <v>176</v>
      </c>
      <c r="AQ76" s="79">
        <v>0</v>
      </c>
      <c r="AR76" s="79">
        <v>0</v>
      </c>
      <c r="AS76" s="79"/>
      <c r="AT76" s="79"/>
      <c r="AU76" s="79"/>
      <c r="AV76" s="79"/>
      <c r="AW76" s="79"/>
      <c r="AX76" s="79"/>
      <c r="AY76" s="79"/>
      <c r="AZ76" s="79"/>
      <c r="BA76">
        <v>1</v>
      </c>
      <c r="BB76" s="78" t="str">
        <f>REPLACE(INDEX(GroupVertices[Group],MATCH(Edges24[[#This Row],[Vertex 1]],GroupVertices[Vertex],0)),1,1,"")</f>
        <v>3</v>
      </c>
      <c r="BC76" s="78" t="str">
        <f>REPLACE(INDEX(GroupVertices[Group],MATCH(Edges24[[#This Row],[Vertex 2]],GroupVertices[Vertex],0)),1,1,"")</f>
        <v>3</v>
      </c>
      <c r="BD76" s="48">
        <v>2</v>
      </c>
      <c r="BE76" s="49">
        <v>7.142857142857143</v>
      </c>
      <c r="BF76" s="48">
        <v>0</v>
      </c>
      <c r="BG76" s="49">
        <v>0</v>
      </c>
      <c r="BH76" s="48">
        <v>0</v>
      </c>
      <c r="BI76" s="49">
        <v>0</v>
      </c>
      <c r="BJ76" s="48">
        <v>26</v>
      </c>
      <c r="BK76" s="49">
        <v>92.85714285714286</v>
      </c>
      <c r="BL76" s="48">
        <v>28</v>
      </c>
    </row>
    <row r="77" spans="1:64" ht="15">
      <c r="A77" s="64" t="s">
        <v>269</v>
      </c>
      <c r="B77" s="64" t="s">
        <v>269</v>
      </c>
      <c r="C77" s="65"/>
      <c r="D77" s="66"/>
      <c r="E77" s="67"/>
      <c r="F77" s="68"/>
      <c r="G77" s="65"/>
      <c r="H77" s="69"/>
      <c r="I77" s="70"/>
      <c r="J77" s="70"/>
      <c r="K77" s="34" t="s">
        <v>65</v>
      </c>
      <c r="L77" s="77">
        <v>96</v>
      </c>
      <c r="M77" s="77"/>
      <c r="N77" s="72"/>
      <c r="O77" s="79" t="s">
        <v>176</v>
      </c>
      <c r="P77" s="81">
        <v>43565.16746527778</v>
      </c>
      <c r="Q77" s="79" t="s">
        <v>469</v>
      </c>
      <c r="R77" s="82" t="s">
        <v>601</v>
      </c>
      <c r="S77" s="79" t="s">
        <v>648</v>
      </c>
      <c r="T77" s="79" t="s">
        <v>701</v>
      </c>
      <c r="U77" s="79"/>
      <c r="V77" s="82" t="s">
        <v>856</v>
      </c>
      <c r="W77" s="81">
        <v>43565.16746527778</v>
      </c>
      <c r="X77" s="82" t="s">
        <v>1010</v>
      </c>
      <c r="Y77" s="79"/>
      <c r="Z77" s="79"/>
      <c r="AA77" s="85" t="s">
        <v>1232</v>
      </c>
      <c r="AB77" s="79"/>
      <c r="AC77" s="79" t="b">
        <v>0</v>
      </c>
      <c r="AD77" s="79">
        <v>2</v>
      </c>
      <c r="AE77" s="85" t="s">
        <v>1392</v>
      </c>
      <c r="AF77" s="79" t="b">
        <v>1</v>
      </c>
      <c r="AG77" s="79" t="s">
        <v>1403</v>
      </c>
      <c r="AH77" s="79"/>
      <c r="AI77" s="85" t="s">
        <v>1412</v>
      </c>
      <c r="AJ77" s="79" t="b">
        <v>0</v>
      </c>
      <c r="AK77" s="79">
        <v>0</v>
      </c>
      <c r="AL77" s="85" t="s">
        <v>1392</v>
      </c>
      <c r="AM77" s="79" t="s">
        <v>1426</v>
      </c>
      <c r="AN77" s="79" t="b">
        <v>0</v>
      </c>
      <c r="AO77" s="85" t="s">
        <v>1232</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v>2</v>
      </c>
      <c r="BE77" s="49">
        <v>18.181818181818183</v>
      </c>
      <c r="BF77" s="48">
        <v>0</v>
      </c>
      <c r="BG77" s="49">
        <v>0</v>
      </c>
      <c r="BH77" s="48">
        <v>0</v>
      </c>
      <c r="BI77" s="49">
        <v>0</v>
      </c>
      <c r="BJ77" s="48">
        <v>9</v>
      </c>
      <c r="BK77" s="49">
        <v>81.81818181818181</v>
      </c>
      <c r="BL77" s="48">
        <v>11</v>
      </c>
    </row>
    <row r="78" spans="1:64" ht="15">
      <c r="A78" s="64" t="s">
        <v>270</v>
      </c>
      <c r="B78" s="64" t="s">
        <v>269</v>
      </c>
      <c r="C78" s="65"/>
      <c r="D78" s="66"/>
      <c r="E78" s="67"/>
      <c r="F78" s="68"/>
      <c r="G78" s="65"/>
      <c r="H78" s="69"/>
      <c r="I78" s="70"/>
      <c r="J78" s="70"/>
      <c r="K78" s="34" t="s">
        <v>65</v>
      </c>
      <c r="L78" s="77">
        <v>97</v>
      </c>
      <c r="M78" s="77"/>
      <c r="N78" s="72"/>
      <c r="O78" s="79" t="s">
        <v>416</v>
      </c>
      <c r="P78" s="81">
        <v>43566.17070601852</v>
      </c>
      <c r="Q78" s="79" t="s">
        <v>470</v>
      </c>
      <c r="R78" s="82" t="s">
        <v>601</v>
      </c>
      <c r="S78" s="79" t="s">
        <v>648</v>
      </c>
      <c r="T78" s="79" t="s">
        <v>701</v>
      </c>
      <c r="U78" s="79"/>
      <c r="V78" s="82" t="s">
        <v>857</v>
      </c>
      <c r="W78" s="81">
        <v>43566.17070601852</v>
      </c>
      <c r="X78" s="82" t="s">
        <v>1011</v>
      </c>
      <c r="Y78" s="79"/>
      <c r="Z78" s="79"/>
      <c r="AA78" s="85" t="s">
        <v>1233</v>
      </c>
      <c r="AB78" s="79"/>
      <c r="AC78" s="79" t="b">
        <v>0</v>
      </c>
      <c r="AD78" s="79">
        <v>0</v>
      </c>
      <c r="AE78" s="85" t="s">
        <v>1392</v>
      </c>
      <c r="AF78" s="79" t="b">
        <v>1</v>
      </c>
      <c r="AG78" s="79" t="s">
        <v>1403</v>
      </c>
      <c r="AH78" s="79"/>
      <c r="AI78" s="85" t="s">
        <v>1412</v>
      </c>
      <c r="AJ78" s="79" t="b">
        <v>0</v>
      </c>
      <c r="AK78" s="79">
        <v>1</v>
      </c>
      <c r="AL78" s="85" t="s">
        <v>1232</v>
      </c>
      <c r="AM78" s="79" t="s">
        <v>1426</v>
      </c>
      <c r="AN78" s="79" t="b">
        <v>0</v>
      </c>
      <c r="AO78" s="85" t="s">
        <v>1232</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v>2</v>
      </c>
      <c r="BE78" s="49">
        <v>15.384615384615385</v>
      </c>
      <c r="BF78" s="48">
        <v>0</v>
      </c>
      <c r="BG78" s="49">
        <v>0</v>
      </c>
      <c r="BH78" s="48">
        <v>0</v>
      </c>
      <c r="BI78" s="49">
        <v>0</v>
      </c>
      <c r="BJ78" s="48">
        <v>11</v>
      </c>
      <c r="BK78" s="49">
        <v>84.61538461538461</v>
      </c>
      <c r="BL78" s="48">
        <v>13</v>
      </c>
    </row>
    <row r="79" spans="1:64" ht="15">
      <c r="A79" s="64" t="s">
        <v>271</v>
      </c>
      <c r="B79" s="64" t="s">
        <v>271</v>
      </c>
      <c r="C79" s="65"/>
      <c r="D79" s="66"/>
      <c r="E79" s="67"/>
      <c r="F79" s="68"/>
      <c r="G79" s="65"/>
      <c r="H79" s="69"/>
      <c r="I79" s="70"/>
      <c r="J79" s="70"/>
      <c r="K79" s="34" t="s">
        <v>65</v>
      </c>
      <c r="L79" s="77">
        <v>98</v>
      </c>
      <c r="M79" s="77"/>
      <c r="N79" s="72"/>
      <c r="O79" s="79" t="s">
        <v>176</v>
      </c>
      <c r="P79" s="81">
        <v>43567.464479166665</v>
      </c>
      <c r="Q79" s="79" t="s">
        <v>471</v>
      </c>
      <c r="R79" s="79"/>
      <c r="S79" s="79"/>
      <c r="T79" s="79" t="s">
        <v>702</v>
      </c>
      <c r="U79" s="79"/>
      <c r="V79" s="82" t="s">
        <v>858</v>
      </c>
      <c r="W79" s="81">
        <v>43567.464479166665</v>
      </c>
      <c r="X79" s="82" t="s">
        <v>1012</v>
      </c>
      <c r="Y79" s="79"/>
      <c r="Z79" s="79"/>
      <c r="AA79" s="85" t="s">
        <v>1234</v>
      </c>
      <c r="AB79" s="79"/>
      <c r="AC79" s="79" t="b">
        <v>0</v>
      </c>
      <c r="AD79" s="79">
        <v>1</v>
      </c>
      <c r="AE79" s="85" t="s">
        <v>1392</v>
      </c>
      <c r="AF79" s="79" t="b">
        <v>0</v>
      </c>
      <c r="AG79" s="79" t="s">
        <v>1403</v>
      </c>
      <c r="AH79" s="79"/>
      <c r="AI79" s="85" t="s">
        <v>1392</v>
      </c>
      <c r="AJ79" s="79" t="b">
        <v>0</v>
      </c>
      <c r="AK79" s="79">
        <v>0</v>
      </c>
      <c r="AL79" s="85" t="s">
        <v>1392</v>
      </c>
      <c r="AM79" s="79" t="s">
        <v>1424</v>
      </c>
      <c r="AN79" s="79" t="b">
        <v>0</v>
      </c>
      <c r="AO79" s="85" t="s">
        <v>1234</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v>2</v>
      </c>
      <c r="BE79" s="49">
        <v>6.451612903225806</v>
      </c>
      <c r="BF79" s="48">
        <v>0</v>
      </c>
      <c r="BG79" s="49">
        <v>0</v>
      </c>
      <c r="BH79" s="48">
        <v>0</v>
      </c>
      <c r="BI79" s="49">
        <v>0</v>
      </c>
      <c r="BJ79" s="48">
        <v>29</v>
      </c>
      <c r="BK79" s="49">
        <v>93.54838709677419</v>
      </c>
      <c r="BL79" s="48">
        <v>31</v>
      </c>
    </row>
    <row r="80" spans="1:64" ht="15">
      <c r="A80" s="64" t="s">
        <v>270</v>
      </c>
      <c r="B80" s="64" t="s">
        <v>271</v>
      </c>
      <c r="C80" s="65"/>
      <c r="D80" s="66"/>
      <c r="E80" s="67"/>
      <c r="F80" s="68"/>
      <c r="G80" s="65"/>
      <c r="H80" s="69"/>
      <c r="I80" s="70"/>
      <c r="J80" s="70"/>
      <c r="K80" s="34" t="s">
        <v>65</v>
      </c>
      <c r="L80" s="77">
        <v>99</v>
      </c>
      <c r="M80" s="77"/>
      <c r="N80" s="72"/>
      <c r="O80" s="79" t="s">
        <v>416</v>
      </c>
      <c r="P80" s="81">
        <v>43567.6815162037</v>
      </c>
      <c r="Q80" s="79" t="s">
        <v>472</v>
      </c>
      <c r="R80" s="79"/>
      <c r="S80" s="79"/>
      <c r="T80" s="79" t="s">
        <v>703</v>
      </c>
      <c r="U80" s="79"/>
      <c r="V80" s="82" t="s">
        <v>857</v>
      </c>
      <c r="W80" s="81">
        <v>43567.6815162037</v>
      </c>
      <c r="X80" s="82" t="s">
        <v>1013</v>
      </c>
      <c r="Y80" s="79"/>
      <c r="Z80" s="79"/>
      <c r="AA80" s="85" t="s">
        <v>1235</v>
      </c>
      <c r="AB80" s="79"/>
      <c r="AC80" s="79" t="b">
        <v>0</v>
      </c>
      <c r="AD80" s="79">
        <v>0</v>
      </c>
      <c r="AE80" s="85" t="s">
        <v>1392</v>
      </c>
      <c r="AF80" s="79" t="b">
        <v>0</v>
      </c>
      <c r="AG80" s="79" t="s">
        <v>1403</v>
      </c>
      <c r="AH80" s="79"/>
      <c r="AI80" s="85" t="s">
        <v>1392</v>
      </c>
      <c r="AJ80" s="79" t="b">
        <v>0</v>
      </c>
      <c r="AK80" s="79">
        <v>1</v>
      </c>
      <c r="AL80" s="85" t="s">
        <v>1234</v>
      </c>
      <c r="AM80" s="79" t="s">
        <v>1426</v>
      </c>
      <c r="AN80" s="79" t="b">
        <v>0</v>
      </c>
      <c r="AO80" s="85" t="s">
        <v>1234</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2</v>
      </c>
      <c r="BE80" s="49">
        <v>8</v>
      </c>
      <c r="BF80" s="48">
        <v>0</v>
      </c>
      <c r="BG80" s="49">
        <v>0</v>
      </c>
      <c r="BH80" s="48">
        <v>0</v>
      </c>
      <c r="BI80" s="49">
        <v>0</v>
      </c>
      <c r="BJ80" s="48">
        <v>23</v>
      </c>
      <c r="BK80" s="49">
        <v>92</v>
      </c>
      <c r="BL80" s="48">
        <v>25</v>
      </c>
    </row>
    <row r="81" spans="1:64" ht="15">
      <c r="A81" s="64" t="s">
        <v>272</v>
      </c>
      <c r="B81" s="64" t="s">
        <v>380</v>
      </c>
      <c r="C81" s="65"/>
      <c r="D81" s="66"/>
      <c r="E81" s="67"/>
      <c r="F81" s="68"/>
      <c r="G81" s="65"/>
      <c r="H81" s="69"/>
      <c r="I81" s="70"/>
      <c r="J81" s="70"/>
      <c r="K81" s="34" t="s">
        <v>65</v>
      </c>
      <c r="L81" s="77">
        <v>100</v>
      </c>
      <c r="M81" s="77"/>
      <c r="N81" s="72"/>
      <c r="O81" s="79" t="s">
        <v>416</v>
      </c>
      <c r="P81" s="81">
        <v>43567.66815972222</v>
      </c>
      <c r="Q81" s="79" t="s">
        <v>473</v>
      </c>
      <c r="R81" s="79"/>
      <c r="S81" s="79"/>
      <c r="T81" s="79" t="s">
        <v>684</v>
      </c>
      <c r="U81" s="79"/>
      <c r="V81" s="82" t="s">
        <v>859</v>
      </c>
      <c r="W81" s="81">
        <v>43567.66815972222</v>
      </c>
      <c r="X81" s="82" t="s">
        <v>1014</v>
      </c>
      <c r="Y81" s="79"/>
      <c r="Z81" s="79"/>
      <c r="AA81" s="85" t="s">
        <v>1236</v>
      </c>
      <c r="AB81" s="85" t="s">
        <v>1383</v>
      </c>
      <c r="AC81" s="79" t="b">
        <v>0</v>
      </c>
      <c r="AD81" s="79">
        <v>1</v>
      </c>
      <c r="AE81" s="85" t="s">
        <v>1395</v>
      </c>
      <c r="AF81" s="79" t="b">
        <v>0</v>
      </c>
      <c r="AG81" s="79" t="s">
        <v>1403</v>
      </c>
      <c r="AH81" s="79"/>
      <c r="AI81" s="85" t="s">
        <v>1392</v>
      </c>
      <c r="AJ81" s="79" t="b">
        <v>0</v>
      </c>
      <c r="AK81" s="79">
        <v>0</v>
      </c>
      <c r="AL81" s="85" t="s">
        <v>1392</v>
      </c>
      <c r="AM81" s="79" t="s">
        <v>1426</v>
      </c>
      <c r="AN81" s="79" t="b">
        <v>0</v>
      </c>
      <c r="AO81" s="85" t="s">
        <v>1383</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0</v>
      </c>
      <c r="BI81" s="49">
        <v>0</v>
      </c>
      <c r="BJ81" s="48">
        <v>8</v>
      </c>
      <c r="BK81" s="49">
        <v>100</v>
      </c>
      <c r="BL81" s="48">
        <v>8</v>
      </c>
    </row>
    <row r="82" spans="1:64" ht="15">
      <c r="A82" s="64" t="s">
        <v>272</v>
      </c>
      <c r="B82" s="64" t="s">
        <v>314</v>
      </c>
      <c r="C82" s="65"/>
      <c r="D82" s="66"/>
      <c r="E82" s="67"/>
      <c r="F82" s="68"/>
      <c r="G82" s="65"/>
      <c r="H82" s="69"/>
      <c r="I82" s="70"/>
      <c r="J82" s="70"/>
      <c r="K82" s="34" t="s">
        <v>65</v>
      </c>
      <c r="L82" s="77">
        <v>102</v>
      </c>
      <c r="M82" s="77"/>
      <c r="N82" s="72"/>
      <c r="O82" s="79" t="s">
        <v>416</v>
      </c>
      <c r="P82" s="81">
        <v>43568.165</v>
      </c>
      <c r="Q82" s="79" t="s">
        <v>468</v>
      </c>
      <c r="R82" s="79"/>
      <c r="S82" s="79"/>
      <c r="T82" s="79"/>
      <c r="U82" s="79"/>
      <c r="V82" s="82" t="s">
        <v>859</v>
      </c>
      <c r="W82" s="81">
        <v>43568.165</v>
      </c>
      <c r="X82" s="82" t="s">
        <v>1015</v>
      </c>
      <c r="Y82" s="79"/>
      <c r="Z82" s="79"/>
      <c r="AA82" s="85" t="s">
        <v>1237</v>
      </c>
      <c r="AB82" s="79"/>
      <c r="AC82" s="79" t="b">
        <v>0</v>
      </c>
      <c r="AD82" s="79">
        <v>0</v>
      </c>
      <c r="AE82" s="85" t="s">
        <v>1392</v>
      </c>
      <c r="AF82" s="79" t="b">
        <v>0</v>
      </c>
      <c r="AG82" s="79" t="s">
        <v>1403</v>
      </c>
      <c r="AH82" s="79"/>
      <c r="AI82" s="85" t="s">
        <v>1392</v>
      </c>
      <c r="AJ82" s="79" t="b">
        <v>0</v>
      </c>
      <c r="AK82" s="79">
        <v>6</v>
      </c>
      <c r="AL82" s="85" t="s">
        <v>1291</v>
      </c>
      <c r="AM82" s="79" t="s">
        <v>1426</v>
      </c>
      <c r="AN82" s="79" t="b">
        <v>0</v>
      </c>
      <c r="AO82" s="85" t="s">
        <v>1291</v>
      </c>
      <c r="AP82" s="79" t="s">
        <v>176</v>
      </c>
      <c r="AQ82" s="79">
        <v>0</v>
      </c>
      <c r="AR82" s="79">
        <v>0</v>
      </c>
      <c r="AS82" s="79"/>
      <c r="AT82" s="79"/>
      <c r="AU82" s="79"/>
      <c r="AV82" s="79"/>
      <c r="AW82" s="79"/>
      <c r="AX82" s="79"/>
      <c r="AY82" s="79"/>
      <c r="AZ82" s="79"/>
      <c r="BA82">
        <v>2</v>
      </c>
      <c r="BB82" s="78" t="str">
        <f>REPLACE(INDEX(GroupVertices[Group],MATCH(Edges24[[#This Row],[Vertex 1]],GroupVertices[Vertex],0)),1,1,"")</f>
        <v>3</v>
      </c>
      <c r="BC82" s="78" t="str">
        <f>REPLACE(INDEX(GroupVertices[Group],MATCH(Edges24[[#This Row],[Vertex 2]],GroupVertices[Vertex],0)),1,1,"")</f>
        <v>3</v>
      </c>
      <c r="BD82" s="48">
        <v>2</v>
      </c>
      <c r="BE82" s="49">
        <v>7.142857142857143</v>
      </c>
      <c r="BF82" s="48">
        <v>0</v>
      </c>
      <c r="BG82" s="49">
        <v>0</v>
      </c>
      <c r="BH82" s="48">
        <v>0</v>
      </c>
      <c r="BI82" s="49">
        <v>0</v>
      </c>
      <c r="BJ82" s="48">
        <v>26</v>
      </c>
      <c r="BK82" s="49">
        <v>92.85714285714286</v>
      </c>
      <c r="BL82" s="48">
        <v>28</v>
      </c>
    </row>
    <row r="83" spans="1:64" ht="15">
      <c r="A83" s="64" t="s">
        <v>272</v>
      </c>
      <c r="B83" s="64" t="s">
        <v>314</v>
      </c>
      <c r="C83" s="65"/>
      <c r="D83" s="66"/>
      <c r="E83" s="67"/>
      <c r="F83" s="68"/>
      <c r="G83" s="65"/>
      <c r="H83" s="69"/>
      <c r="I83" s="70"/>
      <c r="J83" s="70"/>
      <c r="K83" s="34" t="s">
        <v>65</v>
      </c>
      <c r="L83" s="77">
        <v>103</v>
      </c>
      <c r="M83" s="77"/>
      <c r="N83" s="72"/>
      <c r="O83" s="79" t="s">
        <v>416</v>
      </c>
      <c r="P83" s="81">
        <v>43568.165138888886</v>
      </c>
      <c r="Q83" s="79" t="s">
        <v>466</v>
      </c>
      <c r="R83" s="79"/>
      <c r="S83" s="79"/>
      <c r="T83" s="79"/>
      <c r="U83" s="79"/>
      <c r="V83" s="82" t="s">
        <v>859</v>
      </c>
      <c r="W83" s="81">
        <v>43568.165138888886</v>
      </c>
      <c r="X83" s="82" t="s">
        <v>1016</v>
      </c>
      <c r="Y83" s="79"/>
      <c r="Z83" s="79"/>
      <c r="AA83" s="85" t="s">
        <v>1238</v>
      </c>
      <c r="AB83" s="79"/>
      <c r="AC83" s="79" t="b">
        <v>0</v>
      </c>
      <c r="AD83" s="79">
        <v>0</v>
      </c>
      <c r="AE83" s="85" t="s">
        <v>1392</v>
      </c>
      <c r="AF83" s="79" t="b">
        <v>0</v>
      </c>
      <c r="AG83" s="79" t="s">
        <v>1403</v>
      </c>
      <c r="AH83" s="79"/>
      <c r="AI83" s="85" t="s">
        <v>1392</v>
      </c>
      <c r="AJ83" s="79" t="b">
        <v>0</v>
      </c>
      <c r="AK83" s="79">
        <v>5</v>
      </c>
      <c r="AL83" s="85" t="s">
        <v>1290</v>
      </c>
      <c r="AM83" s="79" t="s">
        <v>1426</v>
      </c>
      <c r="AN83" s="79" t="b">
        <v>0</v>
      </c>
      <c r="AO83" s="85" t="s">
        <v>1290</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3</v>
      </c>
      <c r="BD83" s="48">
        <v>1</v>
      </c>
      <c r="BE83" s="49">
        <v>3.5714285714285716</v>
      </c>
      <c r="BF83" s="48">
        <v>0</v>
      </c>
      <c r="BG83" s="49">
        <v>0</v>
      </c>
      <c r="BH83" s="48">
        <v>0</v>
      </c>
      <c r="BI83" s="49">
        <v>0</v>
      </c>
      <c r="BJ83" s="48">
        <v>27</v>
      </c>
      <c r="BK83" s="49">
        <v>96.42857142857143</v>
      </c>
      <c r="BL83" s="48">
        <v>28</v>
      </c>
    </row>
    <row r="84" spans="1:64" ht="15">
      <c r="A84" s="64" t="s">
        <v>273</v>
      </c>
      <c r="B84" s="64" t="s">
        <v>314</v>
      </c>
      <c r="C84" s="65"/>
      <c r="D84" s="66"/>
      <c r="E84" s="67"/>
      <c r="F84" s="68"/>
      <c r="G84" s="65"/>
      <c r="H84" s="69"/>
      <c r="I84" s="70"/>
      <c r="J84" s="70"/>
      <c r="K84" s="34" t="s">
        <v>65</v>
      </c>
      <c r="L84" s="77">
        <v>104</v>
      </c>
      <c r="M84" s="77"/>
      <c r="N84" s="72"/>
      <c r="O84" s="79" t="s">
        <v>416</v>
      </c>
      <c r="P84" s="81">
        <v>43568.09707175926</v>
      </c>
      <c r="Q84" s="79" t="s">
        <v>466</v>
      </c>
      <c r="R84" s="79"/>
      <c r="S84" s="79"/>
      <c r="T84" s="79"/>
      <c r="U84" s="79"/>
      <c r="V84" s="82" t="s">
        <v>860</v>
      </c>
      <c r="W84" s="81">
        <v>43568.09707175926</v>
      </c>
      <c r="X84" s="82" t="s">
        <v>1017</v>
      </c>
      <c r="Y84" s="79"/>
      <c r="Z84" s="79"/>
      <c r="AA84" s="85" t="s">
        <v>1239</v>
      </c>
      <c r="AB84" s="79"/>
      <c r="AC84" s="79" t="b">
        <v>0</v>
      </c>
      <c r="AD84" s="79">
        <v>0</v>
      </c>
      <c r="AE84" s="85" t="s">
        <v>1392</v>
      </c>
      <c r="AF84" s="79" t="b">
        <v>0</v>
      </c>
      <c r="AG84" s="79" t="s">
        <v>1403</v>
      </c>
      <c r="AH84" s="79"/>
      <c r="AI84" s="85" t="s">
        <v>1392</v>
      </c>
      <c r="AJ84" s="79" t="b">
        <v>0</v>
      </c>
      <c r="AK84" s="79">
        <v>5</v>
      </c>
      <c r="AL84" s="85" t="s">
        <v>1290</v>
      </c>
      <c r="AM84" s="79" t="s">
        <v>1425</v>
      </c>
      <c r="AN84" s="79" t="b">
        <v>0</v>
      </c>
      <c r="AO84" s="85" t="s">
        <v>1290</v>
      </c>
      <c r="AP84" s="79" t="s">
        <v>176</v>
      </c>
      <c r="AQ84" s="79">
        <v>0</v>
      </c>
      <c r="AR84" s="79">
        <v>0</v>
      </c>
      <c r="AS84" s="79"/>
      <c r="AT84" s="79"/>
      <c r="AU84" s="79"/>
      <c r="AV84" s="79"/>
      <c r="AW84" s="79"/>
      <c r="AX84" s="79"/>
      <c r="AY84" s="79"/>
      <c r="AZ84" s="79"/>
      <c r="BA84">
        <v>2</v>
      </c>
      <c r="BB84" s="78" t="str">
        <f>REPLACE(INDEX(GroupVertices[Group],MATCH(Edges24[[#This Row],[Vertex 1]],GroupVertices[Vertex],0)),1,1,"")</f>
        <v>3</v>
      </c>
      <c r="BC84" s="78" t="str">
        <f>REPLACE(INDEX(GroupVertices[Group],MATCH(Edges24[[#This Row],[Vertex 2]],GroupVertices[Vertex],0)),1,1,"")</f>
        <v>3</v>
      </c>
      <c r="BD84" s="48">
        <v>1</v>
      </c>
      <c r="BE84" s="49">
        <v>3.5714285714285716</v>
      </c>
      <c r="BF84" s="48">
        <v>0</v>
      </c>
      <c r="BG84" s="49">
        <v>0</v>
      </c>
      <c r="BH84" s="48">
        <v>0</v>
      </c>
      <c r="BI84" s="49">
        <v>0</v>
      </c>
      <c r="BJ84" s="48">
        <v>27</v>
      </c>
      <c r="BK84" s="49">
        <v>96.42857142857143</v>
      </c>
      <c r="BL84" s="48">
        <v>28</v>
      </c>
    </row>
    <row r="85" spans="1:64" ht="15">
      <c r="A85" s="64" t="s">
        <v>273</v>
      </c>
      <c r="B85" s="64" t="s">
        <v>380</v>
      </c>
      <c r="C85" s="65"/>
      <c r="D85" s="66"/>
      <c r="E85" s="67"/>
      <c r="F85" s="68"/>
      <c r="G85" s="65"/>
      <c r="H85" s="69"/>
      <c r="I85" s="70"/>
      <c r="J85" s="70"/>
      <c r="K85" s="34" t="s">
        <v>65</v>
      </c>
      <c r="L85" s="77">
        <v>105</v>
      </c>
      <c r="M85" s="77"/>
      <c r="N85" s="72"/>
      <c r="O85" s="79" t="s">
        <v>416</v>
      </c>
      <c r="P85" s="81">
        <v>43568.21989583333</v>
      </c>
      <c r="Q85" s="79" t="s">
        <v>474</v>
      </c>
      <c r="R85" s="79"/>
      <c r="S85" s="79"/>
      <c r="T85" s="79"/>
      <c r="U85" s="79"/>
      <c r="V85" s="82" t="s">
        <v>860</v>
      </c>
      <c r="W85" s="81">
        <v>43568.21989583333</v>
      </c>
      <c r="X85" s="82" t="s">
        <v>1018</v>
      </c>
      <c r="Y85" s="79"/>
      <c r="Z85" s="79"/>
      <c r="AA85" s="85" t="s">
        <v>1240</v>
      </c>
      <c r="AB85" s="79"/>
      <c r="AC85" s="79" t="b">
        <v>0</v>
      </c>
      <c r="AD85" s="79">
        <v>0</v>
      </c>
      <c r="AE85" s="85" t="s">
        <v>1392</v>
      </c>
      <c r="AF85" s="79" t="b">
        <v>0</v>
      </c>
      <c r="AG85" s="79" t="s">
        <v>1403</v>
      </c>
      <c r="AH85" s="79"/>
      <c r="AI85" s="85" t="s">
        <v>1392</v>
      </c>
      <c r="AJ85" s="79" t="b">
        <v>0</v>
      </c>
      <c r="AK85" s="79">
        <v>6</v>
      </c>
      <c r="AL85" s="85" t="s">
        <v>1286</v>
      </c>
      <c r="AM85" s="79" t="s">
        <v>1425</v>
      </c>
      <c r="AN85" s="79" t="b">
        <v>0</v>
      </c>
      <c r="AO85" s="85" t="s">
        <v>1286</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c r="BE85" s="49"/>
      <c r="BF85" s="48"/>
      <c r="BG85" s="49"/>
      <c r="BH85" s="48"/>
      <c r="BI85" s="49"/>
      <c r="BJ85" s="48"/>
      <c r="BK85" s="49"/>
      <c r="BL85" s="48"/>
    </row>
    <row r="86" spans="1:64" ht="15">
      <c r="A86" s="64" t="s">
        <v>274</v>
      </c>
      <c r="B86" s="64" t="s">
        <v>380</v>
      </c>
      <c r="C86" s="65"/>
      <c r="D86" s="66"/>
      <c r="E86" s="67"/>
      <c r="F86" s="68"/>
      <c r="G86" s="65"/>
      <c r="H86" s="69"/>
      <c r="I86" s="70"/>
      <c r="J86" s="70"/>
      <c r="K86" s="34" t="s">
        <v>65</v>
      </c>
      <c r="L86" s="77">
        <v>107</v>
      </c>
      <c r="M86" s="77"/>
      <c r="N86" s="72"/>
      <c r="O86" s="79" t="s">
        <v>416</v>
      </c>
      <c r="P86" s="81">
        <v>43568.21980324074</v>
      </c>
      <c r="Q86" s="79" t="s">
        <v>474</v>
      </c>
      <c r="R86" s="79"/>
      <c r="S86" s="79"/>
      <c r="T86" s="79"/>
      <c r="U86" s="79"/>
      <c r="V86" s="82" t="s">
        <v>861</v>
      </c>
      <c r="W86" s="81">
        <v>43568.21980324074</v>
      </c>
      <c r="X86" s="82" t="s">
        <v>1019</v>
      </c>
      <c r="Y86" s="79"/>
      <c r="Z86" s="79"/>
      <c r="AA86" s="85" t="s">
        <v>1241</v>
      </c>
      <c r="AB86" s="79"/>
      <c r="AC86" s="79" t="b">
        <v>0</v>
      </c>
      <c r="AD86" s="79">
        <v>0</v>
      </c>
      <c r="AE86" s="85" t="s">
        <v>1392</v>
      </c>
      <c r="AF86" s="79" t="b">
        <v>0</v>
      </c>
      <c r="AG86" s="79" t="s">
        <v>1403</v>
      </c>
      <c r="AH86" s="79"/>
      <c r="AI86" s="85" t="s">
        <v>1392</v>
      </c>
      <c r="AJ86" s="79" t="b">
        <v>0</v>
      </c>
      <c r="AK86" s="79">
        <v>6</v>
      </c>
      <c r="AL86" s="85" t="s">
        <v>1286</v>
      </c>
      <c r="AM86" s="79" t="s">
        <v>1425</v>
      </c>
      <c r="AN86" s="79" t="b">
        <v>0</v>
      </c>
      <c r="AO86" s="85" t="s">
        <v>1286</v>
      </c>
      <c r="AP86" s="79" t="s">
        <v>176</v>
      </c>
      <c r="AQ86" s="79">
        <v>0</v>
      </c>
      <c r="AR86" s="79">
        <v>0</v>
      </c>
      <c r="AS86" s="79"/>
      <c r="AT86" s="79"/>
      <c r="AU86" s="79"/>
      <c r="AV86" s="79"/>
      <c r="AW86" s="79"/>
      <c r="AX86" s="79"/>
      <c r="AY86" s="79"/>
      <c r="AZ86" s="79"/>
      <c r="BA86">
        <v>1</v>
      </c>
      <c r="BB86" s="78" t="str">
        <f>REPLACE(INDEX(GroupVertices[Group],MATCH(Edges24[[#This Row],[Vertex 1]],GroupVertices[Vertex],0)),1,1,"")</f>
        <v>3</v>
      </c>
      <c r="BC86" s="78" t="str">
        <f>REPLACE(INDEX(GroupVertices[Group],MATCH(Edges24[[#This Row],[Vertex 2]],GroupVertices[Vertex],0)),1,1,"")</f>
        <v>3</v>
      </c>
      <c r="BD86" s="48"/>
      <c r="BE86" s="49"/>
      <c r="BF86" s="48"/>
      <c r="BG86" s="49"/>
      <c r="BH86" s="48"/>
      <c r="BI86" s="49"/>
      <c r="BJ86" s="48"/>
      <c r="BK86" s="49"/>
      <c r="BL86" s="48"/>
    </row>
    <row r="87" spans="1:64" ht="15">
      <c r="A87" s="64" t="s">
        <v>274</v>
      </c>
      <c r="B87" s="64" t="s">
        <v>314</v>
      </c>
      <c r="C87" s="65"/>
      <c r="D87" s="66"/>
      <c r="E87" s="67"/>
      <c r="F87" s="68"/>
      <c r="G87" s="65"/>
      <c r="H87" s="69"/>
      <c r="I87" s="70"/>
      <c r="J87" s="70"/>
      <c r="K87" s="34" t="s">
        <v>65</v>
      </c>
      <c r="L87" s="77">
        <v>109</v>
      </c>
      <c r="M87" s="77"/>
      <c r="N87" s="72"/>
      <c r="O87" s="79" t="s">
        <v>416</v>
      </c>
      <c r="P87" s="81">
        <v>43568.22454861111</v>
      </c>
      <c r="Q87" s="79" t="s">
        <v>468</v>
      </c>
      <c r="R87" s="79"/>
      <c r="S87" s="79"/>
      <c r="T87" s="79"/>
      <c r="U87" s="79"/>
      <c r="V87" s="82" t="s">
        <v>861</v>
      </c>
      <c r="W87" s="81">
        <v>43568.22454861111</v>
      </c>
      <c r="X87" s="82" t="s">
        <v>1020</v>
      </c>
      <c r="Y87" s="79"/>
      <c r="Z87" s="79"/>
      <c r="AA87" s="85" t="s">
        <v>1242</v>
      </c>
      <c r="AB87" s="79"/>
      <c r="AC87" s="79" t="b">
        <v>0</v>
      </c>
      <c r="AD87" s="79">
        <v>0</v>
      </c>
      <c r="AE87" s="85" t="s">
        <v>1392</v>
      </c>
      <c r="AF87" s="79" t="b">
        <v>0</v>
      </c>
      <c r="AG87" s="79" t="s">
        <v>1403</v>
      </c>
      <c r="AH87" s="79"/>
      <c r="AI87" s="85" t="s">
        <v>1392</v>
      </c>
      <c r="AJ87" s="79" t="b">
        <v>0</v>
      </c>
      <c r="AK87" s="79">
        <v>6</v>
      </c>
      <c r="AL87" s="85" t="s">
        <v>1291</v>
      </c>
      <c r="AM87" s="79" t="s">
        <v>1425</v>
      </c>
      <c r="AN87" s="79" t="b">
        <v>0</v>
      </c>
      <c r="AO87" s="85" t="s">
        <v>1291</v>
      </c>
      <c r="AP87" s="79" t="s">
        <v>176</v>
      </c>
      <c r="AQ87" s="79">
        <v>0</v>
      </c>
      <c r="AR87" s="79">
        <v>0</v>
      </c>
      <c r="AS87" s="79"/>
      <c r="AT87" s="79"/>
      <c r="AU87" s="79"/>
      <c r="AV87" s="79"/>
      <c r="AW87" s="79"/>
      <c r="AX87" s="79"/>
      <c r="AY87" s="79"/>
      <c r="AZ87" s="79"/>
      <c r="BA87">
        <v>2</v>
      </c>
      <c r="BB87" s="78" t="str">
        <f>REPLACE(INDEX(GroupVertices[Group],MATCH(Edges24[[#This Row],[Vertex 1]],GroupVertices[Vertex],0)),1,1,"")</f>
        <v>3</v>
      </c>
      <c r="BC87" s="78" t="str">
        <f>REPLACE(INDEX(GroupVertices[Group],MATCH(Edges24[[#This Row],[Vertex 2]],GroupVertices[Vertex],0)),1,1,"")</f>
        <v>3</v>
      </c>
      <c r="BD87" s="48">
        <v>2</v>
      </c>
      <c r="BE87" s="49">
        <v>7.142857142857143</v>
      </c>
      <c r="BF87" s="48">
        <v>0</v>
      </c>
      <c r="BG87" s="49">
        <v>0</v>
      </c>
      <c r="BH87" s="48">
        <v>0</v>
      </c>
      <c r="BI87" s="49">
        <v>0</v>
      </c>
      <c r="BJ87" s="48">
        <v>26</v>
      </c>
      <c r="BK87" s="49">
        <v>92.85714285714286</v>
      </c>
      <c r="BL87" s="48">
        <v>28</v>
      </c>
    </row>
    <row r="88" spans="1:64" ht="15">
      <c r="A88" s="64" t="s">
        <v>275</v>
      </c>
      <c r="B88" s="64" t="s">
        <v>314</v>
      </c>
      <c r="C88" s="65"/>
      <c r="D88" s="66"/>
      <c r="E88" s="67"/>
      <c r="F88" s="68"/>
      <c r="G88" s="65"/>
      <c r="H88" s="69"/>
      <c r="I88" s="70"/>
      <c r="J88" s="70"/>
      <c r="K88" s="34" t="s">
        <v>65</v>
      </c>
      <c r="L88" s="77">
        <v>110</v>
      </c>
      <c r="M88" s="77"/>
      <c r="N88" s="72"/>
      <c r="O88" s="79" t="s">
        <v>416</v>
      </c>
      <c r="P88" s="81">
        <v>43568.23365740741</v>
      </c>
      <c r="Q88" s="79" t="s">
        <v>468</v>
      </c>
      <c r="R88" s="79"/>
      <c r="S88" s="79"/>
      <c r="T88" s="79"/>
      <c r="U88" s="79"/>
      <c r="V88" s="82" t="s">
        <v>862</v>
      </c>
      <c r="W88" s="81">
        <v>43568.23365740741</v>
      </c>
      <c r="X88" s="82" t="s">
        <v>1021</v>
      </c>
      <c r="Y88" s="79"/>
      <c r="Z88" s="79"/>
      <c r="AA88" s="85" t="s">
        <v>1243</v>
      </c>
      <c r="AB88" s="79"/>
      <c r="AC88" s="79" t="b">
        <v>0</v>
      </c>
      <c r="AD88" s="79">
        <v>0</v>
      </c>
      <c r="AE88" s="85" t="s">
        <v>1392</v>
      </c>
      <c r="AF88" s="79" t="b">
        <v>0</v>
      </c>
      <c r="AG88" s="79" t="s">
        <v>1403</v>
      </c>
      <c r="AH88" s="79"/>
      <c r="AI88" s="85" t="s">
        <v>1392</v>
      </c>
      <c r="AJ88" s="79" t="b">
        <v>0</v>
      </c>
      <c r="AK88" s="79">
        <v>6</v>
      </c>
      <c r="AL88" s="85" t="s">
        <v>1291</v>
      </c>
      <c r="AM88" s="79" t="s">
        <v>1425</v>
      </c>
      <c r="AN88" s="79" t="b">
        <v>0</v>
      </c>
      <c r="AO88" s="85" t="s">
        <v>1291</v>
      </c>
      <c r="AP88" s="79" t="s">
        <v>176</v>
      </c>
      <c r="AQ88" s="79">
        <v>0</v>
      </c>
      <c r="AR88" s="79">
        <v>0</v>
      </c>
      <c r="AS88" s="79"/>
      <c r="AT88" s="79"/>
      <c r="AU88" s="79"/>
      <c r="AV88" s="79"/>
      <c r="AW88" s="79"/>
      <c r="AX88" s="79"/>
      <c r="AY88" s="79"/>
      <c r="AZ88" s="79"/>
      <c r="BA88">
        <v>1</v>
      </c>
      <c r="BB88" s="78" t="str">
        <f>REPLACE(INDEX(GroupVertices[Group],MATCH(Edges24[[#This Row],[Vertex 1]],GroupVertices[Vertex],0)),1,1,"")</f>
        <v>3</v>
      </c>
      <c r="BC88" s="78" t="str">
        <f>REPLACE(INDEX(GroupVertices[Group],MATCH(Edges24[[#This Row],[Vertex 2]],GroupVertices[Vertex],0)),1,1,"")</f>
        <v>3</v>
      </c>
      <c r="BD88" s="48">
        <v>2</v>
      </c>
      <c r="BE88" s="49">
        <v>7.142857142857143</v>
      </c>
      <c r="BF88" s="48">
        <v>0</v>
      </c>
      <c r="BG88" s="49">
        <v>0</v>
      </c>
      <c r="BH88" s="48">
        <v>0</v>
      </c>
      <c r="BI88" s="49">
        <v>0</v>
      </c>
      <c r="BJ88" s="48">
        <v>26</v>
      </c>
      <c r="BK88" s="49">
        <v>92.85714285714286</v>
      </c>
      <c r="BL88" s="48">
        <v>28</v>
      </c>
    </row>
    <row r="89" spans="1:64" ht="15">
      <c r="A89" s="64" t="s">
        <v>276</v>
      </c>
      <c r="B89" s="64" t="s">
        <v>379</v>
      </c>
      <c r="C89" s="65"/>
      <c r="D89" s="66"/>
      <c r="E89" s="67"/>
      <c r="F89" s="68"/>
      <c r="G89" s="65"/>
      <c r="H89" s="69"/>
      <c r="I89" s="70"/>
      <c r="J89" s="70"/>
      <c r="K89" s="34" t="s">
        <v>65</v>
      </c>
      <c r="L89" s="77">
        <v>111</v>
      </c>
      <c r="M89" s="77"/>
      <c r="N89" s="72"/>
      <c r="O89" s="79" t="s">
        <v>416</v>
      </c>
      <c r="P89" s="81">
        <v>43568.24444444444</v>
      </c>
      <c r="Q89" s="79" t="s">
        <v>457</v>
      </c>
      <c r="R89" s="79"/>
      <c r="S89" s="79"/>
      <c r="T89" s="79" t="s">
        <v>698</v>
      </c>
      <c r="U89" s="79"/>
      <c r="V89" s="82" t="s">
        <v>863</v>
      </c>
      <c r="W89" s="81">
        <v>43568.24444444444</v>
      </c>
      <c r="X89" s="82" t="s">
        <v>1022</v>
      </c>
      <c r="Y89" s="79"/>
      <c r="Z89" s="79"/>
      <c r="AA89" s="85" t="s">
        <v>1244</v>
      </c>
      <c r="AB89" s="79"/>
      <c r="AC89" s="79" t="b">
        <v>0</v>
      </c>
      <c r="AD89" s="79">
        <v>0</v>
      </c>
      <c r="AE89" s="85" t="s">
        <v>1392</v>
      </c>
      <c r="AF89" s="79" t="b">
        <v>0</v>
      </c>
      <c r="AG89" s="79" t="s">
        <v>1405</v>
      </c>
      <c r="AH89" s="79"/>
      <c r="AI89" s="85" t="s">
        <v>1392</v>
      </c>
      <c r="AJ89" s="79" t="b">
        <v>0</v>
      </c>
      <c r="AK89" s="79">
        <v>3</v>
      </c>
      <c r="AL89" s="85" t="s">
        <v>1202</v>
      </c>
      <c r="AM89" s="79" t="s">
        <v>1426</v>
      </c>
      <c r="AN89" s="79" t="b">
        <v>0</v>
      </c>
      <c r="AO89" s="85" t="s">
        <v>1202</v>
      </c>
      <c r="AP89" s="79" t="s">
        <v>176</v>
      </c>
      <c r="AQ89" s="79">
        <v>0</v>
      </c>
      <c r="AR89" s="79">
        <v>0</v>
      </c>
      <c r="AS89" s="79"/>
      <c r="AT89" s="79"/>
      <c r="AU89" s="79"/>
      <c r="AV89" s="79"/>
      <c r="AW89" s="79"/>
      <c r="AX89" s="79"/>
      <c r="AY89" s="79"/>
      <c r="AZ89" s="79"/>
      <c r="BA89">
        <v>1</v>
      </c>
      <c r="BB89" s="78" t="str">
        <f>REPLACE(INDEX(GroupVertices[Group],MATCH(Edges24[[#This Row],[Vertex 1]],GroupVertices[Vertex],0)),1,1,"")</f>
        <v>8</v>
      </c>
      <c r="BC89" s="78" t="str">
        <f>REPLACE(INDEX(GroupVertices[Group],MATCH(Edges24[[#This Row],[Vertex 2]],GroupVertices[Vertex],0)),1,1,"")</f>
        <v>8</v>
      </c>
      <c r="BD89" s="48"/>
      <c r="BE89" s="49"/>
      <c r="BF89" s="48"/>
      <c r="BG89" s="49"/>
      <c r="BH89" s="48"/>
      <c r="BI89" s="49"/>
      <c r="BJ89" s="48"/>
      <c r="BK89" s="49"/>
      <c r="BL89" s="48"/>
    </row>
    <row r="90" spans="1:64" ht="15">
      <c r="A90" s="64" t="s">
        <v>277</v>
      </c>
      <c r="B90" s="64" t="s">
        <v>277</v>
      </c>
      <c r="C90" s="65"/>
      <c r="D90" s="66"/>
      <c r="E90" s="67"/>
      <c r="F90" s="68"/>
      <c r="G90" s="65"/>
      <c r="H90" s="69"/>
      <c r="I90" s="70"/>
      <c r="J90" s="70"/>
      <c r="K90" s="34" t="s">
        <v>65</v>
      </c>
      <c r="L90" s="77">
        <v>113</v>
      </c>
      <c r="M90" s="77"/>
      <c r="N90" s="72"/>
      <c r="O90" s="79" t="s">
        <v>176</v>
      </c>
      <c r="P90" s="81">
        <v>43568.33246527778</v>
      </c>
      <c r="Q90" s="79" t="s">
        <v>475</v>
      </c>
      <c r="R90" s="79"/>
      <c r="S90" s="79"/>
      <c r="T90" s="79" t="s">
        <v>704</v>
      </c>
      <c r="U90" s="79"/>
      <c r="V90" s="82" t="s">
        <v>864</v>
      </c>
      <c r="W90" s="81">
        <v>43568.33246527778</v>
      </c>
      <c r="X90" s="82" t="s">
        <v>1023</v>
      </c>
      <c r="Y90" s="79"/>
      <c r="Z90" s="79"/>
      <c r="AA90" s="85" t="s">
        <v>1245</v>
      </c>
      <c r="AB90" s="79"/>
      <c r="AC90" s="79" t="b">
        <v>0</v>
      </c>
      <c r="AD90" s="79">
        <v>0</v>
      </c>
      <c r="AE90" s="85" t="s">
        <v>1392</v>
      </c>
      <c r="AF90" s="79" t="b">
        <v>0</v>
      </c>
      <c r="AG90" s="79" t="s">
        <v>1403</v>
      </c>
      <c r="AH90" s="79"/>
      <c r="AI90" s="85" t="s">
        <v>1392</v>
      </c>
      <c r="AJ90" s="79" t="b">
        <v>0</v>
      </c>
      <c r="AK90" s="79">
        <v>0</v>
      </c>
      <c r="AL90" s="85" t="s">
        <v>1392</v>
      </c>
      <c r="AM90" s="79" t="s">
        <v>1425</v>
      </c>
      <c r="AN90" s="79" t="b">
        <v>0</v>
      </c>
      <c r="AO90" s="85" t="s">
        <v>1245</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6.666666666666667</v>
      </c>
      <c r="BF90" s="48">
        <v>0</v>
      </c>
      <c r="BG90" s="49">
        <v>0</v>
      </c>
      <c r="BH90" s="48">
        <v>0</v>
      </c>
      <c r="BI90" s="49">
        <v>0</v>
      </c>
      <c r="BJ90" s="48">
        <v>14</v>
      </c>
      <c r="BK90" s="49">
        <v>93.33333333333333</v>
      </c>
      <c r="BL90" s="48">
        <v>15</v>
      </c>
    </row>
    <row r="91" spans="1:64" ht="15">
      <c r="A91" s="64" t="s">
        <v>278</v>
      </c>
      <c r="B91" s="64" t="s">
        <v>379</v>
      </c>
      <c r="C91" s="65"/>
      <c r="D91" s="66"/>
      <c r="E91" s="67"/>
      <c r="F91" s="68"/>
      <c r="G91" s="65"/>
      <c r="H91" s="69"/>
      <c r="I91" s="70"/>
      <c r="J91" s="70"/>
      <c r="K91" s="34" t="s">
        <v>65</v>
      </c>
      <c r="L91" s="77">
        <v>114</v>
      </c>
      <c r="M91" s="77"/>
      <c r="N91" s="72"/>
      <c r="O91" s="79" t="s">
        <v>416</v>
      </c>
      <c r="P91" s="81">
        <v>43568.33771990741</v>
      </c>
      <c r="Q91" s="79" t="s">
        <v>457</v>
      </c>
      <c r="R91" s="79"/>
      <c r="S91" s="79"/>
      <c r="T91" s="79" t="s">
        <v>698</v>
      </c>
      <c r="U91" s="79"/>
      <c r="V91" s="82" t="s">
        <v>865</v>
      </c>
      <c r="W91" s="81">
        <v>43568.33771990741</v>
      </c>
      <c r="X91" s="82" t="s">
        <v>1024</v>
      </c>
      <c r="Y91" s="79"/>
      <c r="Z91" s="79"/>
      <c r="AA91" s="85" t="s">
        <v>1246</v>
      </c>
      <c r="AB91" s="79"/>
      <c r="AC91" s="79" t="b">
        <v>0</v>
      </c>
      <c r="AD91" s="79">
        <v>0</v>
      </c>
      <c r="AE91" s="85" t="s">
        <v>1392</v>
      </c>
      <c r="AF91" s="79" t="b">
        <v>0</v>
      </c>
      <c r="AG91" s="79" t="s">
        <v>1405</v>
      </c>
      <c r="AH91" s="79"/>
      <c r="AI91" s="85" t="s">
        <v>1392</v>
      </c>
      <c r="AJ91" s="79" t="b">
        <v>0</v>
      </c>
      <c r="AK91" s="79">
        <v>3</v>
      </c>
      <c r="AL91" s="85" t="s">
        <v>1202</v>
      </c>
      <c r="AM91" s="79" t="s">
        <v>1425</v>
      </c>
      <c r="AN91" s="79" t="b">
        <v>0</v>
      </c>
      <c r="AO91" s="85" t="s">
        <v>1202</v>
      </c>
      <c r="AP91" s="79" t="s">
        <v>176</v>
      </c>
      <c r="AQ91" s="79">
        <v>0</v>
      </c>
      <c r="AR91" s="79">
        <v>0</v>
      </c>
      <c r="AS91" s="79"/>
      <c r="AT91" s="79"/>
      <c r="AU91" s="79"/>
      <c r="AV91" s="79"/>
      <c r="AW91" s="79"/>
      <c r="AX91" s="79"/>
      <c r="AY91" s="79"/>
      <c r="AZ91" s="79"/>
      <c r="BA91">
        <v>1</v>
      </c>
      <c r="BB91" s="78" t="str">
        <f>REPLACE(INDEX(GroupVertices[Group],MATCH(Edges24[[#This Row],[Vertex 1]],GroupVertices[Vertex],0)),1,1,"")</f>
        <v>8</v>
      </c>
      <c r="BC91" s="78" t="str">
        <f>REPLACE(INDEX(GroupVertices[Group],MATCH(Edges24[[#This Row],[Vertex 2]],GroupVertices[Vertex],0)),1,1,"")</f>
        <v>8</v>
      </c>
      <c r="BD91" s="48"/>
      <c r="BE91" s="49"/>
      <c r="BF91" s="48"/>
      <c r="BG91" s="49"/>
      <c r="BH91" s="48"/>
      <c r="BI91" s="49"/>
      <c r="BJ91" s="48"/>
      <c r="BK91" s="49"/>
      <c r="BL91" s="48"/>
    </row>
    <row r="92" spans="1:64" ht="15">
      <c r="A92" s="64" t="s">
        <v>279</v>
      </c>
      <c r="B92" s="64" t="s">
        <v>314</v>
      </c>
      <c r="C92" s="65"/>
      <c r="D92" s="66"/>
      <c r="E92" s="67"/>
      <c r="F92" s="68"/>
      <c r="G92" s="65"/>
      <c r="H92" s="69"/>
      <c r="I92" s="70"/>
      <c r="J92" s="70"/>
      <c r="K92" s="34" t="s">
        <v>65</v>
      </c>
      <c r="L92" s="77">
        <v>116</v>
      </c>
      <c r="M92" s="77"/>
      <c r="N92" s="72"/>
      <c r="O92" s="79" t="s">
        <v>416</v>
      </c>
      <c r="P92" s="81">
        <v>43568.359814814816</v>
      </c>
      <c r="Q92" s="79" t="s">
        <v>466</v>
      </c>
      <c r="R92" s="79"/>
      <c r="S92" s="79"/>
      <c r="T92" s="79"/>
      <c r="U92" s="79"/>
      <c r="V92" s="82" t="s">
        <v>866</v>
      </c>
      <c r="W92" s="81">
        <v>43568.359814814816</v>
      </c>
      <c r="X92" s="82" t="s">
        <v>1025</v>
      </c>
      <c r="Y92" s="79"/>
      <c r="Z92" s="79"/>
      <c r="AA92" s="85" t="s">
        <v>1247</v>
      </c>
      <c r="AB92" s="79"/>
      <c r="AC92" s="79" t="b">
        <v>0</v>
      </c>
      <c r="AD92" s="79">
        <v>0</v>
      </c>
      <c r="AE92" s="85" t="s">
        <v>1392</v>
      </c>
      <c r="AF92" s="79" t="b">
        <v>0</v>
      </c>
      <c r="AG92" s="79" t="s">
        <v>1403</v>
      </c>
      <c r="AH92" s="79"/>
      <c r="AI92" s="85" t="s">
        <v>1392</v>
      </c>
      <c r="AJ92" s="79" t="b">
        <v>0</v>
      </c>
      <c r="AK92" s="79">
        <v>5</v>
      </c>
      <c r="AL92" s="85" t="s">
        <v>1290</v>
      </c>
      <c r="AM92" s="79" t="s">
        <v>1426</v>
      </c>
      <c r="AN92" s="79" t="b">
        <v>0</v>
      </c>
      <c r="AO92" s="85" t="s">
        <v>1290</v>
      </c>
      <c r="AP92" s="79" t="s">
        <v>176</v>
      </c>
      <c r="AQ92" s="79">
        <v>0</v>
      </c>
      <c r="AR92" s="79">
        <v>0</v>
      </c>
      <c r="AS92" s="79"/>
      <c r="AT92" s="79"/>
      <c r="AU92" s="79"/>
      <c r="AV92" s="79"/>
      <c r="AW92" s="79"/>
      <c r="AX92" s="79"/>
      <c r="AY92" s="79"/>
      <c r="AZ92" s="79"/>
      <c r="BA92">
        <v>3</v>
      </c>
      <c r="BB92" s="78" t="str">
        <f>REPLACE(INDEX(GroupVertices[Group],MATCH(Edges24[[#This Row],[Vertex 1]],GroupVertices[Vertex],0)),1,1,"")</f>
        <v>3</v>
      </c>
      <c r="BC92" s="78" t="str">
        <f>REPLACE(INDEX(GroupVertices[Group],MATCH(Edges24[[#This Row],[Vertex 2]],GroupVertices[Vertex],0)),1,1,"")</f>
        <v>3</v>
      </c>
      <c r="BD92" s="48">
        <v>1</v>
      </c>
      <c r="BE92" s="49">
        <v>3.5714285714285716</v>
      </c>
      <c r="BF92" s="48">
        <v>0</v>
      </c>
      <c r="BG92" s="49">
        <v>0</v>
      </c>
      <c r="BH92" s="48">
        <v>0</v>
      </c>
      <c r="BI92" s="49">
        <v>0</v>
      </c>
      <c r="BJ92" s="48">
        <v>27</v>
      </c>
      <c r="BK92" s="49">
        <v>96.42857142857143</v>
      </c>
      <c r="BL92" s="48">
        <v>28</v>
      </c>
    </row>
    <row r="93" spans="1:64" ht="15">
      <c r="A93" s="64" t="s">
        <v>279</v>
      </c>
      <c r="B93" s="64" t="s">
        <v>314</v>
      </c>
      <c r="C93" s="65"/>
      <c r="D93" s="66"/>
      <c r="E93" s="67"/>
      <c r="F93" s="68"/>
      <c r="G93" s="65"/>
      <c r="H93" s="69"/>
      <c r="I93" s="70"/>
      <c r="J93" s="70"/>
      <c r="K93" s="34" t="s">
        <v>65</v>
      </c>
      <c r="L93" s="77">
        <v>117</v>
      </c>
      <c r="M93" s="77"/>
      <c r="N93" s="72"/>
      <c r="O93" s="79" t="s">
        <v>416</v>
      </c>
      <c r="P93" s="81">
        <v>43568.36068287037</v>
      </c>
      <c r="Q93" s="79" t="s">
        <v>468</v>
      </c>
      <c r="R93" s="79"/>
      <c r="S93" s="79"/>
      <c r="T93" s="79"/>
      <c r="U93" s="79"/>
      <c r="V93" s="82" t="s">
        <v>866</v>
      </c>
      <c r="W93" s="81">
        <v>43568.36068287037</v>
      </c>
      <c r="X93" s="82" t="s">
        <v>1026</v>
      </c>
      <c r="Y93" s="79"/>
      <c r="Z93" s="79"/>
      <c r="AA93" s="85" t="s">
        <v>1248</v>
      </c>
      <c r="AB93" s="79"/>
      <c r="AC93" s="79" t="b">
        <v>0</v>
      </c>
      <c r="AD93" s="79">
        <v>0</v>
      </c>
      <c r="AE93" s="85" t="s">
        <v>1392</v>
      </c>
      <c r="AF93" s="79" t="b">
        <v>0</v>
      </c>
      <c r="AG93" s="79" t="s">
        <v>1403</v>
      </c>
      <c r="AH93" s="79"/>
      <c r="AI93" s="85" t="s">
        <v>1392</v>
      </c>
      <c r="AJ93" s="79" t="b">
        <v>0</v>
      </c>
      <c r="AK93" s="79">
        <v>6</v>
      </c>
      <c r="AL93" s="85" t="s">
        <v>1291</v>
      </c>
      <c r="AM93" s="79" t="s">
        <v>1426</v>
      </c>
      <c r="AN93" s="79" t="b">
        <v>0</v>
      </c>
      <c r="AO93" s="85" t="s">
        <v>1291</v>
      </c>
      <c r="AP93" s="79" t="s">
        <v>176</v>
      </c>
      <c r="AQ93" s="79">
        <v>0</v>
      </c>
      <c r="AR93" s="79">
        <v>0</v>
      </c>
      <c r="AS93" s="79"/>
      <c r="AT93" s="79"/>
      <c r="AU93" s="79"/>
      <c r="AV93" s="79"/>
      <c r="AW93" s="79"/>
      <c r="AX93" s="79"/>
      <c r="AY93" s="79"/>
      <c r="AZ93" s="79"/>
      <c r="BA93">
        <v>3</v>
      </c>
      <c r="BB93" s="78" t="str">
        <f>REPLACE(INDEX(GroupVertices[Group],MATCH(Edges24[[#This Row],[Vertex 1]],GroupVertices[Vertex],0)),1,1,"")</f>
        <v>3</v>
      </c>
      <c r="BC93" s="78" t="str">
        <f>REPLACE(INDEX(GroupVertices[Group],MATCH(Edges24[[#This Row],[Vertex 2]],GroupVertices[Vertex],0)),1,1,"")</f>
        <v>3</v>
      </c>
      <c r="BD93" s="48">
        <v>2</v>
      </c>
      <c r="BE93" s="49">
        <v>7.142857142857143</v>
      </c>
      <c r="BF93" s="48">
        <v>0</v>
      </c>
      <c r="BG93" s="49">
        <v>0</v>
      </c>
      <c r="BH93" s="48">
        <v>0</v>
      </c>
      <c r="BI93" s="49">
        <v>0</v>
      </c>
      <c r="BJ93" s="48">
        <v>26</v>
      </c>
      <c r="BK93" s="49">
        <v>92.85714285714286</v>
      </c>
      <c r="BL93" s="48">
        <v>28</v>
      </c>
    </row>
    <row r="94" spans="1:64" ht="15">
      <c r="A94" s="64" t="s">
        <v>279</v>
      </c>
      <c r="B94" s="64" t="s">
        <v>380</v>
      </c>
      <c r="C94" s="65"/>
      <c r="D94" s="66"/>
      <c r="E94" s="67"/>
      <c r="F94" s="68"/>
      <c r="G94" s="65"/>
      <c r="H94" s="69"/>
      <c r="I94" s="70"/>
      <c r="J94" s="70"/>
      <c r="K94" s="34" t="s">
        <v>65</v>
      </c>
      <c r="L94" s="77">
        <v>118</v>
      </c>
      <c r="M94" s="77"/>
      <c r="N94" s="72"/>
      <c r="O94" s="79" t="s">
        <v>416</v>
      </c>
      <c r="P94" s="81">
        <v>43568.4940625</v>
      </c>
      <c r="Q94" s="79" t="s">
        <v>474</v>
      </c>
      <c r="R94" s="79"/>
      <c r="S94" s="79"/>
      <c r="T94" s="79"/>
      <c r="U94" s="79"/>
      <c r="V94" s="82" t="s">
        <v>866</v>
      </c>
      <c r="W94" s="81">
        <v>43568.4940625</v>
      </c>
      <c r="X94" s="82" t="s">
        <v>1027</v>
      </c>
      <c r="Y94" s="79"/>
      <c r="Z94" s="79"/>
      <c r="AA94" s="85" t="s">
        <v>1249</v>
      </c>
      <c r="AB94" s="79"/>
      <c r="AC94" s="79" t="b">
        <v>0</v>
      </c>
      <c r="AD94" s="79">
        <v>0</v>
      </c>
      <c r="AE94" s="85" t="s">
        <v>1392</v>
      </c>
      <c r="AF94" s="79" t="b">
        <v>0</v>
      </c>
      <c r="AG94" s="79" t="s">
        <v>1403</v>
      </c>
      <c r="AH94" s="79"/>
      <c r="AI94" s="85" t="s">
        <v>1392</v>
      </c>
      <c r="AJ94" s="79" t="b">
        <v>0</v>
      </c>
      <c r="AK94" s="79">
        <v>6</v>
      </c>
      <c r="AL94" s="85" t="s">
        <v>1286</v>
      </c>
      <c r="AM94" s="79" t="s">
        <v>1426</v>
      </c>
      <c r="AN94" s="79" t="b">
        <v>0</v>
      </c>
      <c r="AO94" s="85" t="s">
        <v>1286</v>
      </c>
      <c r="AP94" s="79" t="s">
        <v>176</v>
      </c>
      <c r="AQ94" s="79">
        <v>0</v>
      </c>
      <c r="AR94" s="79">
        <v>0</v>
      </c>
      <c r="AS94" s="79"/>
      <c r="AT94" s="79"/>
      <c r="AU94" s="79"/>
      <c r="AV94" s="79"/>
      <c r="AW94" s="79"/>
      <c r="AX94" s="79"/>
      <c r="AY94" s="79"/>
      <c r="AZ94" s="79"/>
      <c r="BA94">
        <v>1</v>
      </c>
      <c r="BB94" s="78" t="str">
        <f>REPLACE(INDEX(GroupVertices[Group],MATCH(Edges24[[#This Row],[Vertex 1]],GroupVertices[Vertex],0)),1,1,"")</f>
        <v>3</v>
      </c>
      <c r="BC94" s="78" t="str">
        <f>REPLACE(INDEX(GroupVertices[Group],MATCH(Edges24[[#This Row],[Vertex 2]],GroupVertices[Vertex],0)),1,1,"")</f>
        <v>3</v>
      </c>
      <c r="BD94" s="48"/>
      <c r="BE94" s="49"/>
      <c r="BF94" s="48"/>
      <c r="BG94" s="49"/>
      <c r="BH94" s="48"/>
      <c r="BI94" s="49"/>
      <c r="BJ94" s="48"/>
      <c r="BK94" s="49"/>
      <c r="BL94" s="48"/>
    </row>
    <row r="95" spans="1:64" ht="15">
      <c r="A95" s="64" t="s">
        <v>280</v>
      </c>
      <c r="B95" s="64" t="s">
        <v>380</v>
      </c>
      <c r="C95" s="65"/>
      <c r="D95" s="66"/>
      <c r="E95" s="67"/>
      <c r="F95" s="68"/>
      <c r="G95" s="65"/>
      <c r="H95" s="69"/>
      <c r="I95" s="70"/>
      <c r="J95" s="70"/>
      <c r="K95" s="34" t="s">
        <v>65</v>
      </c>
      <c r="L95" s="77">
        <v>120</v>
      </c>
      <c r="M95" s="77"/>
      <c r="N95" s="72"/>
      <c r="O95" s="79" t="s">
        <v>416</v>
      </c>
      <c r="P95" s="81">
        <v>43568.50126157407</v>
      </c>
      <c r="Q95" s="79" t="s">
        <v>474</v>
      </c>
      <c r="R95" s="79"/>
      <c r="S95" s="79"/>
      <c r="T95" s="79"/>
      <c r="U95" s="79"/>
      <c r="V95" s="82" t="s">
        <v>867</v>
      </c>
      <c r="W95" s="81">
        <v>43568.50126157407</v>
      </c>
      <c r="X95" s="82" t="s">
        <v>1028</v>
      </c>
      <c r="Y95" s="79"/>
      <c r="Z95" s="79"/>
      <c r="AA95" s="85" t="s">
        <v>1250</v>
      </c>
      <c r="AB95" s="79"/>
      <c r="AC95" s="79" t="b">
        <v>0</v>
      </c>
      <c r="AD95" s="79">
        <v>0</v>
      </c>
      <c r="AE95" s="85" t="s">
        <v>1392</v>
      </c>
      <c r="AF95" s="79" t="b">
        <v>0</v>
      </c>
      <c r="AG95" s="79" t="s">
        <v>1403</v>
      </c>
      <c r="AH95" s="79"/>
      <c r="AI95" s="85" t="s">
        <v>1392</v>
      </c>
      <c r="AJ95" s="79" t="b">
        <v>0</v>
      </c>
      <c r="AK95" s="79">
        <v>6</v>
      </c>
      <c r="AL95" s="85" t="s">
        <v>1286</v>
      </c>
      <c r="AM95" s="79" t="s">
        <v>1425</v>
      </c>
      <c r="AN95" s="79" t="b">
        <v>0</v>
      </c>
      <c r="AO95" s="85" t="s">
        <v>1286</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c r="BE95" s="49"/>
      <c r="BF95" s="48"/>
      <c r="BG95" s="49"/>
      <c r="BH95" s="48"/>
      <c r="BI95" s="49"/>
      <c r="BJ95" s="48"/>
      <c r="BK95" s="49"/>
      <c r="BL95" s="48"/>
    </row>
    <row r="96" spans="1:64" ht="15">
      <c r="A96" s="64" t="s">
        <v>281</v>
      </c>
      <c r="B96" s="64" t="s">
        <v>281</v>
      </c>
      <c r="C96" s="65"/>
      <c r="D96" s="66"/>
      <c r="E96" s="67"/>
      <c r="F96" s="68"/>
      <c r="G96" s="65"/>
      <c r="H96" s="69"/>
      <c r="I96" s="70"/>
      <c r="J96" s="70"/>
      <c r="K96" s="34" t="s">
        <v>65</v>
      </c>
      <c r="L96" s="77">
        <v>122</v>
      </c>
      <c r="M96" s="77"/>
      <c r="N96" s="72"/>
      <c r="O96" s="79" t="s">
        <v>176</v>
      </c>
      <c r="P96" s="81">
        <v>43568.73304398148</v>
      </c>
      <c r="Q96" s="79" t="s">
        <v>476</v>
      </c>
      <c r="R96" s="79"/>
      <c r="S96" s="79"/>
      <c r="T96" s="79" t="s">
        <v>705</v>
      </c>
      <c r="U96" s="79"/>
      <c r="V96" s="82" t="s">
        <v>868</v>
      </c>
      <c r="W96" s="81">
        <v>43568.73304398148</v>
      </c>
      <c r="X96" s="82" t="s">
        <v>1029</v>
      </c>
      <c r="Y96" s="79"/>
      <c r="Z96" s="79"/>
      <c r="AA96" s="85" t="s">
        <v>1251</v>
      </c>
      <c r="AB96" s="79"/>
      <c r="AC96" s="79" t="b">
        <v>0</v>
      </c>
      <c r="AD96" s="79">
        <v>0</v>
      </c>
      <c r="AE96" s="85" t="s">
        <v>1392</v>
      </c>
      <c r="AF96" s="79" t="b">
        <v>0</v>
      </c>
      <c r="AG96" s="79" t="s">
        <v>1404</v>
      </c>
      <c r="AH96" s="79"/>
      <c r="AI96" s="85" t="s">
        <v>1392</v>
      </c>
      <c r="AJ96" s="79" t="b">
        <v>0</v>
      </c>
      <c r="AK96" s="79">
        <v>0</v>
      </c>
      <c r="AL96" s="85" t="s">
        <v>1392</v>
      </c>
      <c r="AM96" s="79" t="s">
        <v>1426</v>
      </c>
      <c r="AN96" s="79" t="b">
        <v>0</v>
      </c>
      <c r="AO96" s="85" t="s">
        <v>1251</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27</v>
      </c>
      <c r="BK96" s="49">
        <v>100</v>
      </c>
      <c r="BL96" s="48">
        <v>27</v>
      </c>
    </row>
    <row r="97" spans="1:64" ht="15">
      <c r="A97" s="64" t="s">
        <v>282</v>
      </c>
      <c r="B97" s="64" t="s">
        <v>282</v>
      </c>
      <c r="C97" s="65"/>
      <c r="D97" s="66"/>
      <c r="E97" s="67"/>
      <c r="F97" s="68"/>
      <c r="G97" s="65"/>
      <c r="H97" s="69"/>
      <c r="I97" s="70"/>
      <c r="J97" s="70"/>
      <c r="K97" s="34" t="s">
        <v>65</v>
      </c>
      <c r="L97" s="77">
        <v>123</v>
      </c>
      <c r="M97" s="77"/>
      <c r="N97" s="72"/>
      <c r="O97" s="79" t="s">
        <v>176</v>
      </c>
      <c r="P97" s="81">
        <v>43567.544583333336</v>
      </c>
      <c r="Q97" s="79" t="s">
        <v>477</v>
      </c>
      <c r="R97" s="79"/>
      <c r="S97" s="79"/>
      <c r="T97" s="79" t="s">
        <v>695</v>
      </c>
      <c r="U97" s="82" t="s">
        <v>769</v>
      </c>
      <c r="V97" s="82" t="s">
        <v>769</v>
      </c>
      <c r="W97" s="81">
        <v>43567.544583333336</v>
      </c>
      <c r="X97" s="82" t="s">
        <v>1030</v>
      </c>
      <c r="Y97" s="79"/>
      <c r="Z97" s="79"/>
      <c r="AA97" s="85" t="s">
        <v>1252</v>
      </c>
      <c r="AB97" s="79"/>
      <c r="AC97" s="79" t="b">
        <v>0</v>
      </c>
      <c r="AD97" s="79">
        <v>7</v>
      </c>
      <c r="AE97" s="85" t="s">
        <v>1392</v>
      </c>
      <c r="AF97" s="79" t="b">
        <v>0</v>
      </c>
      <c r="AG97" s="79" t="s">
        <v>1403</v>
      </c>
      <c r="AH97" s="79"/>
      <c r="AI97" s="85" t="s">
        <v>1392</v>
      </c>
      <c r="AJ97" s="79" t="b">
        <v>0</v>
      </c>
      <c r="AK97" s="79">
        <v>1</v>
      </c>
      <c r="AL97" s="85" t="s">
        <v>1392</v>
      </c>
      <c r="AM97" s="79" t="s">
        <v>1423</v>
      </c>
      <c r="AN97" s="79" t="b">
        <v>0</v>
      </c>
      <c r="AO97" s="85" t="s">
        <v>1252</v>
      </c>
      <c r="AP97" s="79" t="s">
        <v>176</v>
      </c>
      <c r="AQ97" s="79">
        <v>0</v>
      </c>
      <c r="AR97" s="79">
        <v>0</v>
      </c>
      <c r="AS97" s="79"/>
      <c r="AT97" s="79"/>
      <c r="AU97" s="79"/>
      <c r="AV97" s="79"/>
      <c r="AW97" s="79"/>
      <c r="AX97" s="79"/>
      <c r="AY97" s="79"/>
      <c r="AZ97" s="79"/>
      <c r="BA97">
        <v>1</v>
      </c>
      <c r="BB97" s="78" t="str">
        <f>REPLACE(INDEX(GroupVertices[Group],MATCH(Edges24[[#This Row],[Vertex 1]],GroupVertices[Vertex],0)),1,1,"")</f>
        <v>20</v>
      </c>
      <c r="BC97" s="78" t="str">
        <f>REPLACE(INDEX(GroupVertices[Group],MATCH(Edges24[[#This Row],[Vertex 2]],GroupVertices[Vertex],0)),1,1,"")</f>
        <v>20</v>
      </c>
      <c r="BD97" s="48">
        <v>1</v>
      </c>
      <c r="BE97" s="49">
        <v>7.142857142857143</v>
      </c>
      <c r="BF97" s="48">
        <v>0</v>
      </c>
      <c r="BG97" s="49">
        <v>0</v>
      </c>
      <c r="BH97" s="48">
        <v>0</v>
      </c>
      <c r="BI97" s="49">
        <v>0</v>
      </c>
      <c r="BJ97" s="48">
        <v>13</v>
      </c>
      <c r="BK97" s="49">
        <v>92.85714285714286</v>
      </c>
      <c r="BL97" s="48">
        <v>14</v>
      </c>
    </row>
    <row r="98" spans="1:64" ht="15">
      <c r="A98" s="64" t="s">
        <v>283</v>
      </c>
      <c r="B98" s="64" t="s">
        <v>282</v>
      </c>
      <c r="C98" s="65"/>
      <c r="D98" s="66"/>
      <c r="E98" s="67"/>
      <c r="F98" s="68"/>
      <c r="G98" s="65"/>
      <c r="H98" s="69"/>
      <c r="I98" s="70"/>
      <c r="J98" s="70"/>
      <c r="K98" s="34" t="s">
        <v>65</v>
      </c>
      <c r="L98" s="77">
        <v>124</v>
      </c>
      <c r="M98" s="77"/>
      <c r="N98" s="72"/>
      <c r="O98" s="79" t="s">
        <v>416</v>
      </c>
      <c r="P98" s="81">
        <v>43568.73788194444</v>
      </c>
      <c r="Q98" s="79" t="s">
        <v>449</v>
      </c>
      <c r="R98" s="79"/>
      <c r="S98" s="79"/>
      <c r="T98" s="79" t="s">
        <v>695</v>
      </c>
      <c r="U98" s="82" t="s">
        <v>769</v>
      </c>
      <c r="V98" s="82" t="s">
        <v>769</v>
      </c>
      <c r="W98" s="81">
        <v>43568.73788194444</v>
      </c>
      <c r="X98" s="82" t="s">
        <v>1031</v>
      </c>
      <c r="Y98" s="79"/>
      <c r="Z98" s="79"/>
      <c r="AA98" s="85" t="s">
        <v>1253</v>
      </c>
      <c r="AB98" s="79"/>
      <c r="AC98" s="79" t="b">
        <v>0</v>
      </c>
      <c r="AD98" s="79">
        <v>0</v>
      </c>
      <c r="AE98" s="85" t="s">
        <v>1392</v>
      </c>
      <c r="AF98" s="79" t="b">
        <v>0</v>
      </c>
      <c r="AG98" s="79" t="s">
        <v>1403</v>
      </c>
      <c r="AH98" s="79"/>
      <c r="AI98" s="85" t="s">
        <v>1392</v>
      </c>
      <c r="AJ98" s="79" t="b">
        <v>0</v>
      </c>
      <c r="AK98" s="79">
        <v>2</v>
      </c>
      <c r="AL98" s="85" t="s">
        <v>1252</v>
      </c>
      <c r="AM98" s="79" t="s">
        <v>1426</v>
      </c>
      <c r="AN98" s="79" t="b">
        <v>0</v>
      </c>
      <c r="AO98" s="85" t="s">
        <v>1252</v>
      </c>
      <c r="AP98" s="79" t="s">
        <v>176</v>
      </c>
      <c r="AQ98" s="79">
        <v>0</v>
      </c>
      <c r="AR98" s="79">
        <v>0</v>
      </c>
      <c r="AS98" s="79"/>
      <c r="AT98" s="79"/>
      <c r="AU98" s="79"/>
      <c r="AV98" s="79"/>
      <c r="AW98" s="79"/>
      <c r="AX98" s="79"/>
      <c r="AY98" s="79"/>
      <c r="AZ98" s="79"/>
      <c r="BA98">
        <v>1</v>
      </c>
      <c r="BB98" s="78" t="str">
        <f>REPLACE(INDEX(GroupVertices[Group],MATCH(Edges24[[#This Row],[Vertex 1]],GroupVertices[Vertex],0)),1,1,"")</f>
        <v>20</v>
      </c>
      <c r="BC98" s="78" t="str">
        <f>REPLACE(INDEX(GroupVertices[Group],MATCH(Edges24[[#This Row],[Vertex 2]],GroupVertices[Vertex],0)),1,1,"")</f>
        <v>20</v>
      </c>
      <c r="BD98" s="48">
        <v>1</v>
      </c>
      <c r="BE98" s="49">
        <v>6.25</v>
      </c>
      <c r="BF98" s="48">
        <v>0</v>
      </c>
      <c r="BG98" s="49">
        <v>0</v>
      </c>
      <c r="BH98" s="48">
        <v>0</v>
      </c>
      <c r="BI98" s="49">
        <v>0</v>
      </c>
      <c r="BJ98" s="48">
        <v>15</v>
      </c>
      <c r="BK98" s="49">
        <v>93.75</v>
      </c>
      <c r="BL98" s="48">
        <v>16</v>
      </c>
    </row>
    <row r="99" spans="1:64" ht="15">
      <c r="A99" s="64" t="s">
        <v>284</v>
      </c>
      <c r="B99" s="64" t="s">
        <v>284</v>
      </c>
      <c r="C99" s="65"/>
      <c r="D99" s="66"/>
      <c r="E99" s="67"/>
      <c r="F99" s="68"/>
      <c r="G99" s="65"/>
      <c r="H99" s="69"/>
      <c r="I99" s="70"/>
      <c r="J99" s="70"/>
      <c r="K99" s="34" t="s">
        <v>65</v>
      </c>
      <c r="L99" s="77">
        <v>125</v>
      </c>
      <c r="M99" s="77"/>
      <c r="N99" s="72"/>
      <c r="O99" s="79" t="s">
        <v>176</v>
      </c>
      <c r="P99" s="81">
        <v>43568.97482638889</v>
      </c>
      <c r="Q99" s="79" t="s">
        <v>478</v>
      </c>
      <c r="R99" s="82" t="s">
        <v>602</v>
      </c>
      <c r="S99" s="79" t="s">
        <v>657</v>
      </c>
      <c r="T99" s="79" t="s">
        <v>706</v>
      </c>
      <c r="U99" s="79"/>
      <c r="V99" s="82" t="s">
        <v>869</v>
      </c>
      <c r="W99" s="81">
        <v>43568.97482638889</v>
      </c>
      <c r="X99" s="82" t="s">
        <v>1032</v>
      </c>
      <c r="Y99" s="79"/>
      <c r="Z99" s="79"/>
      <c r="AA99" s="85" t="s">
        <v>1254</v>
      </c>
      <c r="AB99" s="79"/>
      <c r="AC99" s="79" t="b">
        <v>0</v>
      </c>
      <c r="AD99" s="79">
        <v>0</v>
      </c>
      <c r="AE99" s="85" t="s">
        <v>1392</v>
      </c>
      <c r="AF99" s="79" t="b">
        <v>0</v>
      </c>
      <c r="AG99" s="79" t="s">
        <v>1403</v>
      </c>
      <c r="AH99" s="79"/>
      <c r="AI99" s="85" t="s">
        <v>1392</v>
      </c>
      <c r="AJ99" s="79" t="b">
        <v>0</v>
      </c>
      <c r="AK99" s="79">
        <v>0</v>
      </c>
      <c r="AL99" s="85" t="s">
        <v>1392</v>
      </c>
      <c r="AM99" s="79" t="s">
        <v>1427</v>
      </c>
      <c r="AN99" s="79" t="b">
        <v>0</v>
      </c>
      <c r="AO99" s="85" t="s">
        <v>1254</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6</v>
      </c>
      <c r="BG99" s="49">
        <v>18.75</v>
      </c>
      <c r="BH99" s="48">
        <v>0</v>
      </c>
      <c r="BI99" s="49">
        <v>0</v>
      </c>
      <c r="BJ99" s="48">
        <v>26</v>
      </c>
      <c r="BK99" s="49">
        <v>81.25</v>
      </c>
      <c r="BL99" s="48">
        <v>32</v>
      </c>
    </row>
    <row r="100" spans="1:64" ht="15">
      <c r="A100" s="64" t="s">
        <v>285</v>
      </c>
      <c r="B100" s="64" t="s">
        <v>381</v>
      </c>
      <c r="C100" s="65"/>
      <c r="D100" s="66"/>
      <c r="E100" s="67"/>
      <c r="F100" s="68"/>
      <c r="G100" s="65"/>
      <c r="H100" s="69"/>
      <c r="I100" s="70"/>
      <c r="J100" s="70"/>
      <c r="K100" s="34" t="s">
        <v>65</v>
      </c>
      <c r="L100" s="77">
        <v>126</v>
      </c>
      <c r="M100" s="77"/>
      <c r="N100" s="72"/>
      <c r="O100" s="79" t="s">
        <v>416</v>
      </c>
      <c r="P100" s="81">
        <v>43569.65277777778</v>
      </c>
      <c r="Q100" s="79" t="s">
        <v>479</v>
      </c>
      <c r="R100" s="79"/>
      <c r="S100" s="79"/>
      <c r="T100" s="79" t="s">
        <v>707</v>
      </c>
      <c r="U100" s="79"/>
      <c r="V100" s="82" t="s">
        <v>870</v>
      </c>
      <c r="W100" s="81">
        <v>43569.65277777778</v>
      </c>
      <c r="X100" s="82" t="s">
        <v>1033</v>
      </c>
      <c r="Y100" s="79"/>
      <c r="Z100" s="79"/>
      <c r="AA100" s="85" t="s">
        <v>1255</v>
      </c>
      <c r="AB100" s="85" t="s">
        <v>1384</v>
      </c>
      <c r="AC100" s="79" t="b">
        <v>0</v>
      </c>
      <c r="AD100" s="79">
        <v>0</v>
      </c>
      <c r="AE100" s="85" t="s">
        <v>1396</v>
      </c>
      <c r="AF100" s="79" t="b">
        <v>0</v>
      </c>
      <c r="AG100" s="79" t="s">
        <v>1403</v>
      </c>
      <c r="AH100" s="79"/>
      <c r="AI100" s="85" t="s">
        <v>1392</v>
      </c>
      <c r="AJ100" s="79" t="b">
        <v>0</v>
      </c>
      <c r="AK100" s="79">
        <v>0</v>
      </c>
      <c r="AL100" s="85" t="s">
        <v>1392</v>
      </c>
      <c r="AM100" s="79" t="s">
        <v>1426</v>
      </c>
      <c r="AN100" s="79" t="b">
        <v>0</v>
      </c>
      <c r="AO100" s="85" t="s">
        <v>1384</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14</v>
      </c>
      <c r="BC100" s="78" t="str">
        <f>REPLACE(INDEX(GroupVertices[Group],MATCH(Edges24[[#This Row],[Vertex 2]],GroupVertices[Vertex],0)),1,1,"")</f>
        <v>14</v>
      </c>
      <c r="BD100" s="48"/>
      <c r="BE100" s="49"/>
      <c r="BF100" s="48"/>
      <c r="BG100" s="49"/>
      <c r="BH100" s="48"/>
      <c r="BI100" s="49"/>
      <c r="BJ100" s="48"/>
      <c r="BK100" s="49"/>
      <c r="BL100" s="48"/>
    </row>
    <row r="101" spans="1:64" ht="15">
      <c r="A101" s="64" t="s">
        <v>286</v>
      </c>
      <c r="B101" s="64" t="s">
        <v>379</v>
      </c>
      <c r="C101" s="65"/>
      <c r="D101" s="66"/>
      <c r="E101" s="67"/>
      <c r="F101" s="68"/>
      <c r="G101" s="65"/>
      <c r="H101" s="69"/>
      <c r="I101" s="70"/>
      <c r="J101" s="70"/>
      <c r="K101" s="34" t="s">
        <v>65</v>
      </c>
      <c r="L101" s="77">
        <v>130</v>
      </c>
      <c r="M101" s="77"/>
      <c r="N101" s="72"/>
      <c r="O101" s="79" t="s">
        <v>416</v>
      </c>
      <c r="P101" s="81">
        <v>43570.32476851852</v>
      </c>
      <c r="Q101" s="79" t="s">
        <v>457</v>
      </c>
      <c r="R101" s="79"/>
      <c r="S101" s="79"/>
      <c r="T101" s="79" t="s">
        <v>698</v>
      </c>
      <c r="U101" s="79"/>
      <c r="V101" s="82" t="s">
        <v>871</v>
      </c>
      <c r="W101" s="81">
        <v>43570.32476851852</v>
      </c>
      <c r="X101" s="82" t="s">
        <v>1034</v>
      </c>
      <c r="Y101" s="79"/>
      <c r="Z101" s="79"/>
      <c r="AA101" s="85" t="s">
        <v>1256</v>
      </c>
      <c r="AB101" s="79"/>
      <c r="AC101" s="79" t="b">
        <v>0</v>
      </c>
      <c r="AD101" s="79">
        <v>0</v>
      </c>
      <c r="AE101" s="85" t="s">
        <v>1392</v>
      </c>
      <c r="AF101" s="79" t="b">
        <v>0</v>
      </c>
      <c r="AG101" s="79" t="s">
        <v>1405</v>
      </c>
      <c r="AH101" s="79"/>
      <c r="AI101" s="85" t="s">
        <v>1392</v>
      </c>
      <c r="AJ101" s="79" t="b">
        <v>0</v>
      </c>
      <c r="AK101" s="79">
        <v>4</v>
      </c>
      <c r="AL101" s="85" t="s">
        <v>1202</v>
      </c>
      <c r="AM101" s="79" t="s">
        <v>1423</v>
      </c>
      <c r="AN101" s="79" t="b">
        <v>0</v>
      </c>
      <c r="AO101" s="85" t="s">
        <v>1202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8</v>
      </c>
      <c r="BC101" s="78" t="str">
        <f>REPLACE(INDEX(GroupVertices[Group],MATCH(Edges24[[#This Row],[Vertex 2]],GroupVertices[Vertex],0)),1,1,"")</f>
        <v>8</v>
      </c>
      <c r="BD101" s="48"/>
      <c r="BE101" s="49"/>
      <c r="BF101" s="48"/>
      <c r="BG101" s="49"/>
      <c r="BH101" s="48"/>
      <c r="BI101" s="49"/>
      <c r="BJ101" s="48"/>
      <c r="BK101" s="49"/>
      <c r="BL101" s="48"/>
    </row>
    <row r="102" spans="1:64" ht="15">
      <c r="A102" s="64" t="s">
        <v>287</v>
      </c>
      <c r="B102" s="64" t="s">
        <v>367</v>
      </c>
      <c r="C102" s="65"/>
      <c r="D102" s="66"/>
      <c r="E102" s="67"/>
      <c r="F102" s="68"/>
      <c r="G102" s="65"/>
      <c r="H102" s="69"/>
      <c r="I102" s="70"/>
      <c r="J102" s="70"/>
      <c r="K102" s="34" t="s">
        <v>65</v>
      </c>
      <c r="L102" s="77">
        <v>132</v>
      </c>
      <c r="M102" s="77"/>
      <c r="N102" s="72"/>
      <c r="O102" s="79" t="s">
        <v>416</v>
      </c>
      <c r="P102" s="81">
        <v>43564.64503472222</v>
      </c>
      <c r="Q102" s="79" t="s">
        <v>480</v>
      </c>
      <c r="R102" s="82" t="s">
        <v>603</v>
      </c>
      <c r="S102" s="79" t="s">
        <v>658</v>
      </c>
      <c r="T102" s="79" t="s">
        <v>684</v>
      </c>
      <c r="U102" s="79"/>
      <c r="V102" s="82" t="s">
        <v>872</v>
      </c>
      <c r="W102" s="81">
        <v>43564.64503472222</v>
      </c>
      <c r="X102" s="82" t="s">
        <v>1035</v>
      </c>
      <c r="Y102" s="79"/>
      <c r="Z102" s="79"/>
      <c r="AA102" s="85" t="s">
        <v>1257</v>
      </c>
      <c r="AB102" s="79"/>
      <c r="AC102" s="79" t="b">
        <v>0</v>
      </c>
      <c r="AD102" s="79">
        <v>2</v>
      </c>
      <c r="AE102" s="85" t="s">
        <v>1392</v>
      </c>
      <c r="AF102" s="79" t="b">
        <v>0</v>
      </c>
      <c r="AG102" s="79" t="s">
        <v>1403</v>
      </c>
      <c r="AH102" s="79"/>
      <c r="AI102" s="85" t="s">
        <v>1392</v>
      </c>
      <c r="AJ102" s="79" t="b">
        <v>0</v>
      </c>
      <c r="AK102" s="79">
        <v>0</v>
      </c>
      <c r="AL102" s="85" t="s">
        <v>1392</v>
      </c>
      <c r="AM102" s="79" t="s">
        <v>1426</v>
      </c>
      <c r="AN102" s="79" t="b">
        <v>0</v>
      </c>
      <c r="AO102" s="85" t="s">
        <v>1257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7</v>
      </c>
      <c r="BC102" s="78" t="str">
        <f>REPLACE(INDEX(GroupVertices[Group],MATCH(Edges24[[#This Row],[Vertex 2]],GroupVertices[Vertex],0)),1,1,"")</f>
        <v>7</v>
      </c>
      <c r="BD102" s="48"/>
      <c r="BE102" s="49"/>
      <c r="BF102" s="48"/>
      <c r="BG102" s="49"/>
      <c r="BH102" s="48"/>
      <c r="BI102" s="49"/>
      <c r="BJ102" s="48"/>
      <c r="BK102" s="49"/>
      <c r="BL102" s="48"/>
    </row>
    <row r="103" spans="1:64" ht="15">
      <c r="A103" s="64" t="s">
        <v>287</v>
      </c>
      <c r="B103" s="64" t="s">
        <v>385</v>
      </c>
      <c r="C103" s="65"/>
      <c r="D103" s="66"/>
      <c r="E103" s="67"/>
      <c r="F103" s="68"/>
      <c r="G103" s="65"/>
      <c r="H103" s="69"/>
      <c r="I103" s="70"/>
      <c r="J103" s="70"/>
      <c r="K103" s="34" t="s">
        <v>65</v>
      </c>
      <c r="L103" s="77">
        <v>133</v>
      </c>
      <c r="M103" s="77"/>
      <c r="N103" s="72"/>
      <c r="O103" s="79" t="s">
        <v>416</v>
      </c>
      <c r="P103" s="81">
        <v>43570.372615740744</v>
      </c>
      <c r="Q103" s="79" t="s">
        <v>481</v>
      </c>
      <c r="R103" s="82" t="s">
        <v>604</v>
      </c>
      <c r="S103" s="79" t="s">
        <v>658</v>
      </c>
      <c r="T103" s="79" t="s">
        <v>708</v>
      </c>
      <c r="U103" s="79"/>
      <c r="V103" s="82" t="s">
        <v>872</v>
      </c>
      <c r="W103" s="81">
        <v>43570.372615740744</v>
      </c>
      <c r="X103" s="82" t="s">
        <v>1036</v>
      </c>
      <c r="Y103" s="79"/>
      <c r="Z103" s="79"/>
      <c r="AA103" s="85" t="s">
        <v>1258</v>
      </c>
      <c r="AB103" s="79"/>
      <c r="AC103" s="79" t="b">
        <v>0</v>
      </c>
      <c r="AD103" s="79">
        <v>3</v>
      </c>
      <c r="AE103" s="85" t="s">
        <v>1392</v>
      </c>
      <c r="AF103" s="79" t="b">
        <v>0</v>
      </c>
      <c r="AG103" s="79" t="s">
        <v>1403</v>
      </c>
      <c r="AH103" s="79"/>
      <c r="AI103" s="85" t="s">
        <v>1392</v>
      </c>
      <c r="AJ103" s="79" t="b">
        <v>0</v>
      </c>
      <c r="AK103" s="79">
        <v>0</v>
      </c>
      <c r="AL103" s="85" t="s">
        <v>1392</v>
      </c>
      <c r="AM103" s="79" t="s">
        <v>1426</v>
      </c>
      <c r="AN103" s="79" t="b">
        <v>0</v>
      </c>
      <c r="AO103" s="85" t="s">
        <v>1258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7</v>
      </c>
      <c r="BC103" s="78" t="str">
        <f>REPLACE(INDEX(GroupVertices[Group],MATCH(Edges24[[#This Row],[Vertex 2]],GroupVertices[Vertex],0)),1,1,"")</f>
        <v>7</v>
      </c>
      <c r="BD103" s="48"/>
      <c r="BE103" s="49"/>
      <c r="BF103" s="48"/>
      <c r="BG103" s="49"/>
      <c r="BH103" s="48"/>
      <c r="BI103" s="49"/>
      <c r="BJ103" s="48"/>
      <c r="BK103" s="49"/>
      <c r="BL103" s="48"/>
    </row>
    <row r="104" spans="1:64" ht="15">
      <c r="A104" s="64" t="s">
        <v>288</v>
      </c>
      <c r="B104" s="64" t="s">
        <v>288</v>
      </c>
      <c r="C104" s="65"/>
      <c r="D104" s="66"/>
      <c r="E104" s="67"/>
      <c r="F104" s="68"/>
      <c r="G104" s="65"/>
      <c r="H104" s="69"/>
      <c r="I104" s="70"/>
      <c r="J104" s="70"/>
      <c r="K104" s="34" t="s">
        <v>65</v>
      </c>
      <c r="L104" s="77">
        <v>139</v>
      </c>
      <c r="M104" s="77"/>
      <c r="N104" s="72"/>
      <c r="O104" s="79" t="s">
        <v>176</v>
      </c>
      <c r="P104" s="81">
        <v>43570.49988425926</v>
      </c>
      <c r="Q104" s="79" t="s">
        <v>482</v>
      </c>
      <c r="R104" s="82" t="s">
        <v>605</v>
      </c>
      <c r="S104" s="79" t="s">
        <v>653</v>
      </c>
      <c r="T104" s="79" t="s">
        <v>709</v>
      </c>
      <c r="U104" s="79"/>
      <c r="V104" s="82" t="s">
        <v>873</v>
      </c>
      <c r="W104" s="81">
        <v>43570.49988425926</v>
      </c>
      <c r="X104" s="82" t="s">
        <v>1037</v>
      </c>
      <c r="Y104" s="79"/>
      <c r="Z104" s="79"/>
      <c r="AA104" s="85" t="s">
        <v>1259</v>
      </c>
      <c r="AB104" s="79"/>
      <c r="AC104" s="79" t="b">
        <v>0</v>
      </c>
      <c r="AD104" s="79">
        <v>0</v>
      </c>
      <c r="AE104" s="85" t="s">
        <v>1392</v>
      </c>
      <c r="AF104" s="79" t="b">
        <v>0</v>
      </c>
      <c r="AG104" s="79" t="s">
        <v>1403</v>
      </c>
      <c r="AH104" s="79"/>
      <c r="AI104" s="85" t="s">
        <v>1392</v>
      </c>
      <c r="AJ104" s="79" t="b">
        <v>0</v>
      </c>
      <c r="AK104" s="79">
        <v>0</v>
      </c>
      <c r="AL104" s="85" t="s">
        <v>1392</v>
      </c>
      <c r="AM104" s="79" t="s">
        <v>1423</v>
      </c>
      <c r="AN104" s="79" t="b">
        <v>0</v>
      </c>
      <c r="AO104" s="85" t="s">
        <v>1259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15</v>
      </c>
      <c r="BK104" s="49">
        <v>100</v>
      </c>
      <c r="BL104" s="48">
        <v>15</v>
      </c>
    </row>
    <row r="105" spans="1:64" ht="15">
      <c r="A105" s="64" t="s">
        <v>289</v>
      </c>
      <c r="B105" s="64" t="s">
        <v>389</v>
      </c>
      <c r="C105" s="65"/>
      <c r="D105" s="66"/>
      <c r="E105" s="67"/>
      <c r="F105" s="68"/>
      <c r="G105" s="65"/>
      <c r="H105" s="69"/>
      <c r="I105" s="70"/>
      <c r="J105" s="70"/>
      <c r="K105" s="34" t="s">
        <v>65</v>
      </c>
      <c r="L105" s="77">
        <v>140</v>
      </c>
      <c r="M105" s="77"/>
      <c r="N105" s="72"/>
      <c r="O105" s="79" t="s">
        <v>416</v>
      </c>
      <c r="P105" s="81">
        <v>43570.64530092593</v>
      </c>
      <c r="Q105" s="79" t="s">
        <v>483</v>
      </c>
      <c r="R105" s="79"/>
      <c r="S105" s="79"/>
      <c r="T105" s="79" t="s">
        <v>289</v>
      </c>
      <c r="U105" s="79"/>
      <c r="V105" s="82" t="s">
        <v>874</v>
      </c>
      <c r="W105" s="81">
        <v>43570.64530092593</v>
      </c>
      <c r="X105" s="82" t="s">
        <v>1038</v>
      </c>
      <c r="Y105" s="79"/>
      <c r="Z105" s="79"/>
      <c r="AA105" s="85" t="s">
        <v>1260</v>
      </c>
      <c r="AB105" s="79"/>
      <c r="AC105" s="79" t="b">
        <v>0</v>
      </c>
      <c r="AD105" s="79">
        <v>0</v>
      </c>
      <c r="AE105" s="85" t="s">
        <v>1392</v>
      </c>
      <c r="AF105" s="79" t="b">
        <v>0</v>
      </c>
      <c r="AG105" s="79" t="s">
        <v>1403</v>
      </c>
      <c r="AH105" s="79"/>
      <c r="AI105" s="85" t="s">
        <v>1392</v>
      </c>
      <c r="AJ105" s="79" t="b">
        <v>0</v>
      </c>
      <c r="AK105" s="79">
        <v>1</v>
      </c>
      <c r="AL105" s="85" t="s">
        <v>1265</v>
      </c>
      <c r="AM105" s="79" t="s">
        <v>1423</v>
      </c>
      <c r="AN105" s="79" t="b">
        <v>0</v>
      </c>
      <c r="AO105" s="85" t="s">
        <v>1265</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17</v>
      </c>
      <c r="BC105" s="78" t="str">
        <f>REPLACE(INDEX(GroupVertices[Group],MATCH(Edges24[[#This Row],[Vertex 2]],GroupVertices[Vertex],0)),1,1,"")</f>
        <v>17</v>
      </c>
      <c r="BD105" s="48"/>
      <c r="BE105" s="49"/>
      <c r="BF105" s="48"/>
      <c r="BG105" s="49"/>
      <c r="BH105" s="48"/>
      <c r="BI105" s="49"/>
      <c r="BJ105" s="48"/>
      <c r="BK105" s="49"/>
      <c r="BL105" s="48"/>
    </row>
    <row r="106" spans="1:64" ht="15">
      <c r="A106" s="64" t="s">
        <v>290</v>
      </c>
      <c r="B106" s="64" t="s">
        <v>328</v>
      </c>
      <c r="C106" s="65"/>
      <c r="D106" s="66"/>
      <c r="E106" s="67"/>
      <c r="F106" s="68"/>
      <c r="G106" s="65"/>
      <c r="H106" s="69"/>
      <c r="I106" s="70"/>
      <c r="J106" s="70"/>
      <c r="K106" s="34" t="s">
        <v>65</v>
      </c>
      <c r="L106" s="77">
        <v>142</v>
      </c>
      <c r="M106" s="77"/>
      <c r="N106" s="72"/>
      <c r="O106" s="79" t="s">
        <v>416</v>
      </c>
      <c r="P106" s="81">
        <v>43570.769270833334</v>
      </c>
      <c r="Q106" s="79" t="s">
        <v>484</v>
      </c>
      <c r="R106" s="79"/>
      <c r="S106" s="79"/>
      <c r="T106" s="79" t="s">
        <v>710</v>
      </c>
      <c r="U106" s="79"/>
      <c r="V106" s="82" t="s">
        <v>875</v>
      </c>
      <c r="W106" s="81">
        <v>43570.769270833334</v>
      </c>
      <c r="X106" s="82" t="s">
        <v>1039</v>
      </c>
      <c r="Y106" s="79"/>
      <c r="Z106" s="79"/>
      <c r="AA106" s="85" t="s">
        <v>1261</v>
      </c>
      <c r="AB106" s="79"/>
      <c r="AC106" s="79" t="b">
        <v>0</v>
      </c>
      <c r="AD106" s="79">
        <v>0</v>
      </c>
      <c r="AE106" s="85" t="s">
        <v>1392</v>
      </c>
      <c r="AF106" s="79" t="b">
        <v>0</v>
      </c>
      <c r="AG106" s="79" t="s">
        <v>1407</v>
      </c>
      <c r="AH106" s="79"/>
      <c r="AI106" s="85" t="s">
        <v>1392</v>
      </c>
      <c r="AJ106" s="79" t="b">
        <v>0</v>
      </c>
      <c r="AK106" s="79">
        <v>2</v>
      </c>
      <c r="AL106" s="85" t="s">
        <v>1318</v>
      </c>
      <c r="AM106" s="79" t="s">
        <v>1423</v>
      </c>
      <c r="AN106" s="79" t="b">
        <v>0</v>
      </c>
      <c r="AO106" s="85" t="s">
        <v>1318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10</v>
      </c>
      <c r="BC106" s="78" t="str">
        <f>REPLACE(INDEX(GroupVertices[Group],MATCH(Edges24[[#This Row],[Vertex 2]],GroupVertices[Vertex],0)),1,1,"")</f>
        <v>10</v>
      </c>
      <c r="BD106" s="48">
        <v>0</v>
      </c>
      <c r="BE106" s="49">
        <v>0</v>
      </c>
      <c r="BF106" s="48">
        <v>0</v>
      </c>
      <c r="BG106" s="49">
        <v>0</v>
      </c>
      <c r="BH106" s="48">
        <v>0</v>
      </c>
      <c r="BI106" s="49">
        <v>0</v>
      </c>
      <c r="BJ106" s="48">
        <v>20</v>
      </c>
      <c r="BK106" s="49">
        <v>100</v>
      </c>
      <c r="BL106" s="48">
        <v>20</v>
      </c>
    </row>
    <row r="107" spans="1:64" ht="15">
      <c r="A107" s="64" t="s">
        <v>291</v>
      </c>
      <c r="B107" s="64" t="s">
        <v>328</v>
      </c>
      <c r="C107" s="65"/>
      <c r="D107" s="66"/>
      <c r="E107" s="67"/>
      <c r="F107" s="68"/>
      <c r="G107" s="65"/>
      <c r="H107" s="69"/>
      <c r="I107" s="70"/>
      <c r="J107" s="70"/>
      <c r="K107" s="34" t="s">
        <v>65</v>
      </c>
      <c r="L107" s="77">
        <v>143</v>
      </c>
      <c r="M107" s="77"/>
      <c r="N107" s="72"/>
      <c r="O107" s="79" t="s">
        <v>416</v>
      </c>
      <c r="P107" s="81">
        <v>43570.81133101852</v>
      </c>
      <c r="Q107" s="79" t="s">
        <v>484</v>
      </c>
      <c r="R107" s="79"/>
      <c r="S107" s="79"/>
      <c r="T107" s="79" t="s">
        <v>710</v>
      </c>
      <c r="U107" s="79"/>
      <c r="V107" s="82" t="s">
        <v>876</v>
      </c>
      <c r="W107" s="81">
        <v>43570.81133101852</v>
      </c>
      <c r="X107" s="82" t="s">
        <v>1040</v>
      </c>
      <c r="Y107" s="79"/>
      <c r="Z107" s="79"/>
      <c r="AA107" s="85" t="s">
        <v>1262</v>
      </c>
      <c r="AB107" s="79"/>
      <c r="AC107" s="79" t="b">
        <v>0</v>
      </c>
      <c r="AD107" s="79">
        <v>0</v>
      </c>
      <c r="AE107" s="85" t="s">
        <v>1392</v>
      </c>
      <c r="AF107" s="79" t="b">
        <v>0</v>
      </c>
      <c r="AG107" s="79" t="s">
        <v>1407</v>
      </c>
      <c r="AH107" s="79"/>
      <c r="AI107" s="85" t="s">
        <v>1392</v>
      </c>
      <c r="AJ107" s="79" t="b">
        <v>0</v>
      </c>
      <c r="AK107" s="79">
        <v>2</v>
      </c>
      <c r="AL107" s="85" t="s">
        <v>1318</v>
      </c>
      <c r="AM107" s="79" t="s">
        <v>1428</v>
      </c>
      <c r="AN107" s="79" t="b">
        <v>0</v>
      </c>
      <c r="AO107" s="85" t="s">
        <v>1318</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10</v>
      </c>
      <c r="BC107" s="78" t="str">
        <f>REPLACE(INDEX(GroupVertices[Group],MATCH(Edges24[[#This Row],[Vertex 2]],GroupVertices[Vertex],0)),1,1,"")</f>
        <v>10</v>
      </c>
      <c r="BD107" s="48">
        <v>0</v>
      </c>
      <c r="BE107" s="49">
        <v>0</v>
      </c>
      <c r="BF107" s="48">
        <v>0</v>
      </c>
      <c r="BG107" s="49">
        <v>0</v>
      </c>
      <c r="BH107" s="48">
        <v>0</v>
      </c>
      <c r="BI107" s="49">
        <v>0</v>
      </c>
      <c r="BJ107" s="48">
        <v>20</v>
      </c>
      <c r="BK107" s="49">
        <v>100</v>
      </c>
      <c r="BL107" s="48">
        <v>20</v>
      </c>
    </row>
    <row r="108" spans="1:64" ht="15">
      <c r="A108" s="64" t="s">
        <v>292</v>
      </c>
      <c r="B108" s="64" t="s">
        <v>292</v>
      </c>
      <c r="C108" s="65"/>
      <c r="D108" s="66"/>
      <c r="E108" s="67"/>
      <c r="F108" s="68"/>
      <c r="G108" s="65"/>
      <c r="H108" s="69"/>
      <c r="I108" s="70"/>
      <c r="J108" s="70"/>
      <c r="K108" s="34" t="s">
        <v>65</v>
      </c>
      <c r="L108" s="77">
        <v>144</v>
      </c>
      <c r="M108" s="77"/>
      <c r="N108" s="72"/>
      <c r="O108" s="79" t="s">
        <v>176</v>
      </c>
      <c r="P108" s="81">
        <v>43570.91956018518</v>
      </c>
      <c r="Q108" s="79" t="s">
        <v>485</v>
      </c>
      <c r="R108" s="79"/>
      <c r="S108" s="79"/>
      <c r="T108" s="79" t="s">
        <v>711</v>
      </c>
      <c r="U108" s="79"/>
      <c r="V108" s="82" t="s">
        <v>877</v>
      </c>
      <c r="W108" s="81">
        <v>43570.91956018518</v>
      </c>
      <c r="X108" s="82" t="s">
        <v>1041</v>
      </c>
      <c r="Y108" s="79"/>
      <c r="Z108" s="79"/>
      <c r="AA108" s="85" t="s">
        <v>1263</v>
      </c>
      <c r="AB108" s="79"/>
      <c r="AC108" s="79" t="b">
        <v>0</v>
      </c>
      <c r="AD108" s="79">
        <v>1</v>
      </c>
      <c r="AE108" s="85" t="s">
        <v>1392</v>
      </c>
      <c r="AF108" s="79" t="b">
        <v>0</v>
      </c>
      <c r="AG108" s="79" t="s">
        <v>1403</v>
      </c>
      <c r="AH108" s="79"/>
      <c r="AI108" s="85" t="s">
        <v>1392</v>
      </c>
      <c r="AJ108" s="79" t="b">
        <v>0</v>
      </c>
      <c r="AK108" s="79">
        <v>0</v>
      </c>
      <c r="AL108" s="85" t="s">
        <v>1392</v>
      </c>
      <c r="AM108" s="79" t="s">
        <v>1423</v>
      </c>
      <c r="AN108" s="79" t="b">
        <v>0</v>
      </c>
      <c r="AO108" s="85" t="s">
        <v>1263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21</v>
      </c>
      <c r="BK108" s="49">
        <v>100</v>
      </c>
      <c r="BL108" s="48">
        <v>21</v>
      </c>
    </row>
    <row r="109" spans="1:64" ht="15">
      <c r="A109" s="64" t="s">
        <v>293</v>
      </c>
      <c r="B109" s="64" t="s">
        <v>390</v>
      </c>
      <c r="C109" s="65"/>
      <c r="D109" s="66"/>
      <c r="E109" s="67"/>
      <c r="F109" s="68"/>
      <c r="G109" s="65"/>
      <c r="H109" s="69"/>
      <c r="I109" s="70"/>
      <c r="J109" s="70"/>
      <c r="K109" s="34" t="s">
        <v>65</v>
      </c>
      <c r="L109" s="77">
        <v>145</v>
      </c>
      <c r="M109" s="77"/>
      <c r="N109" s="72"/>
      <c r="O109" s="79" t="s">
        <v>417</v>
      </c>
      <c r="P109" s="81">
        <v>43570.93409722222</v>
      </c>
      <c r="Q109" s="79" t="s">
        <v>486</v>
      </c>
      <c r="R109" s="79"/>
      <c r="S109" s="79"/>
      <c r="T109" s="79" t="s">
        <v>712</v>
      </c>
      <c r="U109" s="82" t="s">
        <v>779</v>
      </c>
      <c r="V109" s="82" t="s">
        <v>779</v>
      </c>
      <c r="W109" s="81">
        <v>43570.93409722222</v>
      </c>
      <c r="X109" s="82" t="s">
        <v>1042</v>
      </c>
      <c r="Y109" s="79"/>
      <c r="Z109" s="79"/>
      <c r="AA109" s="85" t="s">
        <v>1264</v>
      </c>
      <c r="AB109" s="85" t="s">
        <v>1385</v>
      </c>
      <c r="AC109" s="79" t="b">
        <v>0</v>
      </c>
      <c r="AD109" s="79">
        <v>0</v>
      </c>
      <c r="AE109" s="85" t="s">
        <v>1397</v>
      </c>
      <c r="AF109" s="79" t="b">
        <v>0</v>
      </c>
      <c r="AG109" s="79" t="s">
        <v>1406</v>
      </c>
      <c r="AH109" s="79"/>
      <c r="AI109" s="85" t="s">
        <v>1392</v>
      </c>
      <c r="AJ109" s="79" t="b">
        <v>0</v>
      </c>
      <c r="AK109" s="79">
        <v>0</v>
      </c>
      <c r="AL109" s="85" t="s">
        <v>1392</v>
      </c>
      <c r="AM109" s="79" t="s">
        <v>1428</v>
      </c>
      <c r="AN109" s="79" t="b">
        <v>0</v>
      </c>
      <c r="AO109" s="85" t="s">
        <v>1385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35</v>
      </c>
      <c r="BC109" s="78" t="str">
        <f>REPLACE(INDEX(GroupVertices[Group],MATCH(Edges24[[#This Row],[Vertex 2]],GroupVertices[Vertex],0)),1,1,"")</f>
        <v>35</v>
      </c>
      <c r="BD109" s="48">
        <v>0</v>
      </c>
      <c r="BE109" s="49">
        <v>0</v>
      </c>
      <c r="BF109" s="48">
        <v>0</v>
      </c>
      <c r="BG109" s="49">
        <v>0</v>
      </c>
      <c r="BH109" s="48">
        <v>0</v>
      </c>
      <c r="BI109" s="49">
        <v>0</v>
      </c>
      <c r="BJ109" s="48">
        <v>4</v>
      </c>
      <c r="BK109" s="49">
        <v>100</v>
      </c>
      <c r="BL109" s="48">
        <v>4</v>
      </c>
    </row>
    <row r="110" spans="1:64" ht="15">
      <c r="A110" s="64" t="s">
        <v>294</v>
      </c>
      <c r="B110" s="64" t="s">
        <v>389</v>
      </c>
      <c r="C110" s="65"/>
      <c r="D110" s="66"/>
      <c r="E110" s="67"/>
      <c r="F110" s="68"/>
      <c r="G110" s="65"/>
      <c r="H110" s="69"/>
      <c r="I110" s="70"/>
      <c r="J110" s="70"/>
      <c r="K110" s="34" t="s">
        <v>65</v>
      </c>
      <c r="L110" s="77">
        <v>146</v>
      </c>
      <c r="M110" s="77"/>
      <c r="N110" s="72"/>
      <c r="O110" s="79" t="s">
        <v>416</v>
      </c>
      <c r="P110" s="81">
        <v>43570.58347222222</v>
      </c>
      <c r="Q110" s="79" t="s">
        <v>487</v>
      </c>
      <c r="R110" s="82" t="s">
        <v>606</v>
      </c>
      <c r="S110" s="79" t="s">
        <v>659</v>
      </c>
      <c r="T110" s="79" t="s">
        <v>713</v>
      </c>
      <c r="U110" s="82" t="s">
        <v>780</v>
      </c>
      <c r="V110" s="82" t="s">
        <v>780</v>
      </c>
      <c r="W110" s="81">
        <v>43570.58347222222</v>
      </c>
      <c r="X110" s="82" t="s">
        <v>1043</v>
      </c>
      <c r="Y110" s="79"/>
      <c r="Z110" s="79"/>
      <c r="AA110" s="85" t="s">
        <v>1265</v>
      </c>
      <c r="AB110" s="79"/>
      <c r="AC110" s="79" t="b">
        <v>0</v>
      </c>
      <c r="AD110" s="79">
        <v>1</v>
      </c>
      <c r="AE110" s="85" t="s">
        <v>1392</v>
      </c>
      <c r="AF110" s="79" t="b">
        <v>0</v>
      </c>
      <c r="AG110" s="79" t="s">
        <v>1403</v>
      </c>
      <c r="AH110" s="79"/>
      <c r="AI110" s="85" t="s">
        <v>1392</v>
      </c>
      <c r="AJ110" s="79" t="b">
        <v>0</v>
      </c>
      <c r="AK110" s="79">
        <v>1</v>
      </c>
      <c r="AL110" s="85" t="s">
        <v>1392</v>
      </c>
      <c r="AM110" s="79" t="s">
        <v>1423</v>
      </c>
      <c r="AN110" s="79" t="b">
        <v>0</v>
      </c>
      <c r="AO110" s="85" t="s">
        <v>1265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17</v>
      </c>
      <c r="BC110" s="78" t="str">
        <f>REPLACE(INDEX(GroupVertices[Group],MATCH(Edges24[[#This Row],[Vertex 2]],GroupVertices[Vertex],0)),1,1,"")</f>
        <v>17</v>
      </c>
      <c r="BD110" s="48">
        <v>0</v>
      </c>
      <c r="BE110" s="49">
        <v>0</v>
      </c>
      <c r="BF110" s="48">
        <v>0</v>
      </c>
      <c r="BG110" s="49">
        <v>0</v>
      </c>
      <c r="BH110" s="48">
        <v>0</v>
      </c>
      <c r="BI110" s="49">
        <v>0</v>
      </c>
      <c r="BJ110" s="48">
        <v>37</v>
      </c>
      <c r="BK110" s="49">
        <v>100</v>
      </c>
      <c r="BL110" s="48">
        <v>37</v>
      </c>
    </row>
    <row r="111" spans="1:64" ht="15">
      <c r="A111" s="64" t="s">
        <v>295</v>
      </c>
      <c r="B111" s="64" t="s">
        <v>389</v>
      </c>
      <c r="C111" s="65"/>
      <c r="D111" s="66"/>
      <c r="E111" s="67"/>
      <c r="F111" s="68"/>
      <c r="G111" s="65"/>
      <c r="H111" s="69"/>
      <c r="I111" s="70"/>
      <c r="J111" s="70"/>
      <c r="K111" s="34" t="s">
        <v>65</v>
      </c>
      <c r="L111" s="77">
        <v>147</v>
      </c>
      <c r="M111" s="77"/>
      <c r="N111" s="72"/>
      <c r="O111" s="79" t="s">
        <v>416</v>
      </c>
      <c r="P111" s="81">
        <v>43571.09710648148</v>
      </c>
      <c r="Q111" s="79" t="s">
        <v>483</v>
      </c>
      <c r="R111" s="79"/>
      <c r="S111" s="79"/>
      <c r="T111" s="79" t="s">
        <v>289</v>
      </c>
      <c r="U111" s="79"/>
      <c r="V111" s="82" t="s">
        <v>878</v>
      </c>
      <c r="W111" s="81">
        <v>43571.09710648148</v>
      </c>
      <c r="X111" s="82" t="s">
        <v>1044</v>
      </c>
      <c r="Y111" s="79"/>
      <c r="Z111" s="79"/>
      <c r="AA111" s="85" t="s">
        <v>1266</v>
      </c>
      <c r="AB111" s="79"/>
      <c r="AC111" s="79" t="b">
        <v>0</v>
      </c>
      <c r="AD111" s="79">
        <v>0</v>
      </c>
      <c r="AE111" s="85" t="s">
        <v>1392</v>
      </c>
      <c r="AF111" s="79" t="b">
        <v>0</v>
      </c>
      <c r="AG111" s="79" t="s">
        <v>1403</v>
      </c>
      <c r="AH111" s="79"/>
      <c r="AI111" s="85" t="s">
        <v>1392</v>
      </c>
      <c r="AJ111" s="79" t="b">
        <v>0</v>
      </c>
      <c r="AK111" s="79">
        <v>2</v>
      </c>
      <c r="AL111" s="85" t="s">
        <v>1265</v>
      </c>
      <c r="AM111" s="79" t="s">
        <v>1426</v>
      </c>
      <c r="AN111" s="79" t="b">
        <v>0</v>
      </c>
      <c r="AO111" s="85" t="s">
        <v>1265</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17</v>
      </c>
      <c r="BC111" s="78" t="str">
        <f>REPLACE(INDEX(GroupVertices[Group],MATCH(Edges24[[#This Row],[Vertex 2]],GroupVertices[Vertex],0)),1,1,"")</f>
        <v>17</v>
      </c>
      <c r="BD111" s="48"/>
      <c r="BE111" s="49"/>
      <c r="BF111" s="48"/>
      <c r="BG111" s="49"/>
      <c r="BH111" s="48"/>
      <c r="BI111" s="49"/>
      <c r="BJ111" s="48"/>
      <c r="BK111" s="49"/>
      <c r="BL111" s="48"/>
    </row>
    <row r="112" spans="1:64" ht="15">
      <c r="A112" s="64" t="s">
        <v>296</v>
      </c>
      <c r="B112" s="64" t="s">
        <v>391</v>
      </c>
      <c r="C112" s="65"/>
      <c r="D112" s="66"/>
      <c r="E112" s="67"/>
      <c r="F112" s="68"/>
      <c r="G112" s="65"/>
      <c r="H112" s="69"/>
      <c r="I112" s="70"/>
      <c r="J112" s="70"/>
      <c r="K112" s="34" t="s">
        <v>65</v>
      </c>
      <c r="L112" s="77">
        <v>149</v>
      </c>
      <c r="M112" s="77"/>
      <c r="N112" s="72"/>
      <c r="O112" s="79" t="s">
        <v>416</v>
      </c>
      <c r="P112" s="81">
        <v>43571.121041666665</v>
      </c>
      <c r="Q112" s="79" t="s">
        <v>488</v>
      </c>
      <c r="R112" s="79"/>
      <c r="S112" s="79"/>
      <c r="T112" s="79" t="s">
        <v>684</v>
      </c>
      <c r="U112" s="79"/>
      <c r="V112" s="82" t="s">
        <v>879</v>
      </c>
      <c r="W112" s="81">
        <v>43571.121041666665</v>
      </c>
      <c r="X112" s="82" t="s">
        <v>1045</v>
      </c>
      <c r="Y112" s="79"/>
      <c r="Z112" s="79"/>
      <c r="AA112" s="85" t="s">
        <v>1267</v>
      </c>
      <c r="AB112" s="85" t="s">
        <v>1386</v>
      </c>
      <c r="AC112" s="79" t="b">
        <v>0</v>
      </c>
      <c r="AD112" s="79">
        <v>1</v>
      </c>
      <c r="AE112" s="85" t="s">
        <v>1398</v>
      </c>
      <c r="AF112" s="79" t="b">
        <v>0</v>
      </c>
      <c r="AG112" s="79" t="s">
        <v>1403</v>
      </c>
      <c r="AH112" s="79"/>
      <c r="AI112" s="85" t="s">
        <v>1392</v>
      </c>
      <c r="AJ112" s="79" t="b">
        <v>0</v>
      </c>
      <c r="AK112" s="79">
        <v>1</v>
      </c>
      <c r="AL112" s="85" t="s">
        <v>1392</v>
      </c>
      <c r="AM112" s="79" t="s">
        <v>1423</v>
      </c>
      <c r="AN112" s="79" t="b">
        <v>0</v>
      </c>
      <c r="AO112" s="85" t="s">
        <v>1386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13</v>
      </c>
      <c r="BC112" s="78" t="str">
        <f>REPLACE(INDEX(GroupVertices[Group],MATCH(Edges24[[#This Row],[Vertex 2]],GroupVertices[Vertex],0)),1,1,"")</f>
        <v>13</v>
      </c>
      <c r="BD112" s="48"/>
      <c r="BE112" s="49"/>
      <c r="BF112" s="48"/>
      <c r="BG112" s="49"/>
      <c r="BH112" s="48"/>
      <c r="BI112" s="49"/>
      <c r="BJ112" s="48"/>
      <c r="BK112" s="49"/>
      <c r="BL112" s="48"/>
    </row>
    <row r="113" spans="1:64" ht="15">
      <c r="A113" s="64" t="s">
        <v>297</v>
      </c>
      <c r="B113" s="64" t="s">
        <v>391</v>
      </c>
      <c r="C113" s="65"/>
      <c r="D113" s="66"/>
      <c r="E113" s="67"/>
      <c r="F113" s="68"/>
      <c r="G113" s="65"/>
      <c r="H113" s="69"/>
      <c r="I113" s="70"/>
      <c r="J113" s="70"/>
      <c r="K113" s="34" t="s">
        <v>65</v>
      </c>
      <c r="L113" s="77">
        <v>150</v>
      </c>
      <c r="M113" s="77"/>
      <c r="N113" s="72"/>
      <c r="O113" s="79" t="s">
        <v>416</v>
      </c>
      <c r="P113" s="81">
        <v>43571.14875</v>
      </c>
      <c r="Q113" s="79" t="s">
        <v>489</v>
      </c>
      <c r="R113" s="79"/>
      <c r="S113" s="79"/>
      <c r="T113" s="79" t="s">
        <v>684</v>
      </c>
      <c r="U113" s="79"/>
      <c r="V113" s="82" t="s">
        <v>880</v>
      </c>
      <c r="W113" s="81">
        <v>43571.14875</v>
      </c>
      <c r="X113" s="82" t="s">
        <v>1046</v>
      </c>
      <c r="Y113" s="79"/>
      <c r="Z113" s="79"/>
      <c r="AA113" s="85" t="s">
        <v>1268</v>
      </c>
      <c r="AB113" s="79"/>
      <c r="AC113" s="79" t="b">
        <v>0</v>
      </c>
      <c r="AD113" s="79">
        <v>0</v>
      </c>
      <c r="AE113" s="85" t="s">
        <v>1392</v>
      </c>
      <c r="AF113" s="79" t="b">
        <v>0</v>
      </c>
      <c r="AG113" s="79" t="s">
        <v>1403</v>
      </c>
      <c r="AH113" s="79"/>
      <c r="AI113" s="85" t="s">
        <v>1392</v>
      </c>
      <c r="AJ113" s="79" t="b">
        <v>0</v>
      </c>
      <c r="AK113" s="79">
        <v>1</v>
      </c>
      <c r="AL113" s="85" t="s">
        <v>1267</v>
      </c>
      <c r="AM113" s="79" t="s">
        <v>1428</v>
      </c>
      <c r="AN113" s="79" t="b">
        <v>0</v>
      </c>
      <c r="AO113" s="85" t="s">
        <v>1267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13</v>
      </c>
      <c r="BC113" s="78" t="str">
        <f>REPLACE(INDEX(GroupVertices[Group],MATCH(Edges24[[#This Row],[Vertex 2]],GroupVertices[Vertex],0)),1,1,"")</f>
        <v>13</v>
      </c>
      <c r="BD113" s="48"/>
      <c r="BE113" s="49"/>
      <c r="BF113" s="48"/>
      <c r="BG113" s="49"/>
      <c r="BH113" s="48"/>
      <c r="BI113" s="49"/>
      <c r="BJ113" s="48"/>
      <c r="BK113" s="49"/>
      <c r="BL113" s="48"/>
    </row>
    <row r="114" spans="1:64" ht="15">
      <c r="A114" s="64" t="s">
        <v>298</v>
      </c>
      <c r="B114" s="64" t="s">
        <v>298</v>
      </c>
      <c r="C114" s="65"/>
      <c r="D114" s="66"/>
      <c r="E114" s="67"/>
      <c r="F114" s="68"/>
      <c r="G114" s="65"/>
      <c r="H114" s="69"/>
      <c r="I114" s="70"/>
      <c r="J114" s="70"/>
      <c r="K114" s="34" t="s">
        <v>65</v>
      </c>
      <c r="L114" s="77">
        <v>156</v>
      </c>
      <c r="M114" s="77"/>
      <c r="N114" s="72"/>
      <c r="O114" s="79" t="s">
        <v>176</v>
      </c>
      <c r="P114" s="81">
        <v>43571.55122685185</v>
      </c>
      <c r="Q114" s="79" t="s">
        <v>490</v>
      </c>
      <c r="R114" s="82" t="s">
        <v>607</v>
      </c>
      <c r="S114" s="79" t="s">
        <v>660</v>
      </c>
      <c r="T114" s="79" t="s">
        <v>714</v>
      </c>
      <c r="U114" s="79"/>
      <c r="V114" s="82" t="s">
        <v>881</v>
      </c>
      <c r="W114" s="81">
        <v>43571.55122685185</v>
      </c>
      <c r="X114" s="82" t="s">
        <v>1047</v>
      </c>
      <c r="Y114" s="79"/>
      <c r="Z114" s="79"/>
      <c r="AA114" s="85" t="s">
        <v>1269</v>
      </c>
      <c r="AB114" s="79"/>
      <c r="AC114" s="79" t="b">
        <v>0</v>
      </c>
      <c r="AD114" s="79">
        <v>0</v>
      </c>
      <c r="AE114" s="85" t="s">
        <v>1392</v>
      </c>
      <c r="AF114" s="79" t="b">
        <v>0</v>
      </c>
      <c r="AG114" s="79" t="s">
        <v>1403</v>
      </c>
      <c r="AH114" s="79"/>
      <c r="AI114" s="85" t="s">
        <v>1392</v>
      </c>
      <c r="AJ114" s="79" t="b">
        <v>0</v>
      </c>
      <c r="AK114" s="79">
        <v>0</v>
      </c>
      <c r="AL114" s="85" t="s">
        <v>1392</v>
      </c>
      <c r="AM114" s="79" t="s">
        <v>1429</v>
      </c>
      <c r="AN114" s="79" t="b">
        <v>0</v>
      </c>
      <c r="AO114" s="85" t="s">
        <v>1269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1</v>
      </c>
      <c r="BG114" s="49">
        <v>7.6923076923076925</v>
      </c>
      <c r="BH114" s="48">
        <v>0</v>
      </c>
      <c r="BI114" s="49">
        <v>0</v>
      </c>
      <c r="BJ114" s="48">
        <v>12</v>
      </c>
      <c r="BK114" s="49">
        <v>92.3076923076923</v>
      </c>
      <c r="BL114" s="48">
        <v>13</v>
      </c>
    </row>
    <row r="115" spans="1:64" ht="15">
      <c r="A115" s="64" t="s">
        <v>299</v>
      </c>
      <c r="B115" s="64" t="s">
        <v>299</v>
      </c>
      <c r="C115" s="65"/>
      <c r="D115" s="66"/>
      <c r="E115" s="67"/>
      <c r="F115" s="68"/>
      <c r="G115" s="65"/>
      <c r="H115" s="69"/>
      <c r="I115" s="70"/>
      <c r="J115" s="70"/>
      <c r="K115" s="34" t="s">
        <v>65</v>
      </c>
      <c r="L115" s="77">
        <v>157</v>
      </c>
      <c r="M115" s="77"/>
      <c r="N115" s="72"/>
      <c r="O115" s="79" t="s">
        <v>176</v>
      </c>
      <c r="P115" s="81">
        <v>43571.56730324074</v>
      </c>
      <c r="Q115" s="79" t="s">
        <v>491</v>
      </c>
      <c r="R115" s="82" t="s">
        <v>608</v>
      </c>
      <c r="S115" s="79" t="s">
        <v>648</v>
      </c>
      <c r="T115" s="79" t="s">
        <v>715</v>
      </c>
      <c r="U115" s="79"/>
      <c r="V115" s="82" t="s">
        <v>882</v>
      </c>
      <c r="W115" s="81">
        <v>43571.56730324074</v>
      </c>
      <c r="X115" s="82" t="s">
        <v>1048</v>
      </c>
      <c r="Y115" s="79"/>
      <c r="Z115" s="79"/>
      <c r="AA115" s="85" t="s">
        <v>1270</v>
      </c>
      <c r="AB115" s="79"/>
      <c r="AC115" s="79" t="b">
        <v>0</v>
      </c>
      <c r="AD115" s="79">
        <v>0</v>
      </c>
      <c r="AE115" s="85" t="s">
        <v>1392</v>
      </c>
      <c r="AF115" s="79" t="b">
        <v>1</v>
      </c>
      <c r="AG115" s="79" t="s">
        <v>1403</v>
      </c>
      <c r="AH115" s="79"/>
      <c r="AI115" s="85" t="s">
        <v>1413</v>
      </c>
      <c r="AJ115" s="79" t="b">
        <v>0</v>
      </c>
      <c r="AK115" s="79">
        <v>0</v>
      </c>
      <c r="AL115" s="85" t="s">
        <v>1392</v>
      </c>
      <c r="AM115" s="79" t="s">
        <v>1425</v>
      </c>
      <c r="AN115" s="79" t="b">
        <v>0</v>
      </c>
      <c r="AO115" s="85" t="s">
        <v>1270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2</v>
      </c>
      <c r="BG115" s="49">
        <v>16.666666666666668</v>
      </c>
      <c r="BH115" s="48">
        <v>0</v>
      </c>
      <c r="BI115" s="49">
        <v>0</v>
      </c>
      <c r="BJ115" s="48">
        <v>10</v>
      </c>
      <c r="BK115" s="49">
        <v>83.33333333333333</v>
      </c>
      <c r="BL115" s="48">
        <v>12</v>
      </c>
    </row>
    <row r="116" spans="1:64" ht="15">
      <c r="A116" s="64" t="s">
        <v>300</v>
      </c>
      <c r="B116" s="64" t="s">
        <v>300</v>
      </c>
      <c r="C116" s="65"/>
      <c r="D116" s="66"/>
      <c r="E116" s="67"/>
      <c r="F116" s="68"/>
      <c r="G116" s="65"/>
      <c r="H116" s="69"/>
      <c r="I116" s="70"/>
      <c r="J116" s="70"/>
      <c r="K116" s="34" t="s">
        <v>65</v>
      </c>
      <c r="L116" s="77">
        <v>158</v>
      </c>
      <c r="M116" s="77"/>
      <c r="N116" s="72"/>
      <c r="O116" s="79" t="s">
        <v>176</v>
      </c>
      <c r="P116" s="81">
        <v>43571.66024305556</v>
      </c>
      <c r="Q116" s="79" t="s">
        <v>492</v>
      </c>
      <c r="R116" s="82" t="s">
        <v>609</v>
      </c>
      <c r="S116" s="79" t="s">
        <v>660</v>
      </c>
      <c r="T116" s="79" t="s">
        <v>716</v>
      </c>
      <c r="U116" s="79"/>
      <c r="V116" s="82" t="s">
        <v>883</v>
      </c>
      <c r="W116" s="81">
        <v>43571.66024305556</v>
      </c>
      <c r="X116" s="82" t="s">
        <v>1049</v>
      </c>
      <c r="Y116" s="79"/>
      <c r="Z116" s="79"/>
      <c r="AA116" s="85" t="s">
        <v>1271</v>
      </c>
      <c r="AB116" s="79"/>
      <c r="AC116" s="79" t="b">
        <v>0</v>
      </c>
      <c r="AD116" s="79">
        <v>0</v>
      </c>
      <c r="AE116" s="85" t="s">
        <v>1392</v>
      </c>
      <c r="AF116" s="79" t="b">
        <v>0</v>
      </c>
      <c r="AG116" s="79" t="s">
        <v>1403</v>
      </c>
      <c r="AH116" s="79"/>
      <c r="AI116" s="85" t="s">
        <v>1392</v>
      </c>
      <c r="AJ116" s="79" t="b">
        <v>0</v>
      </c>
      <c r="AK116" s="79">
        <v>0</v>
      </c>
      <c r="AL116" s="85" t="s">
        <v>1392</v>
      </c>
      <c r="AM116" s="79" t="s">
        <v>1429</v>
      </c>
      <c r="AN116" s="79" t="b">
        <v>0</v>
      </c>
      <c r="AO116" s="85" t="s">
        <v>1271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7</v>
      </c>
      <c r="BK116" s="49">
        <v>100</v>
      </c>
      <c r="BL116" s="48">
        <v>7</v>
      </c>
    </row>
    <row r="117" spans="1:64" ht="15">
      <c r="A117" s="64" t="s">
        <v>301</v>
      </c>
      <c r="B117" s="64" t="s">
        <v>212</v>
      </c>
      <c r="C117" s="65"/>
      <c r="D117" s="66"/>
      <c r="E117" s="67"/>
      <c r="F117" s="68"/>
      <c r="G117" s="65"/>
      <c r="H117" s="69"/>
      <c r="I117" s="70"/>
      <c r="J117" s="70"/>
      <c r="K117" s="34" t="s">
        <v>65</v>
      </c>
      <c r="L117" s="77">
        <v>159</v>
      </c>
      <c r="M117" s="77"/>
      <c r="N117" s="72"/>
      <c r="O117" s="79" t="s">
        <v>416</v>
      </c>
      <c r="P117" s="81">
        <v>43571.69737268519</v>
      </c>
      <c r="Q117" s="79" t="s">
        <v>493</v>
      </c>
      <c r="R117" s="79"/>
      <c r="S117" s="79"/>
      <c r="T117" s="79" t="s">
        <v>717</v>
      </c>
      <c r="U117" s="79"/>
      <c r="V117" s="82" t="s">
        <v>884</v>
      </c>
      <c r="W117" s="81">
        <v>43571.69737268519</v>
      </c>
      <c r="X117" s="82" t="s">
        <v>1050</v>
      </c>
      <c r="Y117" s="79"/>
      <c r="Z117" s="79"/>
      <c r="AA117" s="85" t="s">
        <v>1272</v>
      </c>
      <c r="AB117" s="79"/>
      <c r="AC117" s="79" t="b">
        <v>0</v>
      </c>
      <c r="AD117" s="79">
        <v>0</v>
      </c>
      <c r="AE117" s="85" t="s">
        <v>1392</v>
      </c>
      <c r="AF117" s="79" t="b">
        <v>0</v>
      </c>
      <c r="AG117" s="79" t="s">
        <v>1403</v>
      </c>
      <c r="AH117" s="79"/>
      <c r="AI117" s="85" t="s">
        <v>1392</v>
      </c>
      <c r="AJ117" s="79" t="b">
        <v>0</v>
      </c>
      <c r="AK117" s="79">
        <v>2</v>
      </c>
      <c r="AL117" s="85" t="s">
        <v>1158</v>
      </c>
      <c r="AM117" s="79" t="s">
        <v>1423</v>
      </c>
      <c r="AN117" s="79" t="b">
        <v>0</v>
      </c>
      <c r="AO117" s="85" t="s">
        <v>1158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12</v>
      </c>
      <c r="BC117" s="78" t="str">
        <f>REPLACE(INDEX(GroupVertices[Group],MATCH(Edges24[[#This Row],[Vertex 2]],GroupVertices[Vertex],0)),1,1,"")</f>
        <v>12</v>
      </c>
      <c r="BD117" s="48">
        <v>1</v>
      </c>
      <c r="BE117" s="49">
        <v>4.761904761904762</v>
      </c>
      <c r="BF117" s="48">
        <v>0</v>
      </c>
      <c r="BG117" s="49">
        <v>0</v>
      </c>
      <c r="BH117" s="48">
        <v>0</v>
      </c>
      <c r="BI117" s="49">
        <v>0</v>
      </c>
      <c r="BJ117" s="48">
        <v>20</v>
      </c>
      <c r="BK117" s="49">
        <v>95.23809523809524</v>
      </c>
      <c r="BL117" s="48">
        <v>21</v>
      </c>
    </row>
    <row r="118" spans="1:64" ht="15">
      <c r="A118" s="64" t="s">
        <v>302</v>
      </c>
      <c r="B118" s="64" t="s">
        <v>302</v>
      </c>
      <c r="C118" s="65"/>
      <c r="D118" s="66"/>
      <c r="E118" s="67"/>
      <c r="F118" s="68"/>
      <c r="G118" s="65"/>
      <c r="H118" s="69"/>
      <c r="I118" s="70"/>
      <c r="J118" s="70"/>
      <c r="K118" s="34" t="s">
        <v>65</v>
      </c>
      <c r="L118" s="77">
        <v>160</v>
      </c>
      <c r="M118" s="77"/>
      <c r="N118" s="72"/>
      <c r="O118" s="79" t="s">
        <v>176</v>
      </c>
      <c r="P118" s="81">
        <v>42959.29856481482</v>
      </c>
      <c r="Q118" s="79" t="s">
        <v>494</v>
      </c>
      <c r="R118" s="82" t="s">
        <v>610</v>
      </c>
      <c r="S118" s="79" t="s">
        <v>661</v>
      </c>
      <c r="T118" s="79" t="s">
        <v>718</v>
      </c>
      <c r="U118" s="82" t="s">
        <v>781</v>
      </c>
      <c r="V118" s="82" t="s">
        <v>781</v>
      </c>
      <c r="W118" s="81">
        <v>42959.29856481482</v>
      </c>
      <c r="X118" s="82" t="s">
        <v>1051</v>
      </c>
      <c r="Y118" s="79"/>
      <c r="Z118" s="79"/>
      <c r="AA118" s="85" t="s">
        <v>1273</v>
      </c>
      <c r="AB118" s="79"/>
      <c r="AC118" s="79" t="b">
        <v>0</v>
      </c>
      <c r="AD118" s="79">
        <v>90</v>
      </c>
      <c r="AE118" s="85" t="s">
        <v>1392</v>
      </c>
      <c r="AF118" s="79" t="b">
        <v>0</v>
      </c>
      <c r="AG118" s="79" t="s">
        <v>1403</v>
      </c>
      <c r="AH118" s="79"/>
      <c r="AI118" s="85" t="s">
        <v>1392</v>
      </c>
      <c r="AJ118" s="79" t="b">
        <v>0</v>
      </c>
      <c r="AK118" s="79">
        <v>106</v>
      </c>
      <c r="AL118" s="85" t="s">
        <v>1392</v>
      </c>
      <c r="AM118" s="79" t="s">
        <v>1423</v>
      </c>
      <c r="AN118" s="79" t="b">
        <v>0</v>
      </c>
      <c r="AO118" s="85" t="s">
        <v>1273</v>
      </c>
      <c r="AP118" s="79" t="s">
        <v>1441</v>
      </c>
      <c r="AQ118" s="79">
        <v>0</v>
      </c>
      <c r="AR118" s="79">
        <v>0</v>
      </c>
      <c r="AS118" s="79"/>
      <c r="AT118" s="79"/>
      <c r="AU118" s="79"/>
      <c r="AV118" s="79"/>
      <c r="AW118" s="79"/>
      <c r="AX118" s="79"/>
      <c r="AY118" s="79"/>
      <c r="AZ118" s="79"/>
      <c r="BA118">
        <v>1</v>
      </c>
      <c r="BB118" s="78" t="str">
        <f>REPLACE(INDEX(GroupVertices[Group],MATCH(Edges24[[#This Row],[Vertex 1]],GroupVertices[Vertex],0)),1,1,"")</f>
        <v>34</v>
      </c>
      <c r="BC118" s="78" t="str">
        <f>REPLACE(INDEX(GroupVertices[Group],MATCH(Edges24[[#This Row],[Vertex 2]],GroupVertices[Vertex],0)),1,1,"")</f>
        <v>34</v>
      </c>
      <c r="BD118" s="48">
        <v>0</v>
      </c>
      <c r="BE118" s="49">
        <v>0</v>
      </c>
      <c r="BF118" s="48">
        <v>1</v>
      </c>
      <c r="BG118" s="49">
        <v>5.555555555555555</v>
      </c>
      <c r="BH118" s="48">
        <v>0</v>
      </c>
      <c r="BI118" s="49">
        <v>0</v>
      </c>
      <c r="BJ118" s="48">
        <v>17</v>
      </c>
      <c r="BK118" s="49">
        <v>94.44444444444444</v>
      </c>
      <c r="BL118" s="48">
        <v>18</v>
      </c>
    </row>
    <row r="119" spans="1:64" ht="15">
      <c r="A119" s="64" t="s">
        <v>303</v>
      </c>
      <c r="B119" s="64" t="s">
        <v>302</v>
      </c>
      <c r="C119" s="65"/>
      <c r="D119" s="66"/>
      <c r="E119" s="67"/>
      <c r="F119" s="68"/>
      <c r="G119" s="65"/>
      <c r="H119" s="69"/>
      <c r="I119" s="70"/>
      <c r="J119" s="70"/>
      <c r="K119" s="34" t="s">
        <v>65</v>
      </c>
      <c r="L119" s="77">
        <v>161</v>
      </c>
      <c r="M119" s="77"/>
      <c r="N119" s="72"/>
      <c r="O119" s="79" t="s">
        <v>416</v>
      </c>
      <c r="P119" s="81">
        <v>43571.728159722225</v>
      </c>
      <c r="Q119" s="79" t="s">
        <v>495</v>
      </c>
      <c r="R119" s="82" t="s">
        <v>610</v>
      </c>
      <c r="S119" s="79" t="s">
        <v>661</v>
      </c>
      <c r="T119" s="79"/>
      <c r="U119" s="79"/>
      <c r="V119" s="82" t="s">
        <v>885</v>
      </c>
      <c r="W119" s="81">
        <v>43571.728159722225</v>
      </c>
      <c r="X119" s="82" t="s">
        <v>1052</v>
      </c>
      <c r="Y119" s="79"/>
      <c r="Z119" s="79"/>
      <c r="AA119" s="85" t="s">
        <v>1274</v>
      </c>
      <c r="AB119" s="79"/>
      <c r="AC119" s="79" t="b">
        <v>0</v>
      </c>
      <c r="AD119" s="79">
        <v>0</v>
      </c>
      <c r="AE119" s="85" t="s">
        <v>1392</v>
      </c>
      <c r="AF119" s="79" t="b">
        <v>0</v>
      </c>
      <c r="AG119" s="79" t="s">
        <v>1403</v>
      </c>
      <c r="AH119" s="79"/>
      <c r="AI119" s="85" t="s">
        <v>1392</v>
      </c>
      <c r="AJ119" s="79" t="b">
        <v>0</v>
      </c>
      <c r="AK119" s="79">
        <v>106</v>
      </c>
      <c r="AL119" s="85" t="s">
        <v>1273</v>
      </c>
      <c r="AM119" s="79" t="s">
        <v>1426</v>
      </c>
      <c r="AN119" s="79" t="b">
        <v>0</v>
      </c>
      <c r="AO119" s="85" t="s">
        <v>1273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34</v>
      </c>
      <c r="BC119" s="78" t="str">
        <f>REPLACE(INDEX(GroupVertices[Group],MATCH(Edges24[[#This Row],[Vertex 2]],GroupVertices[Vertex],0)),1,1,"")</f>
        <v>34</v>
      </c>
      <c r="BD119" s="48">
        <v>0</v>
      </c>
      <c r="BE119" s="49">
        <v>0</v>
      </c>
      <c r="BF119" s="48">
        <v>1</v>
      </c>
      <c r="BG119" s="49">
        <v>5.2631578947368425</v>
      </c>
      <c r="BH119" s="48">
        <v>0</v>
      </c>
      <c r="BI119" s="49">
        <v>0</v>
      </c>
      <c r="BJ119" s="48">
        <v>18</v>
      </c>
      <c r="BK119" s="49">
        <v>94.73684210526316</v>
      </c>
      <c r="BL119" s="48">
        <v>19</v>
      </c>
    </row>
    <row r="120" spans="1:64" ht="15">
      <c r="A120" s="64" t="s">
        <v>304</v>
      </c>
      <c r="B120" s="64" t="s">
        <v>317</v>
      </c>
      <c r="C120" s="65"/>
      <c r="D120" s="66"/>
      <c r="E120" s="67"/>
      <c r="F120" s="68"/>
      <c r="G120" s="65"/>
      <c r="H120" s="69"/>
      <c r="I120" s="70"/>
      <c r="J120" s="70"/>
      <c r="K120" s="34" t="s">
        <v>65</v>
      </c>
      <c r="L120" s="77">
        <v>162</v>
      </c>
      <c r="M120" s="77"/>
      <c r="N120" s="72"/>
      <c r="O120" s="79" t="s">
        <v>416</v>
      </c>
      <c r="P120" s="81">
        <v>43571.826273148145</v>
      </c>
      <c r="Q120" s="79" t="s">
        <v>496</v>
      </c>
      <c r="R120" s="79"/>
      <c r="S120" s="79"/>
      <c r="T120" s="79"/>
      <c r="U120" s="79"/>
      <c r="V120" s="82" t="s">
        <v>886</v>
      </c>
      <c r="W120" s="81">
        <v>43571.826273148145</v>
      </c>
      <c r="X120" s="82" t="s">
        <v>1053</v>
      </c>
      <c r="Y120" s="79"/>
      <c r="Z120" s="79"/>
      <c r="AA120" s="85" t="s">
        <v>1275</v>
      </c>
      <c r="AB120" s="79"/>
      <c r="AC120" s="79" t="b">
        <v>0</v>
      </c>
      <c r="AD120" s="79">
        <v>0</v>
      </c>
      <c r="AE120" s="85" t="s">
        <v>1392</v>
      </c>
      <c r="AF120" s="79" t="b">
        <v>1</v>
      </c>
      <c r="AG120" s="79" t="s">
        <v>1403</v>
      </c>
      <c r="AH120" s="79"/>
      <c r="AI120" s="85" t="s">
        <v>1414</v>
      </c>
      <c r="AJ120" s="79" t="b">
        <v>0</v>
      </c>
      <c r="AK120" s="79">
        <v>2</v>
      </c>
      <c r="AL120" s="85" t="s">
        <v>1296</v>
      </c>
      <c r="AM120" s="79" t="s">
        <v>1425</v>
      </c>
      <c r="AN120" s="79" t="b">
        <v>0</v>
      </c>
      <c r="AO120" s="85" t="s">
        <v>1296</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19</v>
      </c>
      <c r="BC120" s="78" t="str">
        <f>REPLACE(INDEX(GroupVertices[Group],MATCH(Edges24[[#This Row],[Vertex 2]],GroupVertices[Vertex],0)),1,1,"")</f>
        <v>19</v>
      </c>
      <c r="BD120" s="48">
        <v>1</v>
      </c>
      <c r="BE120" s="49">
        <v>3.8461538461538463</v>
      </c>
      <c r="BF120" s="48">
        <v>0</v>
      </c>
      <c r="BG120" s="49">
        <v>0</v>
      </c>
      <c r="BH120" s="48">
        <v>0</v>
      </c>
      <c r="BI120" s="49">
        <v>0</v>
      </c>
      <c r="BJ120" s="48">
        <v>25</v>
      </c>
      <c r="BK120" s="49">
        <v>96.15384615384616</v>
      </c>
      <c r="BL120" s="48">
        <v>26</v>
      </c>
    </row>
    <row r="121" spans="1:64" ht="15">
      <c r="A121" s="64" t="s">
        <v>305</v>
      </c>
      <c r="B121" s="64" t="s">
        <v>305</v>
      </c>
      <c r="C121" s="65"/>
      <c r="D121" s="66"/>
      <c r="E121" s="67"/>
      <c r="F121" s="68"/>
      <c r="G121" s="65"/>
      <c r="H121" s="69"/>
      <c r="I121" s="70"/>
      <c r="J121" s="70"/>
      <c r="K121" s="34" t="s">
        <v>65</v>
      </c>
      <c r="L121" s="77">
        <v>163</v>
      </c>
      <c r="M121" s="77"/>
      <c r="N121" s="72"/>
      <c r="O121" s="79" t="s">
        <v>176</v>
      </c>
      <c r="P121" s="81">
        <v>43571.88601851852</v>
      </c>
      <c r="Q121" s="79" t="s">
        <v>497</v>
      </c>
      <c r="R121" s="82" t="s">
        <v>611</v>
      </c>
      <c r="S121" s="79" t="s">
        <v>662</v>
      </c>
      <c r="T121" s="79" t="s">
        <v>719</v>
      </c>
      <c r="U121" s="79"/>
      <c r="V121" s="82" t="s">
        <v>887</v>
      </c>
      <c r="W121" s="81">
        <v>43571.88601851852</v>
      </c>
      <c r="X121" s="82" t="s">
        <v>1054</v>
      </c>
      <c r="Y121" s="79"/>
      <c r="Z121" s="79"/>
      <c r="AA121" s="85" t="s">
        <v>1276</v>
      </c>
      <c r="AB121" s="79"/>
      <c r="AC121" s="79" t="b">
        <v>0</v>
      </c>
      <c r="AD121" s="79">
        <v>0</v>
      </c>
      <c r="AE121" s="85" t="s">
        <v>1392</v>
      </c>
      <c r="AF121" s="79" t="b">
        <v>0</v>
      </c>
      <c r="AG121" s="79" t="s">
        <v>1403</v>
      </c>
      <c r="AH121" s="79"/>
      <c r="AI121" s="85" t="s">
        <v>1392</v>
      </c>
      <c r="AJ121" s="79" t="b">
        <v>0</v>
      </c>
      <c r="AK121" s="79">
        <v>0</v>
      </c>
      <c r="AL121" s="85" t="s">
        <v>1392</v>
      </c>
      <c r="AM121" s="79" t="s">
        <v>1430</v>
      </c>
      <c r="AN121" s="79" t="b">
        <v>0</v>
      </c>
      <c r="AO121" s="85" t="s">
        <v>1276</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1</v>
      </c>
      <c r="BG121" s="49">
        <v>2.9411764705882355</v>
      </c>
      <c r="BH121" s="48">
        <v>0</v>
      </c>
      <c r="BI121" s="49">
        <v>0</v>
      </c>
      <c r="BJ121" s="48">
        <v>33</v>
      </c>
      <c r="BK121" s="49">
        <v>97.05882352941177</v>
      </c>
      <c r="BL121" s="48">
        <v>34</v>
      </c>
    </row>
    <row r="122" spans="1:64" ht="15">
      <c r="A122" s="64" t="s">
        <v>306</v>
      </c>
      <c r="B122" s="64" t="s">
        <v>328</v>
      </c>
      <c r="C122" s="65"/>
      <c r="D122" s="66"/>
      <c r="E122" s="67"/>
      <c r="F122" s="68"/>
      <c r="G122" s="65"/>
      <c r="H122" s="69"/>
      <c r="I122" s="70"/>
      <c r="J122" s="70"/>
      <c r="K122" s="34" t="s">
        <v>65</v>
      </c>
      <c r="L122" s="77">
        <v>164</v>
      </c>
      <c r="M122" s="77"/>
      <c r="N122" s="72"/>
      <c r="O122" s="79" t="s">
        <v>416</v>
      </c>
      <c r="P122" s="81">
        <v>43572.03202546296</v>
      </c>
      <c r="Q122" s="79" t="s">
        <v>498</v>
      </c>
      <c r="R122" s="79"/>
      <c r="S122" s="79"/>
      <c r="T122" s="79" t="s">
        <v>720</v>
      </c>
      <c r="U122" s="79"/>
      <c r="V122" s="82" t="s">
        <v>888</v>
      </c>
      <c r="W122" s="81">
        <v>43572.03202546296</v>
      </c>
      <c r="X122" s="82" t="s">
        <v>1055</v>
      </c>
      <c r="Y122" s="79"/>
      <c r="Z122" s="79"/>
      <c r="AA122" s="85" t="s">
        <v>1277</v>
      </c>
      <c r="AB122" s="79"/>
      <c r="AC122" s="79" t="b">
        <v>0</v>
      </c>
      <c r="AD122" s="79">
        <v>0</v>
      </c>
      <c r="AE122" s="85" t="s">
        <v>1392</v>
      </c>
      <c r="AF122" s="79" t="b">
        <v>0</v>
      </c>
      <c r="AG122" s="79" t="s">
        <v>1407</v>
      </c>
      <c r="AH122" s="79"/>
      <c r="AI122" s="85" t="s">
        <v>1392</v>
      </c>
      <c r="AJ122" s="79" t="b">
        <v>0</v>
      </c>
      <c r="AK122" s="79">
        <v>2</v>
      </c>
      <c r="AL122" s="85" t="s">
        <v>1320</v>
      </c>
      <c r="AM122" s="79" t="s">
        <v>1431</v>
      </c>
      <c r="AN122" s="79" t="b">
        <v>0</v>
      </c>
      <c r="AO122" s="85" t="s">
        <v>1320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10</v>
      </c>
      <c r="BC122" s="78" t="str">
        <f>REPLACE(INDEX(GroupVertices[Group],MATCH(Edges24[[#This Row],[Vertex 2]],GroupVertices[Vertex],0)),1,1,"")</f>
        <v>10</v>
      </c>
      <c r="BD122" s="48">
        <v>1</v>
      </c>
      <c r="BE122" s="49">
        <v>4.3478260869565215</v>
      </c>
      <c r="BF122" s="48">
        <v>0</v>
      </c>
      <c r="BG122" s="49">
        <v>0</v>
      </c>
      <c r="BH122" s="48">
        <v>0</v>
      </c>
      <c r="BI122" s="49">
        <v>0</v>
      </c>
      <c r="BJ122" s="48">
        <v>22</v>
      </c>
      <c r="BK122" s="49">
        <v>95.65217391304348</v>
      </c>
      <c r="BL122" s="48">
        <v>23</v>
      </c>
    </row>
    <row r="123" spans="1:64" ht="15">
      <c r="A123" s="64" t="s">
        <v>307</v>
      </c>
      <c r="B123" s="64" t="s">
        <v>328</v>
      </c>
      <c r="C123" s="65"/>
      <c r="D123" s="66"/>
      <c r="E123" s="67"/>
      <c r="F123" s="68"/>
      <c r="G123" s="65"/>
      <c r="H123" s="69"/>
      <c r="I123" s="70"/>
      <c r="J123" s="70"/>
      <c r="K123" s="34" t="s">
        <v>65</v>
      </c>
      <c r="L123" s="77">
        <v>165</v>
      </c>
      <c r="M123" s="77"/>
      <c r="N123" s="72"/>
      <c r="O123" s="79" t="s">
        <v>416</v>
      </c>
      <c r="P123" s="81">
        <v>43572.032430555555</v>
      </c>
      <c r="Q123" s="79" t="s">
        <v>498</v>
      </c>
      <c r="R123" s="79"/>
      <c r="S123" s="79"/>
      <c r="T123" s="79" t="s">
        <v>720</v>
      </c>
      <c r="U123" s="79"/>
      <c r="V123" s="82" t="s">
        <v>889</v>
      </c>
      <c r="W123" s="81">
        <v>43572.032430555555</v>
      </c>
      <c r="X123" s="82" t="s">
        <v>1056</v>
      </c>
      <c r="Y123" s="79"/>
      <c r="Z123" s="79"/>
      <c r="AA123" s="85" t="s">
        <v>1278</v>
      </c>
      <c r="AB123" s="79"/>
      <c r="AC123" s="79" t="b">
        <v>0</v>
      </c>
      <c r="AD123" s="79">
        <v>0</v>
      </c>
      <c r="AE123" s="85" t="s">
        <v>1392</v>
      </c>
      <c r="AF123" s="79" t="b">
        <v>0</v>
      </c>
      <c r="AG123" s="79" t="s">
        <v>1407</v>
      </c>
      <c r="AH123" s="79"/>
      <c r="AI123" s="85" t="s">
        <v>1392</v>
      </c>
      <c r="AJ123" s="79" t="b">
        <v>0</v>
      </c>
      <c r="AK123" s="79">
        <v>2</v>
      </c>
      <c r="AL123" s="85" t="s">
        <v>1320</v>
      </c>
      <c r="AM123" s="79" t="s">
        <v>1432</v>
      </c>
      <c r="AN123" s="79" t="b">
        <v>0</v>
      </c>
      <c r="AO123" s="85" t="s">
        <v>1320</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10</v>
      </c>
      <c r="BC123" s="78" t="str">
        <f>REPLACE(INDEX(GroupVertices[Group],MATCH(Edges24[[#This Row],[Vertex 2]],GroupVertices[Vertex],0)),1,1,"")</f>
        <v>10</v>
      </c>
      <c r="BD123" s="48">
        <v>1</v>
      </c>
      <c r="BE123" s="49">
        <v>4.3478260869565215</v>
      </c>
      <c r="BF123" s="48">
        <v>0</v>
      </c>
      <c r="BG123" s="49">
        <v>0</v>
      </c>
      <c r="BH123" s="48">
        <v>0</v>
      </c>
      <c r="BI123" s="49">
        <v>0</v>
      </c>
      <c r="BJ123" s="48">
        <v>22</v>
      </c>
      <c r="BK123" s="49">
        <v>95.65217391304348</v>
      </c>
      <c r="BL123" s="48">
        <v>23</v>
      </c>
    </row>
    <row r="124" spans="1:64" ht="15">
      <c r="A124" s="64" t="s">
        <v>308</v>
      </c>
      <c r="B124" s="64" t="s">
        <v>308</v>
      </c>
      <c r="C124" s="65"/>
      <c r="D124" s="66"/>
      <c r="E124" s="67"/>
      <c r="F124" s="68"/>
      <c r="G124" s="65"/>
      <c r="H124" s="69"/>
      <c r="I124" s="70"/>
      <c r="J124" s="70"/>
      <c r="K124" s="34" t="s">
        <v>65</v>
      </c>
      <c r="L124" s="77">
        <v>166</v>
      </c>
      <c r="M124" s="77"/>
      <c r="N124" s="72"/>
      <c r="O124" s="79" t="s">
        <v>176</v>
      </c>
      <c r="P124" s="81">
        <v>43410.00193287037</v>
      </c>
      <c r="Q124" s="79" t="s">
        <v>499</v>
      </c>
      <c r="R124" s="79"/>
      <c r="S124" s="79"/>
      <c r="T124" s="79" t="s">
        <v>721</v>
      </c>
      <c r="U124" s="82" t="s">
        <v>782</v>
      </c>
      <c r="V124" s="82" t="s">
        <v>782</v>
      </c>
      <c r="W124" s="81">
        <v>43410.00193287037</v>
      </c>
      <c r="X124" s="82" t="s">
        <v>1057</v>
      </c>
      <c r="Y124" s="79"/>
      <c r="Z124" s="79"/>
      <c r="AA124" s="85" t="s">
        <v>1279</v>
      </c>
      <c r="AB124" s="79"/>
      <c r="AC124" s="79" t="b">
        <v>0</v>
      </c>
      <c r="AD124" s="79">
        <v>6</v>
      </c>
      <c r="AE124" s="85" t="s">
        <v>1392</v>
      </c>
      <c r="AF124" s="79" t="b">
        <v>0</v>
      </c>
      <c r="AG124" s="79" t="s">
        <v>1403</v>
      </c>
      <c r="AH124" s="79"/>
      <c r="AI124" s="85" t="s">
        <v>1392</v>
      </c>
      <c r="AJ124" s="79" t="b">
        <v>0</v>
      </c>
      <c r="AK124" s="79">
        <v>3</v>
      </c>
      <c r="AL124" s="85" t="s">
        <v>1392</v>
      </c>
      <c r="AM124" s="79" t="s">
        <v>1423</v>
      </c>
      <c r="AN124" s="79" t="b">
        <v>0</v>
      </c>
      <c r="AO124" s="85" t="s">
        <v>1279</v>
      </c>
      <c r="AP124" s="79" t="s">
        <v>1441</v>
      </c>
      <c r="AQ124" s="79">
        <v>0</v>
      </c>
      <c r="AR124" s="79">
        <v>0</v>
      </c>
      <c r="AS124" s="79"/>
      <c r="AT124" s="79"/>
      <c r="AU124" s="79"/>
      <c r="AV124" s="79"/>
      <c r="AW124" s="79"/>
      <c r="AX124" s="79"/>
      <c r="AY124" s="79"/>
      <c r="AZ124" s="79"/>
      <c r="BA124">
        <v>1</v>
      </c>
      <c r="BB124" s="78" t="str">
        <f>REPLACE(INDEX(GroupVertices[Group],MATCH(Edges24[[#This Row],[Vertex 1]],GroupVertices[Vertex],0)),1,1,"")</f>
        <v>33</v>
      </c>
      <c r="BC124" s="78" t="str">
        <f>REPLACE(INDEX(GroupVertices[Group],MATCH(Edges24[[#This Row],[Vertex 2]],GroupVertices[Vertex],0)),1,1,"")</f>
        <v>33</v>
      </c>
      <c r="BD124" s="48">
        <v>1</v>
      </c>
      <c r="BE124" s="49">
        <v>3.3333333333333335</v>
      </c>
      <c r="BF124" s="48">
        <v>0</v>
      </c>
      <c r="BG124" s="49">
        <v>0</v>
      </c>
      <c r="BH124" s="48">
        <v>0</v>
      </c>
      <c r="BI124" s="49">
        <v>0</v>
      </c>
      <c r="BJ124" s="48">
        <v>29</v>
      </c>
      <c r="BK124" s="49">
        <v>96.66666666666667</v>
      </c>
      <c r="BL124" s="48">
        <v>30</v>
      </c>
    </row>
    <row r="125" spans="1:64" ht="15">
      <c r="A125" s="64" t="s">
        <v>309</v>
      </c>
      <c r="B125" s="64" t="s">
        <v>308</v>
      </c>
      <c r="C125" s="65"/>
      <c r="D125" s="66"/>
      <c r="E125" s="67"/>
      <c r="F125" s="68"/>
      <c r="G125" s="65"/>
      <c r="H125" s="69"/>
      <c r="I125" s="70"/>
      <c r="J125" s="70"/>
      <c r="K125" s="34" t="s">
        <v>65</v>
      </c>
      <c r="L125" s="77">
        <v>167</v>
      </c>
      <c r="M125" s="77"/>
      <c r="N125" s="72"/>
      <c r="O125" s="79" t="s">
        <v>416</v>
      </c>
      <c r="P125" s="81">
        <v>43572.102060185185</v>
      </c>
      <c r="Q125" s="79" t="s">
        <v>500</v>
      </c>
      <c r="R125" s="79"/>
      <c r="S125" s="79"/>
      <c r="T125" s="79"/>
      <c r="U125" s="79"/>
      <c r="V125" s="82" t="s">
        <v>890</v>
      </c>
      <c r="W125" s="81">
        <v>43572.102060185185</v>
      </c>
      <c r="X125" s="82" t="s">
        <v>1058</v>
      </c>
      <c r="Y125" s="79"/>
      <c r="Z125" s="79"/>
      <c r="AA125" s="85" t="s">
        <v>1280</v>
      </c>
      <c r="AB125" s="79"/>
      <c r="AC125" s="79" t="b">
        <v>0</v>
      </c>
      <c r="AD125" s="79">
        <v>0</v>
      </c>
      <c r="AE125" s="85" t="s">
        <v>1392</v>
      </c>
      <c r="AF125" s="79" t="b">
        <v>0</v>
      </c>
      <c r="AG125" s="79" t="s">
        <v>1403</v>
      </c>
      <c r="AH125" s="79"/>
      <c r="AI125" s="85" t="s">
        <v>1392</v>
      </c>
      <c r="AJ125" s="79" t="b">
        <v>0</v>
      </c>
      <c r="AK125" s="79">
        <v>3</v>
      </c>
      <c r="AL125" s="85" t="s">
        <v>1279</v>
      </c>
      <c r="AM125" s="79" t="s">
        <v>1428</v>
      </c>
      <c r="AN125" s="79" t="b">
        <v>0</v>
      </c>
      <c r="AO125" s="85" t="s">
        <v>1279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33</v>
      </c>
      <c r="BC125" s="78" t="str">
        <f>REPLACE(INDEX(GroupVertices[Group],MATCH(Edges24[[#This Row],[Vertex 2]],GroupVertices[Vertex],0)),1,1,"")</f>
        <v>33</v>
      </c>
      <c r="BD125" s="48">
        <v>1</v>
      </c>
      <c r="BE125" s="49">
        <v>3.7037037037037037</v>
      </c>
      <c r="BF125" s="48">
        <v>0</v>
      </c>
      <c r="BG125" s="49">
        <v>0</v>
      </c>
      <c r="BH125" s="48">
        <v>0</v>
      </c>
      <c r="BI125" s="49">
        <v>0</v>
      </c>
      <c r="BJ125" s="48">
        <v>26</v>
      </c>
      <c r="BK125" s="49">
        <v>96.29629629629629</v>
      </c>
      <c r="BL125" s="48">
        <v>27</v>
      </c>
    </row>
    <row r="126" spans="1:64" ht="15">
      <c r="A126" s="64" t="s">
        <v>310</v>
      </c>
      <c r="B126" s="64" t="s">
        <v>394</v>
      </c>
      <c r="C126" s="65"/>
      <c r="D126" s="66"/>
      <c r="E126" s="67"/>
      <c r="F126" s="68"/>
      <c r="G126" s="65"/>
      <c r="H126" s="69"/>
      <c r="I126" s="70"/>
      <c r="J126" s="70"/>
      <c r="K126" s="34" t="s">
        <v>65</v>
      </c>
      <c r="L126" s="77">
        <v>168</v>
      </c>
      <c r="M126" s="77"/>
      <c r="N126" s="72"/>
      <c r="O126" s="79" t="s">
        <v>416</v>
      </c>
      <c r="P126" s="81">
        <v>43572.16322916667</v>
      </c>
      <c r="Q126" s="79" t="s">
        <v>501</v>
      </c>
      <c r="R126" s="82" t="s">
        <v>612</v>
      </c>
      <c r="S126" s="79" t="s">
        <v>663</v>
      </c>
      <c r="T126" s="79" t="s">
        <v>722</v>
      </c>
      <c r="U126" s="82" t="s">
        <v>783</v>
      </c>
      <c r="V126" s="82" t="s">
        <v>783</v>
      </c>
      <c r="W126" s="81">
        <v>43572.16322916667</v>
      </c>
      <c r="X126" s="82" t="s">
        <v>1059</v>
      </c>
      <c r="Y126" s="79"/>
      <c r="Z126" s="79"/>
      <c r="AA126" s="85" t="s">
        <v>1281</v>
      </c>
      <c r="AB126" s="79"/>
      <c r="AC126" s="79" t="b">
        <v>0</v>
      </c>
      <c r="AD126" s="79">
        <v>7</v>
      </c>
      <c r="AE126" s="85" t="s">
        <v>1392</v>
      </c>
      <c r="AF126" s="79" t="b">
        <v>0</v>
      </c>
      <c r="AG126" s="79" t="s">
        <v>1403</v>
      </c>
      <c r="AH126" s="79"/>
      <c r="AI126" s="85" t="s">
        <v>1392</v>
      </c>
      <c r="AJ126" s="79" t="b">
        <v>0</v>
      </c>
      <c r="AK126" s="79">
        <v>0</v>
      </c>
      <c r="AL126" s="85" t="s">
        <v>1392</v>
      </c>
      <c r="AM126" s="79" t="s">
        <v>1426</v>
      </c>
      <c r="AN126" s="79" t="b">
        <v>0</v>
      </c>
      <c r="AO126" s="85" t="s">
        <v>1281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32</v>
      </c>
      <c r="BC126" s="78" t="str">
        <f>REPLACE(INDEX(GroupVertices[Group],MATCH(Edges24[[#This Row],[Vertex 2]],GroupVertices[Vertex],0)),1,1,"")</f>
        <v>32</v>
      </c>
      <c r="BD126" s="48">
        <v>0</v>
      </c>
      <c r="BE126" s="49">
        <v>0</v>
      </c>
      <c r="BF126" s="48">
        <v>0</v>
      </c>
      <c r="BG126" s="49">
        <v>0</v>
      </c>
      <c r="BH126" s="48">
        <v>0</v>
      </c>
      <c r="BI126" s="49">
        <v>0</v>
      </c>
      <c r="BJ126" s="48">
        <v>20</v>
      </c>
      <c r="BK126" s="49">
        <v>100</v>
      </c>
      <c r="BL126" s="48">
        <v>20</v>
      </c>
    </row>
    <row r="127" spans="1:64" ht="15">
      <c r="A127" s="64" t="s">
        <v>311</v>
      </c>
      <c r="B127" s="64" t="s">
        <v>395</v>
      </c>
      <c r="C127" s="65"/>
      <c r="D127" s="66"/>
      <c r="E127" s="67"/>
      <c r="F127" s="68"/>
      <c r="G127" s="65"/>
      <c r="H127" s="69"/>
      <c r="I127" s="70"/>
      <c r="J127" s="70"/>
      <c r="K127" s="34" t="s">
        <v>65</v>
      </c>
      <c r="L127" s="77">
        <v>169</v>
      </c>
      <c r="M127" s="77"/>
      <c r="N127" s="72"/>
      <c r="O127" s="79" t="s">
        <v>416</v>
      </c>
      <c r="P127" s="81">
        <v>43572.27914351852</v>
      </c>
      <c r="Q127" s="79" t="s">
        <v>502</v>
      </c>
      <c r="R127" s="82" t="s">
        <v>613</v>
      </c>
      <c r="S127" s="79" t="s">
        <v>648</v>
      </c>
      <c r="T127" s="79" t="s">
        <v>704</v>
      </c>
      <c r="U127" s="79"/>
      <c r="V127" s="82" t="s">
        <v>891</v>
      </c>
      <c r="W127" s="81">
        <v>43572.27914351852</v>
      </c>
      <c r="X127" s="82" t="s">
        <v>1060</v>
      </c>
      <c r="Y127" s="79"/>
      <c r="Z127" s="79"/>
      <c r="AA127" s="85" t="s">
        <v>1282</v>
      </c>
      <c r="AB127" s="79"/>
      <c r="AC127" s="79" t="b">
        <v>0</v>
      </c>
      <c r="AD127" s="79">
        <v>1</v>
      </c>
      <c r="AE127" s="85" t="s">
        <v>1392</v>
      </c>
      <c r="AF127" s="79" t="b">
        <v>1</v>
      </c>
      <c r="AG127" s="79" t="s">
        <v>1406</v>
      </c>
      <c r="AH127" s="79"/>
      <c r="AI127" s="85" t="s">
        <v>1415</v>
      </c>
      <c r="AJ127" s="79" t="b">
        <v>0</v>
      </c>
      <c r="AK127" s="79">
        <v>0</v>
      </c>
      <c r="AL127" s="85" t="s">
        <v>1392</v>
      </c>
      <c r="AM127" s="79" t="s">
        <v>1428</v>
      </c>
      <c r="AN127" s="79" t="b">
        <v>0</v>
      </c>
      <c r="AO127" s="85" t="s">
        <v>1282</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31</v>
      </c>
      <c r="BC127" s="78" t="str">
        <f>REPLACE(INDEX(GroupVertices[Group],MATCH(Edges24[[#This Row],[Vertex 2]],GroupVertices[Vertex],0)),1,1,"")</f>
        <v>31</v>
      </c>
      <c r="BD127" s="48">
        <v>0</v>
      </c>
      <c r="BE127" s="49">
        <v>0</v>
      </c>
      <c r="BF127" s="48">
        <v>0</v>
      </c>
      <c r="BG127" s="49">
        <v>0</v>
      </c>
      <c r="BH127" s="48">
        <v>0</v>
      </c>
      <c r="BI127" s="49">
        <v>0</v>
      </c>
      <c r="BJ127" s="48">
        <v>7</v>
      </c>
      <c r="BK127" s="49">
        <v>100</v>
      </c>
      <c r="BL127" s="48">
        <v>7</v>
      </c>
    </row>
    <row r="128" spans="1:64" ht="15">
      <c r="A128" s="64" t="s">
        <v>311</v>
      </c>
      <c r="B128" s="64" t="s">
        <v>311</v>
      </c>
      <c r="C128" s="65"/>
      <c r="D128" s="66"/>
      <c r="E128" s="67"/>
      <c r="F128" s="68"/>
      <c r="G128" s="65"/>
      <c r="H128" s="69"/>
      <c r="I128" s="70"/>
      <c r="J128" s="70"/>
      <c r="K128" s="34" t="s">
        <v>65</v>
      </c>
      <c r="L128" s="77">
        <v>170</v>
      </c>
      <c r="M128" s="77"/>
      <c r="N128" s="72"/>
      <c r="O128" s="79" t="s">
        <v>176</v>
      </c>
      <c r="P128" s="81">
        <v>43567.56947916667</v>
      </c>
      <c r="Q128" s="79" t="s">
        <v>503</v>
      </c>
      <c r="R128" s="82" t="s">
        <v>614</v>
      </c>
      <c r="S128" s="79" t="s">
        <v>660</v>
      </c>
      <c r="T128" s="79" t="s">
        <v>723</v>
      </c>
      <c r="U128" s="79"/>
      <c r="V128" s="82" t="s">
        <v>891</v>
      </c>
      <c r="W128" s="81">
        <v>43567.56947916667</v>
      </c>
      <c r="X128" s="82" t="s">
        <v>1061</v>
      </c>
      <c r="Y128" s="79"/>
      <c r="Z128" s="79"/>
      <c r="AA128" s="85" t="s">
        <v>1283</v>
      </c>
      <c r="AB128" s="79"/>
      <c r="AC128" s="79" t="b">
        <v>0</v>
      </c>
      <c r="AD128" s="79">
        <v>0</v>
      </c>
      <c r="AE128" s="85" t="s">
        <v>1392</v>
      </c>
      <c r="AF128" s="79" t="b">
        <v>0</v>
      </c>
      <c r="AG128" s="79" t="s">
        <v>1403</v>
      </c>
      <c r="AH128" s="79"/>
      <c r="AI128" s="85" t="s">
        <v>1392</v>
      </c>
      <c r="AJ128" s="79" t="b">
        <v>0</v>
      </c>
      <c r="AK128" s="79">
        <v>0</v>
      </c>
      <c r="AL128" s="85" t="s">
        <v>1392</v>
      </c>
      <c r="AM128" s="79" t="s">
        <v>1429</v>
      </c>
      <c r="AN128" s="79" t="b">
        <v>0</v>
      </c>
      <c r="AO128" s="85" t="s">
        <v>1283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31</v>
      </c>
      <c r="BC128" s="78" t="str">
        <f>REPLACE(INDEX(GroupVertices[Group],MATCH(Edges24[[#This Row],[Vertex 2]],GroupVertices[Vertex],0)),1,1,"")</f>
        <v>31</v>
      </c>
      <c r="BD128" s="48">
        <v>0</v>
      </c>
      <c r="BE128" s="49">
        <v>0</v>
      </c>
      <c r="BF128" s="48">
        <v>0</v>
      </c>
      <c r="BG128" s="49">
        <v>0</v>
      </c>
      <c r="BH128" s="48">
        <v>0</v>
      </c>
      <c r="BI128" s="49">
        <v>0</v>
      </c>
      <c r="BJ128" s="48">
        <v>9</v>
      </c>
      <c r="BK128" s="49">
        <v>100</v>
      </c>
      <c r="BL128" s="48">
        <v>9</v>
      </c>
    </row>
    <row r="129" spans="1:64" ht="15">
      <c r="A129" s="64" t="s">
        <v>312</v>
      </c>
      <c r="B129" s="64" t="s">
        <v>312</v>
      </c>
      <c r="C129" s="65"/>
      <c r="D129" s="66"/>
      <c r="E129" s="67"/>
      <c r="F129" s="68"/>
      <c r="G129" s="65"/>
      <c r="H129" s="69"/>
      <c r="I129" s="70"/>
      <c r="J129" s="70"/>
      <c r="K129" s="34" t="s">
        <v>65</v>
      </c>
      <c r="L129" s="77">
        <v>171</v>
      </c>
      <c r="M129" s="77"/>
      <c r="N129" s="72"/>
      <c r="O129" s="79" t="s">
        <v>176</v>
      </c>
      <c r="P129" s="81">
        <v>43572.175092592595</v>
      </c>
      <c r="Q129" s="79" t="s">
        <v>504</v>
      </c>
      <c r="R129" s="79"/>
      <c r="S129" s="79"/>
      <c r="T129" s="79" t="s">
        <v>707</v>
      </c>
      <c r="U129" s="82" t="s">
        <v>784</v>
      </c>
      <c r="V129" s="82" t="s">
        <v>784</v>
      </c>
      <c r="W129" s="81">
        <v>43572.175092592595</v>
      </c>
      <c r="X129" s="82" t="s">
        <v>1062</v>
      </c>
      <c r="Y129" s="79"/>
      <c r="Z129" s="79"/>
      <c r="AA129" s="85" t="s">
        <v>1284</v>
      </c>
      <c r="AB129" s="79"/>
      <c r="AC129" s="79" t="b">
        <v>0</v>
      </c>
      <c r="AD129" s="79">
        <v>3</v>
      </c>
      <c r="AE129" s="85" t="s">
        <v>1392</v>
      </c>
      <c r="AF129" s="79" t="b">
        <v>0</v>
      </c>
      <c r="AG129" s="79" t="s">
        <v>1403</v>
      </c>
      <c r="AH129" s="79"/>
      <c r="AI129" s="85" t="s">
        <v>1392</v>
      </c>
      <c r="AJ129" s="79" t="b">
        <v>0</v>
      </c>
      <c r="AK129" s="79">
        <v>1</v>
      </c>
      <c r="AL129" s="85" t="s">
        <v>1392</v>
      </c>
      <c r="AM129" s="79" t="s">
        <v>1426</v>
      </c>
      <c r="AN129" s="79" t="b">
        <v>0</v>
      </c>
      <c r="AO129" s="85" t="s">
        <v>1284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30</v>
      </c>
      <c r="BC129" s="78" t="str">
        <f>REPLACE(INDEX(GroupVertices[Group],MATCH(Edges24[[#This Row],[Vertex 2]],GroupVertices[Vertex],0)),1,1,"")</f>
        <v>30</v>
      </c>
      <c r="BD129" s="48">
        <v>1</v>
      </c>
      <c r="BE129" s="49">
        <v>3.225806451612903</v>
      </c>
      <c r="BF129" s="48">
        <v>0</v>
      </c>
      <c r="BG129" s="49">
        <v>0</v>
      </c>
      <c r="BH129" s="48">
        <v>0</v>
      </c>
      <c r="BI129" s="49">
        <v>0</v>
      </c>
      <c r="BJ129" s="48">
        <v>30</v>
      </c>
      <c r="BK129" s="49">
        <v>96.7741935483871</v>
      </c>
      <c r="BL129" s="48">
        <v>31</v>
      </c>
    </row>
    <row r="130" spans="1:64" ht="15">
      <c r="A130" s="64" t="s">
        <v>313</v>
      </c>
      <c r="B130" s="64" t="s">
        <v>312</v>
      </c>
      <c r="C130" s="65"/>
      <c r="D130" s="66"/>
      <c r="E130" s="67"/>
      <c r="F130" s="68"/>
      <c r="G130" s="65"/>
      <c r="H130" s="69"/>
      <c r="I130" s="70"/>
      <c r="J130" s="70"/>
      <c r="K130" s="34" t="s">
        <v>65</v>
      </c>
      <c r="L130" s="77">
        <v>172</v>
      </c>
      <c r="M130" s="77"/>
      <c r="N130" s="72"/>
      <c r="O130" s="79" t="s">
        <v>416</v>
      </c>
      <c r="P130" s="81">
        <v>43572.29006944445</v>
      </c>
      <c r="Q130" s="79" t="s">
        <v>505</v>
      </c>
      <c r="R130" s="79"/>
      <c r="S130" s="79"/>
      <c r="T130" s="79" t="s">
        <v>707</v>
      </c>
      <c r="U130" s="79"/>
      <c r="V130" s="82" t="s">
        <v>892</v>
      </c>
      <c r="W130" s="81">
        <v>43572.29006944445</v>
      </c>
      <c r="X130" s="82" t="s">
        <v>1063</v>
      </c>
      <c r="Y130" s="79"/>
      <c r="Z130" s="79"/>
      <c r="AA130" s="85" t="s">
        <v>1285</v>
      </c>
      <c r="AB130" s="79"/>
      <c r="AC130" s="79" t="b">
        <v>0</v>
      </c>
      <c r="AD130" s="79">
        <v>0</v>
      </c>
      <c r="AE130" s="85" t="s">
        <v>1392</v>
      </c>
      <c r="AF130" s="79" t="b">
        <v>0</v>
      </c>
      <c r="AG130" s="79" t="s">
        <v>1403</v>
      </c>
      <c r="AH130" s="79"/>
      <c r="AI130" s="85" t="s">
        <v>1392</v>
      </c>
      <c r="AJ130" s="79" t="b">
        <v>0</v>
      </c>
      <c r="AK130" s="79">
        <v>1</v>
      </c>
      <c r="AL130" s="85" t="s">
        <v>1284</v>
      </c>
      <c r="AM130" s="79" t="s">
        <v>1426</v>
      </c>
      <c r="AN130" s="79" t="b">
        <v>0</v>
      </c>
      <c r="AO130" s="85" t="s">
        <v>1284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30</v>
      </c>
      <c r="BC130" s="78" t="str">
        <f>REPLACE(INDEX(GroupVertices[Group],MATCH(Edges24[[#This Row],[Vertex 2]],GroupVertices[Vertex],0)),1,1,"")</f>
        <v>30</v>
      </c>
      <c r="BD130" s="48">
        <v>1</v>
      </c>
      <c r="BE130" s="49">
        <v>4</v>
      </c>
      <c r="BF130" s="48">
        <v>0</v>
      </c>
      <c r="BG130" s="49">
        <v>0</v>
      </c>
      <c r="BH130" s="48">
        <v>0</v>
      </c>
      <c r="BI130" s="49">
        <v>0</v>
      </c>
      <c r="BJ130" s="48">
        <v>24</v>
      </c>
      <c r="BK130" s="49">
        <v>96</v>
      </c>
      <c r="BL130" s="48">
        <v>25</v>
      </c>
    </row>
    <row r="131" spans="1:64" ht="15">
      <c r="A131" s="64" t="s">
        <v>314</v>
      </c>
      <c r="B131" s="64" t="s">
        <v>380</v>
      </c>
      <c r="C131" s="65"/>
      <c r="D131" s="66"/>
      <c r="E131" s="67"/>
      <c r="F131" s="68"/>
      <c r="G131" s="65"/>
      <c r="H131" s="69"/>
      <c r="I131" s="70"/>
      <c r="J131" s="70"/>
      <c r="K131" s="34" t="s">
        <v>65</v>
      </c>
      <c r="L131" s="77">
        <v>173</v>
      </c>
      <c r="M131" s="77"/>
      <c r="N131" s="72"/>
      <c r="O131" s="79" t="s">
        <v>416</v>
      </c>
      <c r="P131" s="81">
        <v>43568.13171296296</v>
      </c>
      <c r="Q131" s="79" t="s">
        <v>506</v>
      </c>
      <c r="R131" s="82" t="s">
        <v>615</v>
      </c>
      <c r="S131" s="79" t="s">
        <v>664</v>
      </c>
      <c r="T131" s="79" t="s">
        <v>684</v>
      </c>
      <c r="U131" s="79"/>
      <c r="V131" s="82" t="s">
        <v>893</v>
      </c>
      <c r="W131" s="81">
        <v>43568.13171296296</v>
      </c>
      <c r="X131" s="82" t="s">
        <v>1064</v>
      </c>
      <c r="Y131" s="79"/>
      <c r="Z131" s="79"/>
      <c r="AA131" s="85" t="s">
        <v>1286</v>
      </c>
      <c r="AB131" s="79"/>
      <c r="AC131" s="79" t="b">
        <v>0</v>
      </c>
      <c r="AD131" s="79">
        <v>10</v>
      </c>
      <c r="AE131" s="85" t="s">
        <v>1392</v>
      </c>
      <c r="AF131" s="79" t="b">
        <v>0</v>
      </c>
      <c r="AG131" s="79" t="s">
        <v>1403</v>
      </c>
      <c r="AH131" s="79"/>
      <c r="AI131" s="85" t="s">
        <v>1392</v>
      </c>
      <c r="AJ131" s="79" t="b">
        <v>0</v>
      </c>
      <c r="AK131" s="79">
        <v>6</v>
      </c>
      <c r="AL131" s="85" t="s">
        <v>1392</v>
      </c>
      <c r="AM131" s="79" t="s">
        <v>1426</v>
      </c>
      <c r="AN131" s="79" t="b">
        <v>0</v>
      </c>
      <c r="AO131" s="85" t="s">
        <v>1286</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3</v>
      </c>
      <c r="BC131" s="78" t="str">
        <f>REPLACE(INDEX(GroupVertices[Group],MATCH(Edges24[[#This Row],[Vertex 2]],GroupVertices[Vertex],0)),1,1,"")</f>
        <v>3</v>
      </c>
      <c r="BD131" s="48">
        <v>2</v>
      </c>
      <c r="BE131" s="49">
        <v>6.25</v>
      </c>
      <c r="BF131" s="48">
        <v>1</v>
      </c>
      <c r="BG131" s="49">
        <v>3.125</v>
      </c>
      <c r="BH131" s="48">
        <v>0</v>
      </c>
      <c r="BI131" s="49">
        <v>0</v>
      </c>
      <c r="BJ131" s="48">
        <v>29</v>
      </c>
      <c r="BK131" s="49">
        <v>90.625</v>
      </c>
      <c r="BL131" s="48">
        <v>32</v>
      </c>
    </row>
    <row r="132" spans="1:64" ht="15">
      <c r="A132" s="64" t="s">
        <v>314</v>
      </c>
      <c r="B132" s="64" t="s">
        <v>380</v>
      </c>
      <c r="C132" s="65"/>
      <c r="D132" s="66"/>
      <c r="E132" s="67"/>
      <c r="F132" s="68"/>
      <c r="G132" s="65"/>
      <c r="H132" s="69"/>
      <c r="I132" s="70"/>
      <c r="J132" s="70"/>
      <c r="K132" s="34" t="s">
        <v>65</v>
      </c>
      <c r="L132" s="77">
        <v>174</v>
      </c>
      <c r="M132" s="77"/>
      <c r="N132" s="72"/>
      <c r="O132" s="79" t="s">
        <v>416</v>
      </c>
      <c r="P132" s="81">
        <v>43568.55127314815</v>
      </c>
      <c r="Q132" s="79" t="s">
        <v>474</v>
      </c>
      <c r="R132" s="79"/>
      <c r="S132" s="79"/>
      <c r="T132" s="79"/>
      <c r="U132" s="79"/>
      <c r="V132" s="82" t="s">
        <v>893</v>
      </c>
      <c r="W132" s="81">
        <v>43568.55127314815</v>
      </c>
      <c r="X132" s="82" t="s">
        <v>1065</v>
      </c>
      <c r="Y132" s="79"/>
      <c r="Z132" s="79"/>
      <c r="AA132" s="85" t="s">
        <v>1287</v>
      </c>
      <c r="AB132" s="79"/>
      <c r="AC132" s="79" t="b">
        <v>0</v>
      </c>
      <c r="AD132" s="79">
        <v>0</v>
      </c>
      <c r="AE132" s="85" t="s">
        <v>1392</v>
      </c>
      <c r="AF132" s="79" t="b">
        <v>0</v>
      </c>
      <c r="AG132" s="79" t="s">
        <v>1403</v>
      </c>
      <c r="AH132" s="79"/>
      <c r="AI132" s="85" t="s">
        <v>1392</v>
      </c>
      <c r="AJ132" s="79" t="b">
        <v>0</v>
      </c>
      <c r="AK132" s="79">
        <v>6</v>
      </c>
      <c r="AL132" s="85" t="s">
        <v>1286</v>
      </c>
      <c r="AM132" s="79" t="s">
        <v>1426</v>
      </c>
      <c r="AN132" s="79" t="b">
        <v>0</v>
      </c>
      <c r="AO132" s="85" t="s">
        <v>1286</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3</v>
      </c>
      <c r="BC132" s="78" t="str">
        <f>REPLACE(INDEX(GroupVertices[Group],MATCH(Edges24[[#This Row],[Vertex 2]],GroupVertices[Vertex],0)),1,1,"")</f>
        <v>3</v>
      </c>
      <c r="BD132" s="48">
        <v>1</v>
      </c>
      <c r="BE132" s="49">
        <v>4.166666666666667</v>
      </c>
      <c r="BF132" s="48">
        <v>0</v>
      </c>
      <c r="BG132" s="49">
        <v>0</v>
      </c>
      <c r="BH132" s="48">
        <v>0</v>
      </c>
      <c r="BI132" s="49">
        <v>0</v>
      </c>
      <c r="BJ132" s="48">
        <v>23</v>
      </c>
      <c r="BK132" s="49">
        <v>95.83333333333333</v>
      </c>
      <c r="BL132" s="48">
        <v>24</v>
      </c>
    </row>
    <row r="133" spans="1:64" ht="15">
      <c r="A133" s="64" t="s">
        <v>315</v>
      </c>
      <c r="B133" s="64" t="s">
        <v>380</v>
      </c>
      <c r="C133" s="65"/>
      <c r="D133" s="66"/>
      <c r="E133" s="67"/>
      <c r="F133" s="68"/>
      <c r="G133" s="65"/>
      <c r="H133" s="69"/>
      <c r="I133" s="70"/>
      <c r="J133" s="70"/>
      <c r="K133" s="34" t="s">
        <v>65</v>
      </c>
      <c r="L133" s="77">
        <v>175</v>
      </c>
      <c r="M133" s="77"/>
      <c r="N133" s="72"/>
      <c r="O133" s="79" t="s">
        <v>416</v>
      </c>
      <c r="P133" s="81">
        <v>43568.133935185186</v>
      </c>
      <c r="Q133" s="79" t="s">
        <v>474</v>
      </c>
      <c r="R133" s="79"/>
      <c r="S133" s="79"/>
      <c r="T133" s="79"/>
      <c r="U133" s="79"/>
      <c r="V133" s="82" t="s">
        <v>894</v>
      </c>
      <c r="W133" s="81">
        <v>43568.133935185186</v>
      </c>
      <c r="X133" s="82" t="s">
        <v>1066</v>
      </c>
      <c r="Y133" s="79"/>
      <c r="Z133" s="79"/>
      <c r="AA133" s="85" t="s">
        <v>1288</v>
      </c>
      <c r="AB133" s="79"/>
      <c r="AC133" s="79" t="b">
        <v>0</v>
      </c>
      <c r="AD133" s="79">
        <v>0</v>
      </c>
      <c r="AE133" s="85" t="s">
        <v>1392</v>
      </c>
      <c r="AF133" s="79" t="b">
        <v>0</v>
      </c>
      <c r="AG133" s="79" t="s">
        <v>1403</v>
      </c>
      <c r="AH133" s="79"/>
      <c r="AI133" s="85" t="s">
        <v>1392</v>
      </c>
      <c r="AJ133" s="79" t="b">
        <v>0</v>
      </c>
      <c r="AK133" s="79">
        <v>6</v>
      </c>
      <c r="AL133" s="85" t="s">
        <v>1286</v>
      </c>
      <c r="AM133" s="79" t="s">
        <v>1426</v>
      </c>
      <c r="AN133" s="79" t="b">
        <v>0</v>
      </c>
      <c r="AO133" s="85" t="s">
        <v>1286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3</v>
      </c>
      <c r="BC133" s="78" t="str">
        <f>REPLACE(INDEX(GroupVertices[Group],MATCH(Edges24[[#This Row],[Vertex 2]],GroupVertices[Vertex],0)),1,1,"")</f>
        <v>3</v>
      </c>
      <c r="BD133" s="48"/>
      <c r="BE133" s="49"/>
      <c r="BF133" s="48"/>
      <c r="BG133" s="49"/>
      <c r="BH133" s="48"/>
      <c r="BI133" s="49"/>
      <c r="BJ133" s="48"/>
      <c r="BK133" s="49"/>
      <c r="BL133" s="48"/>
    </row>
    <row r="134" spans="1:64" ht="15">
      <c r="A134" s="64" t="s">
        <v>314</v>
      </c>
      <c r="B134" s="64" t="s">
        <v>314</v>
      </c>
      <c r="C134" s="65"/>
      <c r="D134" s="66"/>
      <c r="E134" s="67"/>
      <c r="F134" s="68"/>
      <c r="G134" s="65"/>
      <c r="H134" s="69"/>
      <c r="I134" s="70"/>
      <c r="J134" s="70"/>
      <c r="K134" s="34" t="s">
        <v>65</v>
      </c>
      <c r="L134" s="77">
        <v>176</v>
      </c>
      <c r="M134" s="77"/>
      <c r="N134" s="72"/>
      <c r="O134" s="79" t="s">
        <v>176</v>
      </c>
      <c r="P134" s="81">
        <v>43565.603796296295</v>
      </c>
      <c r="Q134" s="79" t="s">
        <v>507</v>
      </c>
      <c r="R134" s="79"/>
      <c r="S134" s="79"/>
      <c r="T134" s="79" t="s">
        <v>684</v>
      </c>
      <c r="U134" s="79"/>
      <c r="V134" s="82" t="s">
        <v>893</v>
      </c>
      <c r="W134" s="81">
        <v>43565.603796296295</v>
      </c>
      <c r="X134" s="82" t="s">
        <v>1067</v>
      </c>
      <c r="Y134" s="79"/>
      <c r="Z134" s="79"/>
      <c r="AA134" s="85" t="s">
        <v>1289</v>
      </c>
      <c r="AB134" s="79"/>
      <c r="AC134" s="79" t="b">
        <v>0</v>
      </c>
      <c r="AD134" s="79">
        <v>7</v>
      </c>
      <c r="AE134" s="85" t="s">
        <v>1392</v>
      </c>
      <c r="AF134" s="79" t="b">
        <v>0</v>
      </c>
      <c r="AG134" s="79" t="s">
        <v>1403</v>
      </c>
      <c r="AH134" s="79"/>
      <c r="AI134" s="85" t="s">
        <v>1392</v>
      </c>
      <c r="AJ134" s="79" t="b">
        <v>0</v>
      </c>
      <c r="AK134" s="79">
        <v>1</v>
      </c>
      <c r="AL134" s="85" t="s">
        <v>1392</v>
      </c>
      <c r="AM134" s="79" t="s">
        <v>1426</v>
      </c>
      <c r="AN134" s="79" t="b">
        <v>0</v>
      </c>
      <c r="AO134" s="85" t="s">
        <v>1289</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3</v>
      </c>
      <c r="BC134" s="78" t="str">
        <f>REPLACE(INDEX(GroupVertices[Group],MATCH(Edges24[[#This Row],[Vertex 2]],GroupVertices[Vertex],0)),1,1,"")</f>
        <v>3</v>
      </c>
      <c r="BD134" s="48">
        <v>1</v>
      </c>
      <c r="BE134" s="49">
        <v>6.25</v>
      </c>
      <c r="BF134" s="48">
        <v>0</v>
      </c>
      <c r="BG134" s="49">
        <v>0</v>
      </c>
      <c r="BH134" s="48">
        <v>0</v>
      </c>
      <c r="BI134" s="49">
        <v>0</v>
      </c>
      <c r="BJ134" s="48">
        <v>15</v>
      </c>
      <c r="BK134" s="49">
        <v>93.75</v>
      </c>
      <c r="BL134" s="48">
        <v>16</v>
      </c>
    </row>
    <row r="135" spans="1:64" ht="15">
      <c r="A135" s="64" t="s">
        <v>314</v>
      </c>
      <c r="B135" s="64" t="s">
        <v>314</v>
      </c>
      <c r="C135" s="65"/>
      <c r="D135" s="66"/>
      <c r="E135" s="67"/>
      <c r="F135" s="68"/>
      <c r="G135" s="65"/>
      <c r="H135" s="69"/>
      <c r="I135" s="70"/>
      <c r="J135" s="70"/>
      <c r="K135" s="34" t="s">
        <v>65</v>
      </c>
      <c r="L135" s="77">
        <v>177</v>
      </c>
      <c r="M135" s="77"/>
      <c r="N135" s="72"/>
      <c r="O135" s="79" t="s">
        <v>176</v>
      </c>
      <c r="P135" s="81">
        <v>43568.093819444446</v>
      </c>
      <c r="Q135" s="79" t="s">
        <v>508</v>
      </c>
      <c r="R135" s="79"/>
      <c r="S135" s="79"/>
      <c r="T135" s="79" t="s">
        <v>684</v>
      </c>
      <c r="U135" s="79"/>
      <c r="V135" s="82" t="s">
        <v>893</v>
      </c>
      <c r="W135" s="81">
        <v>43568.093819444446</v>
      </c>
      <c r="X135" s="82" t="s">
        <v>1068</v>
      </c>
      <c r="Y135" s="79"/>
      <c r="Z135" s="79"/>
      <c r="AA135" s="85" t="s">
        <v>1290</v>
      </c>
      <c r="AB135" s="79"/>
      <c r="AC135" s="79" t="b">
        <v>0</v>
      </c>
      <c r="AD135" s="79">
        <v>18</v>
      </c>
      <c r="AE135" s="85" t="s">
        <v>1392</v>
      </c>
      <c r="AF135" s="79" t="b">
        <v>0</v>
      </c>
      <c r="AG135" s="79" t="s">
        <v>1403</v>
      </c>
      <c r="AH135" s="79"/>
      <c r="AI135" s="85" t="s">
        <v>1392</v>
      </c>
      <c r="AJ135" s="79" t="b">
        <v>0</v>
      </c>
      <c r="AK135" s="79">
        <v>5</v>
      </c>
      <c r="AL135" s="85" t="s">
        <v>1392</v>
      </c>
      <c r="AM135" s="79" t="s">
        <v>1426</v>
      </c>
      <c r="AN135" s="79" t="b">
        <v>0</v>
      </c>
      <c r="AO135" s="85" t="s">
        <v>1290</v>
      </c>
      <c r="AP135" s="79" t="s">
        <v>176</v>
      </c>
      <c r="AQ135" s="79">
        <v>0</v>
      </c>
      <c r="AR135" s="79">
        <v>0</v>
      </c>
      <c r="AS135" s="79"/>
      <c r="AT135" s="79"/>
      <c r="AU135" s="79"/>
      <c r="AV135" s="79"/>
      <c r="AW135" s="79"/>
      <c r="AX135" s="79"/>
      <c r="AY135" s="79"/>
      <c r="AZ135" s="79"/>
      <c r="BA135">
        <v>5</v>
      </c>
      <c r="BB135" s="78" t="str">
        <f>REPLACE(INDEX(GroupVertices[Group],MATCH(Edges24[[#This Row],[Vertex 1]],GroupVertices[Vertex],0)),1,1,"")</f>
        <v>3</v>
      </c>
      <c r="BC135" s="78" t="str">
        <f>REPLACE(INDEX(GroupVertices[Group],MATCH(Edges24[[#This Row],[Vertex 2]],GroupVertices[Vertex],0)),1,1,"")</f>
        <v>3</v>
      </c>
      <c r="BD135" s="48">
        <v>1</v>
      </c>
      <c r="BE135" s="49">
        <v>1.7857142857142858</v>
      </c>
      <c r="BF135" s="48">
        <v>0</v>
      </c>
      <c r="BG135" s="49">
        <v>0</v>
      </c>
      <c r="BH135" s="48">
        <v>0</v>
      </c>
      <c r="BI135" s="49">
        <v>0</v>
      </c>
      <c r="BJ135" s="48">
        <v>55</v>
      </c>
      <c r="BK135" s="49">
        <v>98.21428571428571</v>
      </c>
      <c r="BL135" s="48">
        <v>56</v>
      </c>
    </row>
    <row r="136" spans="1:64" ht="15">
      <c r="A136" s="64" t="s">
        <v>314</v>
      </c>
      <c r="B136" s="64" t="s">
        <v>314</v>
      </c>
      <c r="C136" s="65"/>
      <c r="D136" s="66"/>
      <c r="E136" s="67"/>
      <c r="F136" s="68"/>
      <c r="G136" s="65"/>
      <c r="H136" s="69"/>
      <c r="I136" s="70"/>
      <c r="J136" s="70"/>
      <c r="K136" s="34" t="s">
        <v>65</v>
      </c>
      <c r="L136" s="77">
        <v>178</v>
      </c>
      <c r="M136" s="77"/>
      <c r="N136" s="72"/>
      <c r="O136" s="79" t="s">
        <v>176</v>
      </c>
      <c r="P136" s="81">
        <v>43568.11215277778</v>
      </c>
      <c r="Q136" s="79" t="s">
        <v>509</v>
      </c>
      <c r="R136" s="79"/>
      <c r="S136" s="79"/>
      <c r="T136" s="79" t="s">
        <v>684</v>
      </c>
      <c r="U136" s="79"/>
      <c r="V136" s="82" t="s">
        <v>893</v>
      </c>
      <c r="W136" s="81">
        <v>43568.11215277778</v>
      </c>
      <c r="X136" s="82" t="s">
        <v>1069</v>
      </c>
      <c r="Y136" s="79"/>
      <c r="Z136" s="79"/>
      <c r="AA136" s="85" t="s">
        <v>1291</v>
      </c>
      <c r="AB136" s="79"/>
      <c r="AC136" s="79" t="b">
        <v>0</v>
      </c>
      <c r="AD136" s="79">
        <v>22</v>
      </c>
      <c r="AE136" s="85" t="s">
        <v>1392</v>
      </c>
      <c r="AF136" s="79" t="b">
        <v>0</v>
      </c>
      <c r="AG136" s="79" t="s">
        <v>1403</v>
      </c>
      <c r="AH136" s="79"/>
      <c r="AI136" s="85" t="s">
        <v>1392</v>
      </c>
      <c r="AJ136" s="79" t="b">
        <v>0</v>
      </c>
      <c r="AK136" s="79">
        <v>6</v>
      </c>
      <c r="AL136" s="85" t="s">
        <v>1392</v>
      </c>
      <c r="AM136" s="79" t="s">
        <v>1426</v>
      </c>
      <c r="AN136" s="79" t="b">
        <v>0</v>
      </c>
      <c r="AO136" s="85" t="s">
        <v>1291</v>
      </c>
      <c r="AP136" s="79" t="s">
        <v>176</v>
      </c>
      <c r="AQ136" s="79">
        <v>0</v>
      </c>
      <c r="AR136" s="79">
        <v>0</v>
      </c>
      <c r="AS136" s="79"/>
      <c r="AT136" s="79"/>
      <c r="AU136" s="79"/>
      <c r="AV136" s="79"/>
      <c r="AW136" s="79"/>
      <c r="AX136" s="79"/>
      <c r="AY136" s="79"/>
      <c r="AZ136" s="79"/>
      <c r="BA136">
        <v>5</v>
      </c>
      <c r="BB136" s="78" t="str">
        <f>REPLACE(INDEX(GroupVertices[Group],MATCH(Edges24[[#This Row],[Vertex 1]],GroupVertices[Vertex],0)),1,1,"")</f>
        <v>3</v>
      </c>
      <c r="BC136" s="78" t="str">
        <f>REPLACE(INDEX(GroupVertices[Group],MATCH(Edges24[[#This Row],[Vertex 2]],GroupVertices[Vertex],0)),1,1,"")</f>
        <v>3</v>
      </c>
      <c r="BD136" s="48">
        <v>2</v>
      </c>
      <c r="BE136" s="49">
        <v>3.225806451612903</v>
      </c>
      <c r="BF136" s="48">
        <v>1</v>
      </c>
      <c r="BG136" s="49">
        <v>1.6129032258064515</v>
      </c>
      <c r="BH136" s="48">
        <v>0</v>
      </c>
      <c r="BI136" s="49">
        <v>0</v>
      </c>
      <c r="BJ136" s="48">
        <v>59</v>
      </c>
      <c r="BK136" s="49">
        <v>95.16129032258064</v>
      </c>
      <c r="BL136" s="48">
        <v>62</v>
      </c>
    </row>
    <row r="137" spans="1:64" ht="15">
      <c r="A137" s="64" t="s">
        <v>314</v>
      </c>
      <c r="B137" s="64" t="s">
        <v>314</v>
      </c>
      <c r="C137" s="65"/>
      <c r="D137" s="66"/>
      <c r="E137" s="67"/>
      <c r="F137" s="68"/>
      <c r="G137" s="65"/>
      <c r="H137" s="69"/>
      <c r="I137" s="70"/>
      <c r="J137" s="70"/>
      <c r="K137" s="34" t="s">
        <v>65</v>
      </c>
      <c r="L137" s="77">
        <v>179</v>
      </c>
      <c r="M137" s="77"/>
      <c r="N137" s="72"/>
      <c r="O137" s="79" t="s">
        <v>176</v>
      </c>
      <c r="P137" s="81">
        <v>43569.153032407405</v>
      </c>
      <c r="Q137" s="79" t="s">
        <v>468</v>
      </c>
      <c r="R137" s="79"/>
      <c r="S137" s="79"/>
      <c r="T137" s="79"/>
      <c r="U137" s="79"/>
      <c r="V137" s="82" t="s">
        <v>893</v>
      </c>
      <c r="W137" s="81">
        <v>43569.153032407405</v>
      </c>
      <c r="X137" s="82" t="s">
        <v>1070</v>
      </c>
      <c r="Y137" s="79"/>
      <c r="Z137" s="79"/>
      <c r="AA137" s="85" t="s">
        <v>1292</v>
      </c>
      <c r="AB137" s="79"/>
      <c r="AC137" s="79" t="b">
        <v>0</v>
      </c>
      <c r="AD137" s="79">
        <v>0</v>
      </c>
      <c r="AE137" s="85" t="s">
        <v>1392</v>
      </c>
      <c r="AF137" s="79" t="b">
        <v>0</v>
      </c>
      <c r="AG137" s="79" t="s">
        <v>1403</v>
      </c>
      <c r="AH137" s="79"/>
      <c r="AI137" s="85" t="s">
        <v>1392</v>
      </c>
      <c r="AJ137" s="79" t="b">
        <v>0</v>
      </c>
      <c r="AK137" s="79">
        <v>6</v>
      </c>
      <c r="AL137" s="85" t="s">
        <v>1291</v>
      </c>
      <c r="AM137" s="79" t="s">
        <v>1426</v>
      </c>
      <c r="AN137" s="79" t="b">
        <v>0</v>
      </c>
      <c r="AO137" s="85" t="s">
        <v>1291</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3</v>
      </c>
      <c r="BC137" s="78" t="str">
        <f>REPLACE(INDEX(GroupVertices[Group],MATCH(Edges24[[#This Row],[Vertex 2]],GroupVertices[Vertex],0)),1,1,"")</f>
        <v>3</v>
      </c>
      <c r="BD137" s="48">
        <v>2</v>
      </c>
      <c r="BE137" s="49">
        <v>7.142857142857143</v>
      </c>
      <c r="BF137" s="48">
        <v>0</v>
      </c>
      <c r="BG137" s="49">
        <v>0</v>
      </c>
      <c r="BH137" s="48">
        <v>0</v>
      </c>
      <c r="BI137" s="49">
        <v>0</v>
      </c>
      <c r="BJ137" s="48">
        <v>26</v>
      </c>
      <c r="BK137" s="49">
        <v>92.85714285714286</v>
      </c>
      <c r="BL137" s="48">
        <v>28</v>
      </c>
    </row>
    <row r="138" spans="1:64" ht="15">
      <c r="A138" s="64" t="s">
        <v>314</v>
      </c>
      <c r="B138" s="64" t="s">
        <v>314</v>
      </c>
      <c r="C138" s="65"/>
      <c r="D138" s="66"/>
      <c r="E138" s="67"/>
      <c r="F138" s="68"/>
      <c r="G138" s="65"/>
      <c r="H138" s="69"/>
      <c r="I138" s="70"/>
      <c r="J138" s="70"/>
      <c r="K138" s="34" t="s">
        <v>65</v>
      </c>
      <c r="L138" s="77">
        <v>180</v>
      </c>
      <c r="M138" s="77"/>
      <c r="N138" s="72"/>
      <c r="O138" s="79" t="s">
        <v>176</v>
      </c>
      <c r="P138" s="81">
        <v>43572.49292824074</v>
      </c>
      <c r="Q138" s="79" t="s">
        <v>510</v>
      </c>
      <c r="R138" s="82" t="s">
        <v>616</v>
      </c>
      <c r="S138" s="79" t="s">
        <v>648</v>
      </c>
      <c r="T138" s="79" t="s">
        <v>684</v>
      </c>
      <c r="U138" s="79"/>
      <c r="V138" s="82" t="s">
        <v>893</v>
      </c>
      <c r="W138" s="81">
        <v>43572.49292824074</v>
      </c>
      <c r="X138" s="82" t="s">
        <v>1071</v>
      </c>
      <c r="Y138" s="79"/>
      <c r="Z138" s="79"/>
      <c r="AA138" s="85" t="s">
        <v>1293</v>
      </c>
      <c r="AB138" s="79"/>
      <c r="AC138" s="79" t="b">
        <v>0</v>
      </c>
      <c r="AD138" s="79">
        <v>8</v>
      </c>
      <c r="AE138" s="85" t="s">
        <v>1392</v>
      </c>
      <c r="AF138" s="79" t="b">
        <v>1</v>
      </c>
      <c r="AG138" s="79" t="s">
        <v>1403</v>
      </c>
      <c r="AH138" s="79"/>
      <c r="AI138" s="85" t="s">
        <v>1416</v>
      </c>
      <c r="AJ138" s="79" t="b">
        <v>0</v>
      </c>
      <c r="AK138" s="79">
        <v>2</v>
      </c>
      <c r="AL138" s="85" t="s">
        <v>1392</v>
      </c>
      <c r="AM138" s="79" t="s">
        <v>1426</v>
      </c>
      <c r="AN138" s="79" t="b">
        <v>0</v>
      </c>
      <c r="AO138" s="85" t="s">
        <v>1293</v>
      </c>
      <c r="AP138" s="79" t="s">
        <v>176</v>
      </c>
      <c r="AQ138" s="79">
        <v>0</v>
      </c>
      <c r="AR138" s="79">
        <v>0</v>
      </c>
      <c r="AS138" s="79"/>
      <c r="AT138" s="79"/>
      <c r="AU138" s="79"/>
      <c r="AV138" s="79"/>
      <c r="AW138" s="79"/>
      <c r="AX138" s="79"/>
      <c r="AY138" s="79"/>
      <c r="AZ138" s="79"/>
      <c r="BA138">
        <v>5</v>
      </c>
      <c r="BB138" s="78" t="str">
        <f>REPLACE(INDEX(GroupVertices[Group],MATCH(Edges24[[#This Row],[Vertex 1]],GroupVertices[Vertex],0)),1,1,"")</f>
        <v>3</v>
      </c>
      <c r="BC138" s="78" t="str">
        <f>REPLACE(INDEX(GroupVertices[Group],MATCH(Edges24[[#This Row],[Vertex 2]],GroupVertices[Vertex],0)),1,1,"")</f>
        <v>3</v>
      </c>
      <c r="BD138" s="48">
        <v>3</v>
      </c>
      <c r="BE138" s="49">
        <v>5.769230769230769</v>
      </c>
      <c r="BF138" s="48">
        <v>4</v>
      </c>
      <c r="BG138" s="49">
        <v>7.6923076923076925</v>
      </c>
      <c r="BH138" s="48">
        <v>0</v>
      </c>
      <c r="BI138" s="49">
        <v>0</v>
      </c>
      <c r="BJ138" s="48">
        <v>45</v>
      </c>
      <c r="BK138" s="49">
        <v>86.53846153846153</v>
      </c>
      <c r="BL138" s="48">
        <v>52</v>
      </c>
    </row>
    <row r="139" spans="1:64" ht="15">
      <c r="A139" s="64" t="s">
        <v>315</v>
      </c>
      <c r="B139" s="64" t="s">
        <v>314</v>
      </c>
      <c r="C139" s="65"/>
      <c r="D139" s="66"/>
      <c r="E139" s="67"/>
      <c r="F139" s="68"/>
      <c r="G139" s="65"/>
      <c r="H139" s="69"/>
      <c r="I139" s="70"/>
      <c r="J139" s="70"/>
      <c r="K139" s="34" t="s">
        <v>65</v>
      </c>
      <c r="L139" s="77">
        <v>182</v>
      </c>
      <c r="M139" s="77"/>
      <c r="N139" s="72"/>
      <c r="O139" s="79" t="s">
        <v>416</v>
      </c>
      <c r="P139" s="81">
        <v>43572.49385416666</v>
      </c>
      <c r="Q139" s="79" t="s">
        <v>511</v>
      </c>
      <c r="R139" s="79"/>
      <c r="S139" s="79"/>
      <c r="T139" s="79"/>
      <c r="U139" s="79"/>
      <c r="V139" s="82" t="s">
        <v>894</v>
      </c>
      <c r="W139" s="81">
        <v>43572.49385416666</v>
      </c>
      <c r="X139" s="82" t="s">
        <v>1072</v>
      </c>
      <c r="Y139" s="79"/>
      <c r="Z139" s="79"/>
      <c r="AA139" s="85" t="s">
        <v>1294</v>
      </c>
      <c r="AB139" s="79"/>
      <c r="AC139" s="79" t="b">
        <v>0</v>
      </c>
      <c r="AD139" s="79">
        <v>0</v>
      </c>
      <c r="AE139" s="85" t="s">
        <v>1392</v>
      </c>
      <c r="AF139" s="79" t="b">
        <v>1</v>
      </c>
      <c r="AG139" s="79" t="s">
        <v>1403</v>
      </c>
      <c r="AH139" s="79"/>
      <c r="AI139" s="85" t="s">
        <v>1416</v>
      </c>
      <c r="AJ139" s="79" t="b">
        <v>0</v>
      </c>
      <c r="AK139" s="79">
        <v>2</v>
      </c>
      <c r="AL139" s="85" t="s">
        <v>1293</v>
      </c>
      <c r="AM139" s="79" t="s">
        <v>1426</v>
      </c>
      <c r="AN139" s="79" t="b">
        <v>0</v>
      </c>
      <c r="AO139" s="85" t="s">
        <v>1293</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3</v>
      </c>
      <c r="BC139" s="78" t="str">
        <f>REPLACE(INDEX(GroupVertices[Group],MATCH(Edges24[[#This Row],[Vertex 2]],GroupVertices[Vertex],0)),1,1,"")</f>
        <v>3</v>
      </c>
      <c r="BD139" s="48">
        <v>2</v>
      </c>
      <c r="BE139" s="49">
        <v>8.695652173913043</v>
      </c>
      <c r="BF139" s="48">
        <v>3</v>
      </c>
      <c r="BG139" s="49">
        <v>13.043478260869565</v>
      </c>
      <c r="BH139" s="48">
        <v>0</v>
      </c>
      <c r="BI139" s="49">
        <v>0</v>
      </c>
      <c r="BJ139" s="48">
        <v>18</v>
      </c>
      <c r="BK139" s="49">
        <v>78.26086956521739</v>
      </c>
      <c r="BL139" s="48">
        <v>23</v>
      </c>
    </row>
    <row r="140" spans="1:64" ht="15">
      <c r="A140" s="64" t="s">
        <v>316</v>
      </c>
      <c r="B140" s="64" t="s">
        <v>316</v>
      </c>
      <c r="C140" s="65"/>
      <c r="D140" s="66"/>
      <c r="E140" s="67"/>
      <c r="F140" s="68"/>
      <c r="G140" s="65"/>
      <c r="H140" s="69"/>
      <c r="I140" s="70"/>
      <c r="J140" s="70"/>
      <c r="K140" s="34" t="s">
        <v>65</v>
      </c>
      <c r="L140" s="77">
        <v>183</v>
      </c>
      <c r="M140" s="77"/>
      <c r="N140" s="72"/>
      <c r="O140" s="79" t="s">
        <v>176</v>
      </c>
      <c r="P140" s="81">
        <v>43572.59989583334</v>
      </c>
      <c r="Q140" s="79" t="s">
        <v>512</v>
      </c>
      <c r="R140" s="82" t="s">
        <v>617</v>
      </c>
      <c r="S140" s="79" t="s">
        <v>665</v>
      </c>
      <c r="T140" s="79" t="s">
        <v>724</v>
      </c>
      <c r="U140" s="79"/>
      <c r="V140" s="82" t="s">
        <v>895</v>
      </c>
      <c r="W140" s="81">
        <v>43572.59989583334</v>
      </c>
      <c r="X140" s="82" t="s">
        <v>1073</v>
      </c>
      <c r="Y140" s="79"/>
      <c r="Z140" s="79"/>
      <c r="AA140" s="85" t="s">
        <v>1295</v>
      </c>
      <c r="AB140" s="79"/>
      <c r="AC140" s="79" t="b">
        <v>0</v>
      </c>
      <c r="AD140" s="79">
        <v>0</v>
      </c>
      <c r="AE140" s="85" t="s">
        <v>1392</v>
      </c>
      <c r="AF140" s="79" t="b">
        <v>0</v>
      </c>
      <c r="AG140" s="79" t="s">
        <v>1403</v>
      </c>
      <c r="AH140" s="79"/>
      <c r="AI140" s="85" t="s">
        <v>1392</v>
      </c>
      <c r="AJ140" s="79" t="b">
        <v>0</v>
      </c>
      <c r="AK140" s="79">
        <v>0</v>
      </c>
      <c r="AL140" s="85" t="s">
        <v>1392</v>
      </c>
      <c r="AM140" s="79" t="s">
        <v>1423</v>
      </c>
      <c r="AN140" s="79" t="b">
        <v>0</v>
      </c>
      <c r="AO140" s="85" t="s">
        <v>1295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5.2631578947368425</v>
      </c>
      <c r="BF140" s="48">
        <v>0</v>
      </c>
      <c r="BG140" s="49">
        <v>0</v>
      </c>
      <c r="BH140" s="48">
        <v>0</v>
      </c>
      <c r="BI140" s="49">
        <v>0</v>
      </c>
      <c r="BJ140" s="48">
        <v>18</v>
      </c>
      <c r="BK140" s="49">
        <v>94.73684210526316</v>
      </c>
      <c r="BL140" s="48">
        <v>19</v>
      </c>
    </row>
    <row r="141" spans="1:64" ht="15">
      <c r="A141" s="64" t="s">
        <v>317</v>
      </c>
      <c r="B141" s="64" t="s">
        <v>317</v>
      </c>
      <c r="C141" s="65"/>
      <c r="D141" s="66"/>
      <c r="E141" s="67"/>
      <c r="F141" s="68"/>
      <c r="G141" s="65"/>
      <c r="H141" s="69"/>
      <c r="I141" s="70"/>
      <c r="J141" s="70"/>
      <c r="K141" s="34" t="s">
        <v>65</v>
      </c>
      <c r="L141" s="77">
        <v>184</v>
      </c>
      <c r="M141" s="77"/>
      <c r="N141" s="72"/>
      <c r="O141" s="79" t="s">
        <v>176</v>
      </c>
      <c r="P141" s="81">
        <v>43571.73056712963</v>
      </c>
      <c r="Q141" s="79" t="s">
        <v>513</v>
      </c>
      <c r="R141" s="82" t="s">
        <v>618</v>
      </c>
      <c r="S141" s="79" t="s">
        <v>648</v>
      </c>
      <c r="T141" s="79" t="s">
        <v>725</v>
      </c>
      <c r="U141" s="79"/>
      <c r="V141" s="82" t="s">
        <v>896</v>
      </c>
      <c r="W141" s="81">
        <v>43571.73056712963</v>
      </c>
      <c r="X141" s="82" t="s">
        <v>1074</v>
      </c>
      <c r="Y141" s="79"/>
      <c r="Z141" s="79"/>
      <c r="AA141" s="85" t="s">
        <v>1296</v>
      </c>
      <c r="AB141" s="79"/>
      <c r="AC141" s="79" t="b">
        <v>0</v>
      </c>
      <c r="AD141" s="79">
        <v>6</v>
      </c>
      <c r="AE141" s="85" t="s">
        <v>1392</v>
      </c>
      <c r="AF141" s="79" t="b">
        <v>1</v>
      </c>
      <c r="AG141" s="79" t="s">
        <v>1403</v>
      </c>
      <c r="AH141" s="79"/>
      <c r="AI141" s="85" t="s">
        <v>1414</v>
      </c>
      <c r="AJ141" s="79" t="b">
        <v>0</v>
      </c>
      <c r="AK141" s="79">
        <v>2</v>
      </c>
      <c r="AL141" s="85" t="s">
        <v>1392</v>
      </c>
      <c r="AM141" s="79" t="s">
        <v>1423</v>
      </c>
      <c r="AN141" s="79" t="b">
        <v>0</v>
      </c>
      <c r="AO141" s="85" t="s">
        <v>1296</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19</v>
      </c>
      <c r="BC141" s="78" t="str">
        <f>REPLACE(INDEX(GroupVertices[Group],MATCH(Edges24[[#This Row],[Vertex 2]],GroupVertices[Vertex],0)),1,1,"")</f>
        <v>19</v>
      </c>
      <c r="BD141" s="48">
        <v>1</v>
      </c>
      <c r="BE141" s="49">
        <v>2.0408163265306123</v>
      </c>
      <c r="BF141" s="48">
        <v>0</v>
      </c>
      <c r="BG141" s="49">
        <v>0</v>
      </c>
      <c r="BH141" s="48">
        <v>0</v>
      </c>
      <c r="BI141" s="49">
        <v>0</v>
      </c>
      <c r="BJ141" s="48">
        <v>48</v>
      </c>
      <c r="BK141" s="49">
        <v>97.95918367346938</v>
      </c>
      <c r="BL141" s="48">
        <v>49</v>
      </c>
    </row>
    <row r="142" spans="1:64" ht="15">
      <c r="A142" s="64" t="s">
        <v>318</v>
      </c>
      <c r="B142" s="64" t="s">
        <v>317</v>
      </c>
      <c r="C142" s="65"/>
      <c r="D142" s="66"/>
      <c r="E142" s="67"/>
      <c r="F142" s="68"/>
      <c r="G142" s="65"/>
      <c r="H142" s="69"/>
      <c r="I142" s="70"/>
      <c r="J142" s="70"/>
      <c r="K142" s="34" t="s">
        <v>65</v>
      </c>
      <c r="L142" s="77">
        <v>185</v>
      </c>
      <c r="M142" s="77"/>
      <c r="N142" s="72"/>
      <c r="O142" s="79" t="s">
        <v>416</v>
      </c>
      <c r="P142" s="81">
        <v>43572.60072916667</v>
      </c>
      <c r="Q142" s="79" t="s">
        <v>496</v>
      </c>
      <c r="R142" s="79"/>
      <c r="S142" s="79"/>
      <c r="T142" s="79"/>
      <c r="U142" s="79"/>
      <c r="V142" s="82" t="s">
        <v>897</v>
      </c>
      <c r="W142" s="81">
        <v>43572.60072916667</v>
      </c>
      <c r="X142" s="82" t="s">
        <v>1075</v>
      </c>
      <c r="Y142" s="79"/>
      <c r="Z142" s="79"/>
      <c r="AA142" s="85" t="s">
        <v>1297</v>
      </c>
      <c r="AB142" s="79"/>
      <c r="AC142" s="79" t="b">
        <v>0</v>
      </c>
      <c r="AD142" s="79">
        <v>0</v>
      </c>
      <c r="AE142" s="85" t="s">
        <v>1392</v>
      </c>
      <c r="AF142" s="79" t="b">
        <v>1</v>
      </c>
      <c r="AG142" s="79" t="s">
        <v>1403</v>
      </c>
      <c r="AH142" s="79"/>
      <c r="AI142" s="85" t="s">
        <v>1414</v>
      </c>
      <c r="AJ142" s="79" t="b">
        <v>0</v>
      </c>
      <c r="AK142" s="79">
        <v>2</v>
      </c>
      <c r="AL142" s="85" t="s">
        <v>1296</v>
      </c>
      <c r="AM142" s="79" t="s">
        <v>1425</v>
      </c>
      <c r="AN142" s="79" t="b">
        <v>0</v>
      </c>
      <c r="AO142" s="85" t="s">
        <v>1296</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19</v>
      </c>
      <c r="BC142" s="78" t="str">
        <f>REPLACE(INDEX(GroupVertices[Group],MATCH(Edges24[[#This Row],[Vertex 2]],GroupVertices[Vertex],0)),1,1,"")</f>
        <v>19</v>
      </c>
      <c r="BD142" s="48">
        <v>1</v>
      </c>
      <c r="BE142" s="49">
        <v>3.8461538461538463</v>
      </c>
      <c r="BF142" s="48">
        <v>0</v>
      </c>
      <c r="BG142" s="49">
        <v>0</v>
      </c>
      <c r="BH142" s="48">
        <v>0</v>
      </c>
      <c r="BI142" s="49">
        <v>0</v>
      </c>
      <c r="BJ142" s="48">
        <v>25</v>
      </c>
      <c r="BK142" s="49">
        <v>96.15384615384616</v>
      </c>
      <c r="BL142" s="48">
        <v>26</v>
      </c>
    </row>
    <row r="143" spans="1:64" ht="15">
      <c r="A143" s="64" t="s">
        <v>319</v>
      </c>
      <c r="B143" s="64" t="s">
        <v>396</v>
      </c>
      <c r="C143" s="65"/>
      <c r="D143" s="66"/>
      <c r="E143" s="67"/>
      <c r="F143" s="68"/>
      <c r="G143" s="65"/>
      <c r="H143" s="69"/>
      <c r="I143" s="70"/>
      <c r="J143" s="70"/>
      <c r="K143" s="34" t="s">
        <v>65</v>
      </c>
      <c r="L143" s="77">
        <v>186</v>
      </c>
      <c r="M143" s="77"/>
      <c r="N143" s="72"/>
      <c r="O143" s="79" t="s">
        <v>416</v>
      </c>
      <c r="P143" s="81">
        <v>43572.861921296295</v>
      </c>
      <c r="Q143" s="79" t="s">
        <v>514</v>
      </c>
      <c r="R143" s="82" t="s">
        <v>619</v>
      </c>
      <c r="S143" s="79" t="s">
        <v>648</v>
      </c>
      <c r="T143" s="79" t="s">
        <v>684</v>
      </c>
      <c r="U143" s="79"/>
      <c r="V143" s="82" t="s">
        <v>898</v>
      </c>
      <c r="W143" s="81">
        <v>43572.861921296295</v>
      </c>
      <c r="X143" s="82" t="s">
        <v>1076</v>
      </c>
      <c r="Y143" s="79"/>
      <c r="Z143" s="79"/>
      <c r="AA143" s="85" t="s">
        <v>1298</v>
      </c>
      <c r="AB143" s="79"/>
      <c r="AC143" s="79" t="b">
        <v>0</v>
      </c>
      <c r="AD143" s="79">
        <v>0</v>
      </c>
      <c r="AE143" s="85" t="s">
        <v>1392</v>
      </c>
      <c r="AF143" s="79" t="b">
        <v>1</v>
      </c>
      <c r="AG143" s="79" t="s">
        <v>1403</v>
      </c>
      <c r="AH143" s="79"/>
      <c r="AI143" s="85" t="s">
        <v>1417</v>
      </c>
      <c r="AJ143" s="79" t="b">
        <v>0</v>
      </c>
      <c r="AK143" s="79">
        <v>0</v>
      </c>
      <c r="AL143" s="85" t="s">
        <v>1392</v>
      </c>
      <c r="AM143" s="79" t="s">
        <v>1426</v>
      </c>
      <c r="AN143" s="79" t="b">
        <v>0</v>
      </c>
      <c r="AO143" s="85" t="s">
        <v>1298</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29</v>
      </c>
      <c r="BC143" s="78" t="str">
        <f>REPLACE(INDEX(GroupVertices[Group],MATCH(Edges24[[#This Row],[Vertex 2]],GroupVertices[Vertex],0)),1,1,"")</f>
        <v>29</v>
      </c>
      <c r="BD143" s="48">
        <v>1</v>
      </c>
      <c r="BE143" s="49">
        <v>6.666666666666667</v>
      </c>
      <c r="BF143" s="48">
        <v>0</v>
      </c>
      <c r="BG143" s="49">
        <v>0</v>
      </c>
      <c r="BH143" s="48">
        <v>0</v>
      </c>
      <c r="BI143" s="49">
        <v>0</v>
      </c>
      <c r="BJ143" s="48">
        <v>14</v>
      </c>
      <c r="BK143" s="49">
        <v>93.33333333333333</v>
      </c>
      <c r="BL143" s="48">
        <v>15</v>
      </c>
    </row>
    <row r="144" spans="1:64" ht="15">
      <c r="A144" s="64" t="s">
        <v>320</v>
      </c>
      <c r="B144" s="64" t="s">
        <v>320</v>
      </c>
      <c r="C144" s="65"/>
      <c r="D144" s="66"/>
      <c r="E144" s="67"/>
      <c r="F144" s="68"/>
      <c r="G144" s="65"/>
      <c r="H144" s="69"/>
      <c r="I144" s="70"/>
      <c r="J144" s="70"/>
      <c r="K144" s="34" t="s">
        <v>65</v>
      </c>
      <c r="L144" s="77">
        <v>187</v>
      </c>
      <c r="M144" s="77"/>
      <c r="N144" s="72"/>
      <c r="O144" s="79" t="s">
        <v>176</v>
      </c>
      <c r="P144" s="81">
        <v>43565.66960648148</v>
      </c>
      <c r="Q144" s="79" t="s">
        <v>515</v>
      </c>
      <c r="R144" s="79"/>
      <c r="S144" s="79"/>
      <c r="T144" s="79" t="s">
        <v>726</v>
      </c>
      <c r="U144" s="82" t="s">
        <v>785</v>
      </c>
      <c r="V144" s="82" t="s">
        <v>785</v>
      </c>
      <c r="W144" s="81">
        <v>43565.66960648148</v>
      </c>
      <c r="X144" s="82" t="s">
        <v>1077</v>
      </c>
      <c r="Y144" s="79"/>
      <c r="Z144" s="79"/>
      <c r="AA144" s="85" t="s">
        <v>1299</v>
      </c>
      <c r="AB144" s="79"/>
      <c r="AC144" s="79" t="b">
        <v>0</v>
      </c>
      <c r="AD144" s="79">
        <v>0</v>
      </c>
      <c r="AE144" s="85" t="s">
        <v>1392</v>
      </c>
      <c r="AF144" s="79" t="b">
        <v>0</v>
      </c>
      <c r="AG144" s="79" t="s">
        <v>1403</v>
      </c>
      <c r="AH144" s="79"/>
      <c r="AI144" s="85" t="s">
        <v>1392</v>
      </c>
      <c r="AJ144" s="79" t="b">
        <v>0</v>
      </c>
      <c r="AK144" s="79">
        <v>0</v>
      </c>
      <c r="AL144" s="85" t="s">
        <v>1392</v>
      </c>
      <c r="AM144" s="79" t="s">
        <v>1433</v>
      </c>
      <c r="AN144" s="79" t="b">
        <v>0</v>
      </c>
      <c r="AO144" s="85" t="s">
        <v>1299</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33</v>
      </c>
      <c r="BK144" s="49">
        <v>100</v>
      </c>
      <c r="BL144" s="48">
        <v>33</v>
      </c>
    </row>
    <row r="145" spans="1:64" ht="15">
      <c r="A145" s="64" t="s">
        <v>320</v>
      </c>
      <c r="B145" s="64" t="s">
        <v>320</v>
      </c>
      <c r="C145" s="65"/>
      <c r="D145" s="66"/>
      <c r="E145" s="67"/>
      <c r="F145" s="68"/>
      <c r="G145" s="65"/>
      <c r="H145" s="69"/>
      <c r="I145" s="70"/>
      <c r="J145" s="70"/>
      <c r="K145" s="34" t="s">
        <v>65</v>
      </c>
      <c r="L145" s="77">
        <v>188</v>
      </c>
      <c r="M145" s="77"/>
      <c r="N145" s="72"/>
      <c r="O145" s="79" t="s">
        <v>176</v>
      </c>
      <c r="P145" s="81">
        <v>43572.98596064815</v>
      </c>
      <c r="Q145" s="79" t="s">
        <v>516</v>
      </c>
      <c r="R145" s="79"/>
      <c r="S145" s="79"/>
      <c r="T145" s="79" t="s">
        <v>727</v>
      </c>
      <c r="U145" s="82" t="s">
        <v>786</v>
      </c>
      <c r="V145" s="82" t="s">
        <v>786</v>
      </c>
      <c r="W145" s="81">
        <v>43572.98596064815</v>
      </c>
      <c r="X145" s="82" t="s">
        <v>1078</v>
      </c>
      <c r="Y145" s="79"/>
      <c r="Z145" s="79"/>
      <c r="AA145" s="85" t="s">
        <v>1300</v>
      </c>
      <c r="AB145" s="79"/>
      <c r="AC145" s="79" t="b">
        <v>0</v>
      </c>
      <c r="AD145" s="79">
        <v>0</v>
      </c>
      <c r="AE145" s="85" t="s">
        <v>1392</v>
      </c>
      <c r="AF145" s="79" t="b">
        <v>0</v>
      </c>
      <c r="AG145" s="79" t="s">
        <v>1406</v>
      </c>
      <c r="AH145" s="79"/>
      <c r="AI145" s="85" t="s">
        <v>1392</v>
      </c>
      <c r="AJ145" s="79" t="b">
        <v>0</v>
      </c>
      <c r="AK145" s="79">
        <v>0</v>
      </c>
      <c r="AL145" s="85" t="s">
        <v>1392</v>
      </c>
      <c r="AM145" s="79" t="s">
        <v>1433</v>
      </c>
      <c r="AN145" s="79" t="b">
        <v>0</v>
      </c>
      <c r="AO145" s="85" t="s">
        <v>1300</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33</v>
      </c>
      <c r="BK145" s="49">
        <v>100</v>
      </c>
      <c r="BL145" s="48">
        <v>33</v>
      </c>
    </row>
    <row r="146" spans="1:64" ht="15">
      <c r="A146" s="64" t="s">
        <v>321</v>
      </c>
      <c r="B146" s="64" t="s">
        <v>321</v>
      </c>
      <c r="C146" s="65"/>
      <c r="D146" s="66"/>
      <c r="E146" s="67"/>
      <c r="F146" s="68"/>
      <c r="G146" s="65"/>
      <c r="H146" s="69"/>
      <c r="I146" s="70"/>
      <c r="J146" s="70"/>
      <c r="K146" s="34" t="s">
        <v>65</v>
      </c>
      <c r="L146" s="77">
        <v>189</v>
      </c>
      <c r="M146" s="77"/>
      <c r="N146" s="72"/>
      <c r="O146" s="79" t="s">
        <v>176</v>
      </c>
      <c r="P146" s="81">
        <v>43573.05761574074</v>
      </c>
      <c r="Q146" s="79" t="s">
        <v>517</v>
      </c>
      <c r="R146" s="82" t="s">
        <v>620</v>
      </c>
      <c r="S146" s="79" t="s">
        <v>648</v>
      </c>
      <c r="T146" s="79" t="s">
        <v>684</v>
      </c>
      <c r="U146" s="79"/>
      <c r="V146" s="82" t="s">
        <v>899</v>
      </c>
      <c r="W146" s="81">
        <v>43573.05761574074</v>
      </c>
      <c r="X146" s="82" t="s">
        <v>1079</v>
      </c>
      <c r="Y146" s="79"/>
      <c r="Z146" s="79"/>
      <c r="AA146" s="85" t="s">
        <v>1301</v>
      </c>
      <c r="AB146" s="79"/>
      <c r="AC146" s="79" t="b">
        <v>0</v>
      </c>
      <c r="AD146" s="79">
        <v>0</v>
      </c>
      <c r="AE146" s="85" t="s">
        <v>1392</v>
      </c>
      <c r="AF146" s="79" t="b">
        <v>1</v>
      </c>
      <c r="AG146" s="79" t="s">
        <v>1403</v>
      </c>
      <c r="AH146" s="79"/>
      <c r="AI146" s="85" t="s">
        <v>1418</v>
      </c>
      <c r="AJ146" s="79" t="b">
        <v>0</v>
      </c>
      <c r="AK146" s="79">
        <v>0</v>
      </c>
      <c r="AL146" s="85" t="s">
        <v>1392</v>
      </c>
      <c r="AM146" s="79" t="s">
        <v>1425</v>
      </c>
      <c r="AN146" s="79" t="b">
        <v>0</v>
      </c>
      <c r="AO146" s="85" t="s">
        <v>1301</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3</v>
      </c>
      <c r="BK146" s="49">
        <v>100</v>
      </c>
      <c r="BL146" s="48">
        <v>3</v>
      </c>
    </row>
    <row r="147" spans="1:64" ht="15">
      <c r="A147" s="64" t="s">
        <v>322</v>
      </c>
      <c r="B147" s="64" t="s">
        <v>322</v>
      </c>
      <c r="C147" s="65"/>
      <c r="D147" s="66"/>
      <c r="E147" s="67"/>
      <c r="F147" s="68"/>
      <c r="G147" s="65"/>
      <c r="H147" s="69"/>
      <c r="I147" s="70"/>
      <c r="J147" s="70"/>
      <c r="K147" s="34" t="s">
        <v>65</v>
      </c>
      <c r="L147" s="77">
        <v>190</v>
      </c>
      <c r="M147" s="77"/>
      <c r="N147" s="72"/>
      <c r="O147" s="79" t="s">
        <v>176</v>
      </c>
      <c r="P147" s="81">
        <v>43571.34378472222</v>
      </c>
      <c r="Q147" s="79" t="s">
        <v>518</v>
      </c>
      <c r="R147" s="82" t="s">
        <v>621</v>
      </c>
      <c r="S147" s="79" t="s">
        <v>666</v>
      </c>
      <c r="T147" s="79" t="s">
        <v>728</v>
      </c>
      <c r="U147" s="79"/>
      <c r="V147" s="82" t="s">
        <v>900</v>
      </c>
      <c r="W147" s="81">
        <v>43571.34378472222</v>
      </c>
      <c r="X147" s="82" t="s">
        <v>1080</v>
      </c>
      <c r="Y147" s="79"/>
      <c r="Z147" s="79"/>
      <c r="AA147" s="85" t="s">
        <v>1302</v>
      </c>
      <c r="AB147" s="79"/>
      <c r="AC147" s="79" t="b">
        <v>0</v>
      </c>
      <c r="AD147" s="79">
        <v>0</v>
      </c>
      <c r="AE147" s="85" t="s">
        <v>1392</v>
      </c>
      <c r="AF147" s="79" t="b">
        <v>0</v>
      </c>
      <c r="AG147" s="79" t="s">
        <v>1403</v>
      </c>
      <c r="AH147" s="79"/>
      <c r="AI147" s="85" t="s">
        <v>1392</v>
      </c>
      <c r="AJ147" s="79" t="b">
        <v>0</v>
      </c>
      <c r="AK147" s="79">
        <v>0</v>
      </c>
      <c r="AL147" s="85" t="s">
        <v>1392</v>
      </c>
      <c r="AM147" s="79" t="s">
        <v>1430</v>
      </c>
      <c r="AN147" s="79" t="b">
        <v>0</v>
      </c>
      <c r="AO147" s="85" t="s">
        <v>1302</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28</v>
      </c>
      <c r="BC147" s="78" t="str">
        <f>REPLACE(INDEX(GroupVertices[Group],MATCH(Edges24[[#This Row],[Vertex 2]],GroupVertices[Vertex],0)),1,1,"")</f>
        <v>28</v>
      </c>
      <c r="BD147" s="48">
        <v>0</v>
      </c>
      <c r="BE147" s="49">
        <v>0</v>
      </c>
      <c r="BF147" s="48">
        <v>0</v>
      </c>
      <c r="BG147" s="49">
        <v>0</v>
      </c>
      <c r="BH147" s="48">
        <v>0</v>
      </c>
      <c r="BI147" s="49">
        <v>0</v>
      </c>
      <c r="BJ147" s="48">
        <v>32</v>
      </c>
      <c r="BK147" s="49">
        <v>100</v>
      </c>
      <c r="BL147" s="48">
        <v>32</v>
      </c>
    </row>
    <row r="148" spans="1:64" ht="15">
      <c r="A148" s="64" t="s">
        <v>322</v>
      </c>
      <c r="B148" s="64" t="s">
        <v>322</v>
      </c>
      <c r="C148" s="65"/>
      <c r="D148" s="66"/>
      <c r="E148" s="67"/>
      <c r="F148" s="68"/>
      <c r="G148" s="65"/>
      <c r="H148" s="69"/>
      <c r="I148" s="70"/>
      <c r="J148" s="70"/>
      <c r="K148" s="34" t="s">
        <v>65</v>
      </c>
      <c r="L148" s="77">
        <v>191</v>
      </c>
      <c r="M148" s="77"/>
      <c r="N148" s="72"/>
      <c r="O148" s="79" t="s">
        <v>176</v>
      </c>
      <c r="P148" s="81">
        <v>43572.59034722222</v>
      </c>
      <c r="Q148" s="79" t="s">
        <v>519</v>
      </c>
      <c r="R148" s="82" t="s">
        <v>622</v>
      </c>
      <c r="S148" s="79" t="s">
        <v>667</v>
      </c>
      <c r="T148" s="79" t="s">
        <v>729</v>
      </c>
      <c r="U148" s="79"/>
      <c r="V148" s="82" t="s">
        <v>900</v>
      </c>
      <c r="W148" s="81">
        <v>43572.59034722222</v>
      </c>
      <c r="X148" s="82" t="s">
        <v>1081</v>
      </c>
      <c r="Y148" s="79"/>
      <c r="Z148" s="79"/>
      <c r="AA148" s="85" t="s">
        <v>1303</v>
      </c>
      <c r="AB148" s="79"/>
      <c r="AC148" s="79" t="b">
        <v>0</v>
      </c>
      <c r="AD148" s="79">
        <v>0</v>
      </c>
      <c r="AE148" s="85" t="s">
        <v>1392</v>
      </c>
      <c r="AF148" s="79" t="b">
        <v>0</v>
      </c>
      <c r="AG148" s="79" t="s">
        <v>1403</v>
      </c>
      <c r="AH148" s="79"/>
      <c r="AI148" s="85" t="s">
        <v>1392</v>
      </c>
      <c r="AJ148" s="79" t="b">
        <v>0</v>
      </c>
      <c r="AK148" s="79">
        <v>0</v>
      </c>
      <c r="AL148" s="85" t="s">
        <v>1392</v>
      </c>
      <c r="AM148" s="79" t="s">
        <v>1430</v>
      </c>
      <c r="AN148" s="79" t="b">
        <v>0</v>
      </c>
      <c r="AO148" s="85" t="s">
        <v>1303</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28</v>
      </c>
      <c r="BC148" s="78" t="str">
        <f>REPLACE(INDEX(GroupVertices[Group],MATCH(Edges24[[#This Row],[Vertex 2]],GroupVertices[Vertex],0)),1,1,"")</f>
        <v>28</v>
      </c>
      <c r="BD148" s="48">
        <v>1</v>
      </c>
      <c r="BE148" s="49">
        <v>7.142857142857143</v>
      </c>
      <c r="BF148" s="48">
        <v>1</v>
      </c>
      <c r="BG148" s="49">
        <v>7.142857142857143</v>
      </c>
      <c r="BH148" s="48">
        <v>0</v>
      </c>
      <c r="BI148" s="49">
        <v>0</v>
      </c>
      <c r="BJ148" s="48">
        <v>12</v>
      </c>
      <c r="BK148" s="49">
        <v>85.71428571428571</v>
      </c>
      <c r="BL148" s="48">
        <v>14</v>
      </c>
    </row>
    <row r="149" spans="1:64" ht="15">
      <c r="A149" s="64" t="s">
        <v>323</v>
      </c>
      <c r="B149" s="64" t="s">
        <v>322</v>
      </c>
      <c r="C149" s="65"/>
      <c r="D149" s="66"/>
      <c r="E149" s="67"/>
      <c r="F149" s="68"/>
      <c r="G149" s="65"/>
      <c r="H149" s="69"/>
      <c r="I149" s="70"/>
      <c r="J149" s="70"/>
      <c r="K149" s="34" t="s">
        <v>65</v>
      </c>
      <c r="L149" s="77">
        <v>192</v>
      </c>
      <c r="M149" s="77"/>
      <c r="N149" s="72"/>
      <c r="O149" s="79" t="s">
        <v>416</v>
      </c>
      <c r="P149" s="81">
        <v>43573.33304398148</v>
      </c>
      <c r="Q149" s="79" t="s">
        <v>520</v>
      </c>
      <c r="R149" s="82" t="s">
        <v>622</v>
      </c>
      <c r="S149" s="79" t="s">
        <v>667</v>
      </c>
      <c r="T149" s="79" t="s">
        <v>729</v>
      </c>
      <c r="U149" s="79"/>
      <c r="V149" s="82" t="s">
        <v>901</v>
      </c>
      <c r="W149" s="81">
        <v>43573.33304398148</v>
      </c>
      <c r="X149" s="82" t="s">
        <v>1082</v>
      </c>
      <c r="Y149" s="79"/>
      <c r="Z149" s="79"/>
      <c r="AA149" s="85" t="s">
        <v>1304</v>
      </c>
      <c r="AB149" s="79"/>
      <c r="AC149" s="79" t="b">
        <v>0</v>
      </c>
      <c r="AD149" s="79">
        <v>0</v>
      </c>
      <c r="AE149" s="85" t="s">
        <v>1392</v>
      </c>
      <c r="AF149" s="79" t="b">
        <v>0</v>
      </c>
      <c r="AG149" s="79" t="s">
        <v>1403</v>
      </c>
      <c r="AH149" s="79"/>
      <c r="AI149" s="85" t="s">
        <v>1392</v>
      </c>
      <c r="AJ149" s="79" t="b">
        <v>0</v>
      </c>
      <c r="AK149" s="79">
        <v>1</v>
      </c>
      <c r="AL149" s="85" t="s">
        <v>1303</v>
      </c>
      <c r="AM149" s="79" t="s">
        <v>1426</v>
      </c>
      <c r="AN149" s="79" t="b">
        <v>0</v>
      </c>
      <c r="AO149" s="85" t="s">
        <v>1303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28</v>
      </c>
      <c r="BC149" s="78" t="str">
        <f>REPLACE(INDEX(GroupVertices[Group],MATCH(Edges24[[#This Row],[Vertex 2]],GroupVertices[Vertex],0)),1,1,"")</f>
        <v>28</v>
      </c>
      <c r="BD149" s="48">
        <v>1</v>
      </c>
      <c r="BE149" s="49">
        <v>6.25</v>
      </c>
      <c r="BF149" s="48">
        <v>1</v>
      </c>
      <c r="BG149" s="49">
        <v>6.25</v>
      </c>
      <c r="BH149" s="48">
        <v>0</v>
      </c>
      <c r="BI149" s="49">
        <v>0</v>
      </c>
      <c r="BJ149" s="48">
        <v>14</v>
      </c>
      <c r="BK149" s="49">
        <v>87.5</v>
      </c>
      <c r="BL149" s="48">
        <v>16</v>
      </c>
    </row>
    <row r="150" spans="1:64" ht="15">
      <c r="A150" s="64" t="s">
        <v>324</v>
      </c>
      <c r="B150" s="64" t="s">
        <v>397</v>
      </c>
      <c r="C150" s="65"/>
      <c r="D150" s="66"/>
      <c r="E150" s="67"/>
      <c r="F150" s="68"/>
      <c r="G150" s="65"/>
      <c r="H150" s="69"/>
      <c r="I150" s="70"/>
      <c r="J150" s="70"/>
      <c r="K150" s="34" t="s">
        <v>65</v>
      </c>
      <c r="L150" s="77">
        <v>193</v>
      </c>
      <c r="M150" s="77"/>
      <c r="N150" s="72"/>
      <c r="O150" s="79" t="s">
        <v>416</v>
      </c>
      <c r="P150" s="81">
        <v>43573.566296296296</v>
      </c>
      <c r="Q150" s="79" t="s">
        <v>521</v>
      </c>
      <c r="R150" s="79"/>
      <c r="S150" s="79"/>
      <c r="T150" s="79" t="s">
        <v>730</v>
      </c>
      <c r="U150" s="79"/>
      <c r="V150" s="82" t="s">
        <v>902</v>
      </c>
      <c r="W150" s="81">
        <v>43573.566296296296</v>
      </c>
      <c r="X150" s="82" t="s">
        <v>1083</v>
      </c>
      <c r="Y150" s="79"/>
      <c r="Z150" s="79"/>
      <c r="AA150" s="85" t="s">
        <v>1305</v>
      </c>
      <c r="AB150" s="79"/>
      <c r="AC150" s="79" t="b">
        <v>0</v>
      </c>
      <c r="AD150" s="79">
        <v>0</v>
      </c>
      <c r="AE150" s="85" t="s">
        <v>1392</v>
      </c>
      <c r="AF150" s="79" t="b">
        <v>0</v>
      </c>
      <c r="AG150" s="79" t="s">
        <v>1403</v>
      </c>
      <c r="AH150" s="79"/>
      <c r="AI150" s="85" t="s">
        <v>1392</v>
      </c>
      <c r="AJ150" s="79" t="b">
        <v>0</v>
      </c>
      <c r="AK150" s="79">
        <v>2</v>
      </c>
      <c r="AL150" s="85" t="s">
        <v>1359</v>
      </c>
      <c r="AM150" s="79" t="s">
        <v>1423</v>
      </c>
      <c r="AN150" s="79" t="b">
        <v>0</v>
      </c>
      <c r="AO150" s="85" t="s">
        <v>1359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5</v>
      </c>
      <c r="BC150" s="78" t="str">
        <f>REPLACE(INDEX(GroupVertices[Group],MATCH(Edges24[[#This Row],[Vertex 2]],GroupVertices[Vertex],0)),1,1,"")</f>
        <v>5</v>
      </c>
      <c r="BD150" s="48"/>
      <c r="BE150" s="49"/>
      <c r="BF150" s="48"/>
      <c r="BG150" s="49"/>
      <c r="BH150" s="48"/>
      <c r="BI150" s="49"/>
      <c r="BJ150" s="48"/>
      <c r="BK150" s="49"/>
      <c r="BL150" s="48"/>
    </row>
    <row r="151" spans="1:64" ht="15">
      <c r="A151" s="64" t="s">
        <v>325</v>
      </c>
      <c r="B151" s="64" t="s">
        <v>397</v>
      </c>
      <c r="C151" s="65"/>
      <c r="D151" s="66"/>
      <c r="E151" s="67"/>
      <c r="F151" s="68"/>
      <c r="G151" s="65"/>
      <c r="H151" s="69"/>
      <c r="I151" s="70"/>
      <c r="J151" s="70"/>
      <c r="K151" s="34" t="s">
        <v>65</v>
      </c>
      <c r="L151" s="77">
        <v>195</v>
      </c>
      <c r="M151" s="77"/>
      <c r="N151" s="72"/>
      <c r="O151" s="79" t="s">
        <v>416</v>
      </c>
      <c r="P151" s="81">
        <v>43573.58174768519</v>
      </c>
      <c r="Q151" s="79" t="s">
        <v>521</v>
      </c>
      <c r="R151" s="79"/>
      <c r="S151" s="79"/>
      <c r="T151" s="79" t="s">
        <v>730</v>
      </c>
      <c r="U151" s="79"/>
      <c r="V151" s="82" t="s">
        <v>903</v>
      </c>
      <c r="W151" s="81">
        <v>43573.58174768519</v>
      </c>
      <c r="X151" s="82" t="s">
        <v>1084</v>
      </c>
      <c r="Y151" s="79"/>
      <c r="Z151" s="79"/>
      <c r="AA151" s="85" t="s">
        <v>1306</v>
      </c>
      <c r="AB151" s="79"/>
      <c r="AC151" s="79" t="b">
        <v>0</v>
      </c>
      <c r="AD151" s="79">
        <v>0</v>
      </c>
      <c r="AE151" s="85" t="s">
        <v>1392</v>
      </c>
      <c r="AF151" s="79" t="b">
        <v>0</v>
      </c>
      <c r="AG151" s="79" t="s">
        <v>1403</v>
      </c>
      <c r="AH151" s="79"/>
      <c r="AI151" s="85" t="s">
        <v>1392</v>
      </c>
      <c r="AJ151" s="79" t="b">
        <v>0</v>
      </c>
      <c r="AK151" s="79">
        <v>2</v>
      </c>
      <c r="AL151" s="85" t="s">
        <v>1359</v>
      </c>
      <c r="AM151" s="79" t="s">
        <v>1423</v>
      </c>
      <c r="AN151" s="79" t="b">
        <v>0</v>
      </c>
      <c r="AO151" s="85" t="s">
        <v>1359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5</v>
      </c>
      <c r="BC151" s="78" t="str">
        <f>REPLACE(INDEX(GroupVertices[Group],MATCH(Edges24[[#This Row],[Vertex 2]],GroupVertices[Vertex],0)),1,1,"")</f>
        <v>5</v>
      </c>
      <c r="BD151" s="48"/>
      <c r="BE151" s="49"/>
      <c r="BF151" s="48"/>
      <c r="BG151" s="49"/>
      <c r="BH151" s="48"/>
      <c r="BI151" s="49"/>
      <c r="BJ151" s="48"/>
      <c r="BK151" s="49"/>
      <c r="BL151" s="48"/>
    </row>
    <row r="152" spans="1:64" ht="15">
      <c r="A152" s="64" t="s">
        <v>270</v>
      </c>
      <c r="B152" s="64" t="s">
        <v>398</v>
      </c>
      <c r="C152" s="65"/>
      <c r="D152" s="66"/>
      <c r="E152" s="67"/>
      <c r="F152" s="68"/>
      <c r="G152" s="65"/>
      <c r="H152" s="69"/>
      <c r="I152" s="70"/>
      <c r="J152" s="70"/>
      <c r="K152" s="34" t="s">
        <v>65</v>
      </c>
      <c r="L152" s="77">
        <v>197</v>
      </c>
      <c r="M152" s="77"/>
      <c r="N152" s="72"/>
      <c r="O152" s="79" t="s">
        <v>416</v>
      </c>
      <c r="P152" s="81">
        <v>43568.1403587963</v>
      </c>
      <c r="Q152" s="79" t="s">
        <v>522</v>
      </c>
      <c r="R152" s="82" t="s">
        <v>623</v>
      </c>
      <c r="S152" s="79" t="s">
        <v>648</v>
      </c>
      <c r="T152" s="79" t="s">
        <v>731</v>
      </c>
      <c r="U152" s="79"/>
      <c r="V152" s="82" t="s">
        <v>857</v>
      </c>
      <c r="W152" s="81">
        <v>43568.1403587963</v>
      </c>
      <c r="X152" s="82" t="s">
        <v>1085</v>
      </c>
      <c r="Y152" s="79"/>
      <c r="Z152" s="79"/>
      <c r="AA152" s="85" t="s">
        <v>1307</v>
      </c>
      <c r="AB152" s="79"/>
      <c r="AC152" s="79" t="b">
        <v>0</v>
      </c>
      <c r="AD152" s="79">
        <v>3</v>
      </c>
      <c r="AE152" s="85" t="s">
        <v>1392</v>
      </c>
      <c r="AF152" s="79" t="b">
        <v>1</v>
      </c>
      <c r="AG152" s="79" t="s">
        <v>1403</v>
      </c>
      <c r="AH152" s="79"/>
      <c r="AI152" s="85" t="s">
        <v>1419</v>
      </c>
      <c r="AJ152" s="79" t="b">
        <v>0</v>
      </c>
      <c r="AK152" s="79">
        <v>1</v>
      </c>
      <c r="AL152" s="85" t="s">
        <v>1392</v>
      </c>
      <c r="AM152" s="79" t="s">
        <v>1426</v>
      </c>
      <c r="AN152" s="79" t="b">
        <v>0</v>
      </c>
      <c r="AO152" s="85" t="s">
        <v>1307</v>
      </c>
      <c r="AP152" s="79" t="s">
        <v>176</v>
      </c>
      <c r="AQ152" s="79">
        <v>0</v>
      </c>
      <c r="AR152" s="79">
        <v>0</v>
      </c>
      <c r="AS152" s="79" t="s">
        <v>1443</v>
      </c>
      <c r="AT152" s="79" t="s">
        <v>1448</v>
      </c>
      <c r="AU152" s="79" t="s">
        <v>1451</v>
      </c>
      <c r="AV152" s="79" t="s">
        <v>1454</v>
      </c>
      <c r="AW152" s="79" t="s">
        <v>1459</v>
      </c>
      <c r="AX152" s="79" t="s">
        <v>1464</v>
      </c>
      <c r="AY152" s="79" t="s">
        <v>1468</v>
      </c>
      <c r="AZ152" s="82" t="s">
        <v>1470</v>
      </c>
      <c r="BA152">
        <v>1</v>
      </c>
      <c r="BB152" s="78" t="str">
        <f>REPLACE(INDEX(GroupVertices[Group],MATCH(Edges24[[#This Row],[Vertex 1]],GroupVertices[Vertex],0)),1,1,"")</f>
        <v>5</v>
      </c>
      <c r="BC152" s="78" t="str">
        <f>REPLACE(INDEX(GroupVertices[Group],MATCH(Edges24[[#This Row],[Vertex 2]],GroupVertices[Vertex],0)),1,1,"")</f>
        <v>5</v>
      </c>
      <c r="BD152" s="48">
        <v>1</v>
      </c>
      <c r="BE152" s="49">
        <v>4.545454545454546</v>
      </c>
      <c r="BF152" s="48">
        <v>1</v>
      </c>
      <c r="BG152" s="49">
        <v>4.545454545454546</v>
      </c>
      <c r="BH152" s="48">
        <v>0</v>
      </c>
      <c r="BI152" s="49">
        <v>0</v>
      </c>
      <c r="BJ152" s="48">
        <v>20</v>
      </c>
      <c r="BK152" s="49">
        <v>90.9090909090909</v>
      </c>
      <c r="BL152" s="48">
        <v>22</v>
      </c>
    </row>
    <row r="153" spans="1:64" ht="15">
      <c r="A153" s="64" t="s">
        <v>326</v>
      </c>
      <c r="B153" s="64" t="s">
        <v>398</v>
      </c>
      <c r="C153" s="65"/>
      <c r="D153" s="66"/>
      <c r="E153" s="67"/>
      <c r="F153" s="68"/>
      <c r="G153" s="65"/>
      <c r="H153" s="69"/>
      <c r="I153" s="70"/>
      <c r="J153" s="70"/>
      <c r="K153" s="34" t="s">
        <v>65</v>
      </c>
      <c r="L153" s="77">
        <v>198</v>
      </c>
      <c r="M153" s="77"/>
      <c r="N153" s="72"/>
      <c r="O153" s="79" t="s">
        <v>416</v>
      </c>
      <c r="P153" s="81">
        <v>43568.15284722222</v>
      </c>
      <c r="Q153" s="79" t="s">
        <v>523</v>
      </c>
      <c r="R153" s="79"/>
      <c r="S153" s="79"/>
      <c r="T153" s="79" t="s">
        <v>732</v>
      </c>
      <c r="U153" s="79"/>
      <c r="V153" s="82" t="s">
        <v>904</v>
      </c>
      <c r="W153" s="81">
        <v>43568.15284722222</v>
      </c>
      <c r="X153" s="82" t="s">
        <v>1086</v>
      </c>
      <c r="Y153" s="79"/>
      <c r="Z153" s="79"/>
      <c r="AA153" s="85" t="s">
        <v>1308</v>
      </c>
      <c r="AB153" s="79"/>
      <c r="AC153" s="79" t="b">
        <v>0</v>
      </c>
      <c r="AD153" s="79">
        <v>0</v>
      </c>
      <c r="AE153" s="85" t="s">
        <v>1392</v>
      </c>
      <c r="AF153" s="79" t="b">
        <v>1</v>
      </c>
      <c r="AG153" s="79" t="s">
        <v>1403</v>
      </c>
      <c r="AH153" s="79"/>
      <c r="AI153" s="85" t="s">
        <v>1419</v>
      </c>
      <c r="AJ153" s="79" t="b">
        <v>0</v>
      </c>
      <c r="AK153" s="79">
        <v>1</v>
      </c>
      <c r="AL153" s="85" t="s">
        <v>1307</v>
      </c>
      <c r="AM153" s="79" t="s">
        <v>1434</v>
      </c>
      <c r="AN153" s="79" t="b">
        <v>0</v>
      </c>
      <c r="AO153" s="85" t="s">
        <v>1307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5</v>
      </c>
      <c r="BC153" s="78" t="str">
        <f>REPLACE(INDEX(GroupVertices[Group],MATCH(Edges24[[#This Row],[Vertex 2]],GroupVertices[Vertex],0)),1,1,"")</f>
        <v>5</v>
      </c>
      <c r="BD153" s="48"/>
      <c r="BE153" s="49"/>
      <c r="BF153" s="48"/>
      <c r="BG153" s="49"/>
      <c r="BH153" s="48"/>
      <c r="BI153" s="49"/>
      <c r="BJ153" s="48"/>
      <c r="BK153" s="49"/>
      <c r="BL153" s="48"/>
    </row>
    <row r="154" spans="1:64" ht="15">
      <c r="A154" s="64" t="s">
        <v>327</v>
      </c>
      <c r="B154" s="64" t="s">
        <v>397</v>
      </c>
      <c r="C154" s="65"/>
      <c r="D154" s="66"/>
      <c r="E154" s="67"/>
      <c r="F154" s="68"/>
      <c r="G154" s="65"/>
      <c r="H154" s="69"/>
      <c r="I154" s="70"/>
      <c r="J154" s="70"/>
      <c r="K154" s="34" t="s">
        <v>65</v>
      </c>
      <c r="L154" s="77">
        <v>202</v>
      </c>
      <c r="M154" s="77"/>
      <c r="N154" s="72"/>
      <c r="O154" s="79" t="s">
        <v>416</v>
      </c>
      <c r="P154" s="81">
        <v>43573.660104166665</v>
      </c>
      <c r="Q154" s="79" t="s">
        <v>524</v>
      </c>
      <c r="R154" s="79" t="s">
        <v>624</v>
      </c>
      <c r="S154" s="79" t="s">
        <v>668</v>
      </c>
      <c r="T154" s="79" t="s">
        <v>730</v>
      </c>
      <c r="U154" s="79"/>
      <c r="V154" s="82" t="s">
        <v>905</v>
      </c>
      <c r="W154" s="81">
        <v>43573.660104166665</v>
      </c>
      <c r="X154" s="82" t="s">
        <v>1087</v>
      </c>
      <c r="Y154" s="79"/>
      <c r="Z154" s="79"/>
      <c r="AA154" s="85" t="s">
        <v>1309</v>
      </c>
      <c r="AB154" s="79"/>
      <c r="AC154" s="79" t="b">
        <v>0</v>
      </c>
      <c r="AD154" s="79">
        <v>0</v>
      </c>
      <c r="AE154" s="85" t="s">
        <v>1392</v>
      </c>
      <c r="AF154" s="79" t="b">
        <v>0</v>
      </c>
      <c r="AG154" s="79" t="s">
        <v>1403</v>
      </c>
      <c r="AH154" s="79"/>
      <c r="AI154" s="85" t="s">
        <v>1392</v>
      </c>
      <c r="AJ154" s="79" t="b">
        <v>0</v>
      </c>
      <c r="AK154" s="79">
        <v>1</v>
      </c>
      <c r="AL154" s="85" t="s">
        <v>1392</v>
      </c>
      <c r="AM154" s="79" t="s">
        <v>1435</v>
      </c>
      <c r="AN154" s="79" t="b">
        <v>0</v>
      </c>
      <c r="AO154" s="85" t="s">
        <v>1309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5</v>
      </c>
      <c r="BC154" s="78" t="str">
        <f>REPLACE(INDEX(GroupVertices[Group],MATCH(Edges24[[#This Row],[Vertex 2]],GroupVertices[Vertex],0)),1,1,"")</f>
        <v>5</v>
      </c>
      <c r="BD154" s="48">
        <v>1</v>
      </c>
      <c r="BE154" s="49">
        <v>3.7037037037037037</v>
      </c>
      <c r="BF154" s="48">
        <v>1</v>
      </c>
      <c r="BG154" s="49">
        <v>3.7037037037037037</v>
      </c>
      <c r="BH154" s="48">
        <v>0</v>
      </c>
      <c r="BI154" s="49">
        <v>0</v>
      </c>
      <c r="BJ154" s="48">
        <v>25</v>
      </c>
      <c r="BK154" s="49">
        <v>92.5925925925926</v>
      </c>
      <c r="BL154" s="48">
        <v>27</v>
      </c>
    </row>
    <row r="155" spans="1:64" ht="15">
      <c r="A155" s="64" t="s">
        <v>326</v>
      </c>
      <c r="B155" s="64" t="s">
        <v>327</v>
      </c>
      <c r="C155" s="65"/>
      <c r="D155" s="66"/>
      <c r="E155" s="67"/>
      <c r="F155" s="68"/>
      <c r="G155" s="65"/>
      <c r="H155" s="69"/>
      <c r="I155" s="70"/>
      <c r="J155" s="70"/>
      <c r="K155" s="34" t="s">
        <v>65</v>
      </c>
      <c r="L155" s="77">
        <v>203</v>
      </c>
      <c r="M155" s="77"/>
      <c r="N155" s="72"/>
      <c r="O155" s="79" t="s">
        <v>416</v>
      </c>
      <c r="P155" s="81">
        <v>43573.66175925926</v>
      </c>
      <c r="Q155" s="79" t="s">
        <v>525</v>
      </c>
      <c r="R155" s="79"/>
      <c r="S155" s="79"/>
      <c r="T155" s="79" t="s">
        <v>730</v>
      </c>
      <c r="U155" s="79"/>
      <c r="V155" s="82" t="s">
        <v>904</v>
      </c>
      <c r="W155" s="81">
        <v>43573.66175925926</v>
      </c>
      <c r="X155" s="82" t="s">
        <v>1088</v>
      </c>
      <c r="Y155" s="79"/>
      <c r="Z155" s="79"/>
      <c r="AA155" s="85" t="s">
        <v>1310</v>
      </c>
      <c r="AB155" s="79"/>
      <c r="AC155" s="79" t="b">
        <v>0</v>
      </c>
      <c r="AD155" s="79">
        <v>0</v>
      </c>
      <c r="AE155" s="85" t="s">
        <v>1392</v>
      </c>
      <c r="AF155" s="79" t="b">
        <v>0</v>
      </c>
      <c r="AG155" s="79" t="s">
        <v>1403</v>
      </c>
      <c r="AH155" s="79"/>
      <c r="AI155" s="85" t="s">
        <v>1392</v>
      </c>
      <c r="AJ155" s="79" t="b">
        <v>0</v>
      </c>
      <c r="AK155" s="79">
        <v>1</v>
      </c>
      <c r="AL155" s="85" t="s">
        <v>1309</v>
      </c>
      <c r="AM155" s="79" t="s">
        <v>1434</v>
      </c>
      <c r="AN155" s="79" t="b">
        <v>0</v>
      </c>
      <c r="AO155" s="85" t="s">
        <v>1309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5</v>
      </c>
      <c r="BC155" s="78" t="str">
        <f>REPLACE(INDEX(GroupVertices[Group],MATCH(Edges24[[#This Row],[Vertex 2]],GroupVertices[Vertex],0)),1,1,"")</f>
        <v>5</v>
      </c>
      <c r="BD155" s="48">
        <v>1</v>
      </c>
      <c r="BE155" s="49">
        <v>4.166666666666667</v>
      </c>
      <c r="BF155" s="48">
        <v>0</v>
      </c>
      <c r="BG155" s="49">
        <v>0</v>
      </c>
      <c r="BH155" s="48">
        <v>0</v>
      </c>
      <c r="BI155" s="49">
        <v>0</v>
      </c>
      <c r="BJ155" s="48">
        <v>23</v>
      </c>
      <c r="BK155" s="49">
        <v>95.83333333333333</v>
      </c>
      <c r="BL155" s="48">
        <v>24</v>
      </c>
    </row>
    <row r="156" spans="1:64" ht="15">
      <c r="A156" s="64" t="s">
        <v>328</v>
      </c>
      <c r="B156" s="64" t="s">
        <v>399</v>
      </c>
      <c r="C156" s="65"/>
      <c r="D156" s="66"/>
      <c r="E156" s="67"/>
      <c r="F156" s="68"/>
      <c r="G156" s="65"/>
      <c r="H156" s="69"/>
      <c r="I156" s="70"/>
      <c r="J156" s="70"/>
      <c r="K156" s="34" t="s">
        <v>65</v>
      </c>
      <c r="L156" s="77">
        <v>206</v>
      </c>
      <c r="M156" s="77"/>
      <c r="N156" s="72"/>
      <c r="O156" s="79" t="s">
        <v>416</v>
      </c>
      <c r="P156" s="81">
        <v>43572.25166666666</v>
      </c>
      <c r="Q156" s="79" t="s">
        <v>526</v>
      </c>
      <c r="R156" s="79"/>
      <c r="S156" s="79"/>
      <c r="T156" s="79" t="s">
        <v>733</v>
      </c>
      <c r="U156" s="82" t="s">
        <v>787</v>
      </c>
      <c r="V156" s="82" t="s">
        <v>787</v>
      </c>
      <c r="W156" s="81">
        <v>43572.25166666666</v>
      </c>
      <c r="X156" s="82" t="s">
        <v>1089</v>
      </c>
      <c r="Y156" s="79"/>
      <c r="Z156" s="79"/>
      <c r="AA156" s="85" t="s">
        <v>1311</v>
      </c>
      <c r="AB156" s="79"/>
      <c r="AC156" s="79" t="b">
        <v>0</v>
      </c>
      <c r="AD156" s="79">
        <v>1</v>
      </c>
      <c r="AE156" s="85" t="s">
        <v>1392</v>
      </c>
      <c r="AF156" s="79" t="b">
        <v>0</v>
      </c>
      <c r="AG156" s="79" t="s">
        <v>1407</v>
      </c>
      <c r="AH156" s="79"/>
      <c r="AI156" s="85" t="s">
        <v>1392</v>
      </c>
      <c r="AJ156" s="79" t="b">
        <v>0</v>
      </c>
      <c r="AK156" s="79">
        <v>0</v>
      </c>
      <c r="AL156" s="85" t="s">
        <v>1392</v>
      </c>
      <c r="AM156" s="79" t="s">
        <v>1425</v>
      </c>
      <c r="AN156" s="79" t="b">
        <v>0</v>
      </c>
      <c r="AO156" s="85" t="s">
        <v>1311</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10</v>
      </c>
      <c r="BC156" s="78" t="str">
        <f>REPLACE(INDEX(GroupVertices[Group],MATCH(Edges24[[#This Row],[Vertex 2]],GroupVertices[Vertex],0)),1,1,"")</f>
        <v>10</v>
      </c>
      <c r="BD156" s="48">
        <v>0</v>
      </c>
      <c r="BE156" s="49">
        <v>0</v>
      </c>
      <c r="BF156" s="48">
        <v>0</v>
      </c>
      <c r="BG156" s="49">
        <v>0</v>
      </c>
      <c r="BH156" s="48">
        <v>0</v>
      </c>
      <c r="BI156" s="49">
        <v>0</v>
      </c>
      <c r="BJ156" s="48">
        <v>37</v>
      </c>
      <c r="BK156" s="49">
        <v>100</v>
      </c>
      <c r="BL156" s="48">
        <v>37</v>
      </c>
    </row>
    <row r="157" spans="1:64" ht="15">
      <c r="A157" s="64" t="s">
        <v>328</v>
      </c>
      <c r="B157" s="64" t="s">
        <v>400</v>
      </c>
      <c r="C157" s="65"/>
      <c r="D157" s="66"/>
      <c r="E157" s="67"/>
      <c r="F157" s="68"/>
      <c r="G157" s="65"/>
      <c r="H157" s="69"/>
      <c r="I157" s="70"/>
      <c r="J157" s="70"/>
      <c r="K157" s="34" t="s">
        <v>65</v>
      </c>
      <c r="L157" s="77">
        <v>207</v>
      </c>
      <c r="M157" s="77"/>
      <c r="N157" s="72"/>
      <c r="O157" s="79" t="s">
        <v>416</v>
      </c>
      <c r="P157" s="81">
        <v>43565.49414351852</v>
      </c>
      <c r="Q157" s="79" t="s">
        <v>527</v>
      </c>
      <c r="R157" s="79"/>
      <c r="S157" s="79"/>
      <c r="T157" s="79" t="s">
        <v>734</v>
      </c>
      <c r="U157" s="79"/>
      <c r="V157" s="82" t="s">
        <v>906</v>
      </c>
      <c r="W157" s="81">
        <v>43565.49414351852</v>
      </c>
      <c r="X157" s="82" t="s">
        <v>1090</v>
      </c>
      <c r="Y157" s="79"/>
      <c r="Z157" s="79"/>
      <c r="AA157" s="85" t="s">
        <v>1312</v>
      </c>
      <c r="AB157" s="79"/>
      <c r="AC157" s="79" t="b">
        <v>0</v>
      </c>
      <c r="AD157" s="79">
        <v>1</v>
      </c>
      <c r="AE157" s="85" t="s">
        <v>1392</v>
      </c>
      <c r="AF157" s="79" t="b">
        <v>0</v>
      </c>
      <c r="AG157" s="79" t="s">
        <v>1407</v>
      </c>
      <c r="AH157" s="79"/>
      <c r="AI157" s="85" t="s">
        <v>1392</v>
      </c>
      <c r="AJ157" s="79" t="b">
        <v>0</v>
      </c>
      <c r="AK157" s="79">
        <v>0</v>
      </c>
      <c r="AL157" s="85" t="s">
        <v>1392</v>
      </c>
      <c r="AM157" s="79" t="s">
        <v>1425</v>
      </c>
      <c r="AN157" s="79" t="b">
        <v>0</v>
      </c>
      <c r="AO157" s="85" t="s">
        <v>1312</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10</v>
      </c>
      <c r="BC157" s="78" t="str">
        <f>REPLACE(INDEX(GroupVertices[Group],MATCH(Edges24[[#This Row],[Vertex 2]],GroupVertices[Vertex],0)),1,1,"")</f>
        <v>10</v>
      </c>
      <c r="BD157" s="48">
        <v>0</v>
      </c>
      <c r="BE157" s="49">
        <v>0</v>
      </c>
      <c r="BF157" s="48">
        <v>1</v>
      </c>
      <c r="BG157" s="49">
        <v>2.380952380952381</v>
      </c>
      <c r="BH157" s="48">
        <v>0</v>
      </c>
      <c r="BI157" s="49">
        <v>0</v>
      </c>
      <c r="BJ157" s="48">
        <v>41</v>
      </c>
      <c r="BK157" s="49">
        <v>97.61904761904762</v>
      </c>
      <c r="BL157" s="48">
        <v>42</v>
      </c>
    </row>
    <row r="158" spans="1:64" ht="15">
      <c r="A158" s="64" t="s">
        <v>328</v>
      </c>
      <c r="B158" s="64" t="s">
        <v>400</v>
      </c>
      <c r="C158" s="65"/>
      <c r="D158" s="66"/>
      <c r="E158" s="67"/>
      <c r="F158" s="68"/>
      <c r="G158" s="65"/>
      <c r="H158" s="69"/>
      <c r="I158" s="70"/>
      <c r="J158" s="70"/>
      <c r="K158" s="34" t="s">
        <v>65</v>
      </c>
      <c r="L158" s="77">
        <v>208</v>
      </c>
      <c r="M158" s="77"/>
      <c r="N158" s="72"/>
      <c r="O158" s="79" t="s">
        <v>416</v>
      </c>
      <c r="P158" s="81">
        <v>43572.263819444444</v>
      </c>
      <c r="Q158" s="79" t="s">
        <v>528</v>
      </c>
      <c r="R158" s="79"/>
      <c r="S158" s="79"/>
      <c r="T158" s="79" t="s">
        <v>734</v>
      </c>
      <c r="U158" s="82" t="s">
        <v>788</v>
      </c>
      <c r="V158" s="82" t="s">
        <v>788</v>
      </c>
      <c r="W158" s="81">
        <v>43572.263819444444</v>
      </c>
      <c r="X158" s="82" t="s">
        <v>1091</v>
      </c>
      <c r="Y158" s="79"/>
      <c r="Z158" s="79"/>
      <c r="AA158" s="85" t="s">
        <v>1313</v>
      </c>
      <c r="AB158" s="79"/>
      <c r="AC158" s="79" t="b">
        <v>0</v>
      </c>
      <c r="AD158" s="79">
        <v>1</v>
      </c>
      <c r="AE158" s="85" t="s">
        <v>1392</v>
      </c>
      <c r="AF158" s="79" t="b">
        <v>0</v>
      </c>
      <c r="AG158" s="79" t="s">
        <v>1407</v>
      </c>
      <c r="AH158" s="79"/>
      <c r="AI158" s="85" t="s">
        <v>1392</v>
      </c>
      <c r="AJ158" s="79" t="b">
        <v>0</v>
      </c>
      <c r="AK158" s="79">
        <v>0</v>
      </c>
      <c r="AL158" s="85" t="s">
        <v>1392</v>
      </c>
      <c r="AM158" s="79" t="s">
        <v>1425</v>
      </c>
      <c r="AN158" s="79" t="b">
        <v>0</v>
      </c>
      <c r="AO158" s="85" t="s">
        <v>1313</v>
      </c>
      <c r="AP158" s="79" t="s">
        <v>176</v>
      </c>
      <c r="AQ158" s="79">
        <v>0</v>
      </c>
      <c r="AR158" s="79">
        <v>0</v>
      </c>
      <c r="AS158" s="79"/>
      <c r="AT158" s="79"/>
      <c r="AU158" s="79"/>
      <c r="AV158" s="79"/>
      <c r="AW158" s="79"/>
      <c r="AX158" s="79"/>
      <c r="AY158" s="79"/>
      <c r="AZ158" s="79"/>
      <c r="BA158">
        <v>2</v>
      </c>
      <c r="BB158" s="78" t="str">
        <f>REPLACE(INDEX(GroupVertices[Group],MATCH(Edges24[[#This Row],[Vertex 1]],GroupVertices[Vertex],0)),1,1,"")</f>
        <v>10</v>
      </c>
      <c r="BC158" s="78" t="str">
        <f>REPLACE(INDEX(GroupVertices[Group],MATCH(Edges24[[#This Row],[Vertex 2]],GroupVertices[Vertex],0)),1,1,"")</f>
        <v>10</v>
      </c>
      <c r="BD158" s="48">
        <v>0</v>
      </c>
      <c r="BE158" s="49">
        <v>0</v>
      </c>
      <c r="BF158" s="48">
        <v>1</v>
      </c>
      <c r="BG158" s="49">
        <v>2.380952380952381</v>
      </c>
      <c r="BH158" s="48">
        <v>0</v>
      </c>
      <c r="BI158" s="49">
        <v>0</v>
      </c>
      <c r="BJ158" s="48">
        <v>41</v>
      </c>
      <c r="BK158" s="49">
        <v>97.61904761904762</v>
      </c>
      <c r="BL158" s="48">
        <v>42</v>
      </c>
    </row>
    <row r="159" spans="1:64" ht="15">
      <c r="A159" s="64" t="s">
        <v>328</v>
      </c>
      <c r="B159" s="64" t="s">
        <v>328</v>
      </c>
      <c r="C159" s="65"/>
      <c r="D159" s="66"/>
      <c r="E159" s="67"/>
      <c r="F159" s="68"/>
      <c r="G159" s="65"/>
      <c r="H159" s="69"/>
      <c r="I159" s="70"/>
      <c r="J159" s="70"/>
      <c r="K159" s="34" t="s">
        <v>65</v>
      </c>
      <c r="L159" s="77">
        <v>209</v>
      </c>
      <c r="M159" s="77"/>
      <c r="N159" s="72"/>
      <c r="O159" s="79" t="s">
        <v>176</v>
      </c>
      <c r="P159" s="81">
        <v>43564.29704861111</v>
      </c>
      <c r="Q159" s="79" t="s">
        <v>529</v>
      </c>
      <c r="R159" s="82" t="s">
        <v>625</v>
      </c>
      <c r="S159" s="79" t="s">
        <v>669</v>
      </c>
      <c r="T159" s="79" t="s">
        <v>735</v>
      </c>
      <c r="U159" s="82" t="s">
        <v>789</v>
      </c>
      <c r="V159" s="82" t="s">
        <v>789</v>
      </c>
      <c r="W159" s="81">
        <v>43564.29704861111</v>
      </c>
      <c r="X159" s="82" t="s">
        <v>1092</v>
      </c>
      <c r="Y159" s="79"/>
      <c r="Z159" s="79"/>
      <c r="AA159" s="85" t="s">
        <v>1314</v>
      </c>
      <c r="AB159" s="79"/>
      <c r="AC159" s="79" t="b">
        <v>0</v>
      </c>
      <c r="AD159" s="79">
        <v>1</v>
      </c>
      <c r="AE159" s="85" t="s">
        <v>1392</v>
      </c>
      <c r="AF159" s="79" t="b">
        <v>0</v>
      </c>
      <c r="AG159" s="79" t="s">
        <v>1407</v>
      </c>
      <c r="AH159" s="79"/>
      <c r="AI159" s="85" t="s">
        <v>1392</v>
      </c>
      <c r="AJ159" s="79" t="b">
        <v>0</v>
      </c>
      <c r="AK159" s="79">
        <v>0</v>
      </c>
      <c r="AL159" s="85" t="s">
        <v>1392</v>
      </c>
      <c r="AM159" s="79" t="s">
        <v>1425</v>
      </c>
      <c r="AN159" s="79" t="b">
        <v>0</v>
      </c>
      <c r="AO159" s="85" t="s">
        <v>1314</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10</v>
      </c>
      <c r="BC159" s="78" t="str">
        <f>REPLACE(INDEX(GroupVertices[Group],MATCH(Edges24[[#This Row],[Vertex 2]],GroupVertices[Vertex],0)),1,1,"")</f>
        <v>10</v>
      </c>
      <c r="BD159" s="48">
        <v>0</v>
      </c>
      <c r="BE159" s="49">
        <v>0</v>
      </c>
      <c r="BF159" s="48">
        <v>0</v>
      </c>
      <c r="BG159" s="49">
        <v>0</v>
      </c>
      <c r="BH159" s="48">
        <v>0</v>
      </c>
      <c r="BI159" s="49">
        <v>0</v>
      </c>
      <c r="BJ159" s="48">
        <v>37</v>
      </c>
      <c r="BK159" s="49">
        <v>100</v>
      </c>
      <c r="BL159" s="48">
        <v>37</v>
      </c>
    </row>
    <row r="160" spans="1:64" ht="15">
      <c r="A160" s="64" t="s">
        <v>328</v>
      </c>
      <c r="B160" s="64" t="s">
        <v>328</v>
      </c>
      <c r="C160" s="65"/>
      <c r="D160" s="66"/>
      <c r="E160" s="67"/>
      <c r="F160" s="68"/>
      <c r="G160" s="65"/>
      <c r="H160" s="69"/>
      <c r="I160" s="70"/>
      <c r="J160" s="70"/>
      <c r="K160" s="34" t="s">
        <v>65</v>
      </c>
      <c r="L160" s="77">
        <v>210</v>
      </c>
      <c r="M160" s="77"/>
      <c r="N160" s="72"/>
      <c r="O160" s="79" t="s">
        <v>176</v>
      </c>
      <c r="P160" s="81">
        <v>43565.32697916667</v>
      </c>
      <c r="Q160" s="79" t="s">
        <v>530</v>
      </c>
      <c r="R160" s="79"/>
      <c r="S160" s="79"/>
      <c r="T160" s="79" t="s">
        <v>734</v>
      </c>
      <c r="U160" s="82" t="s">
        <v>790</v>
      </c>
      <c r="V160" s="82" t="s">
        <v>790</v>
      </c>
      <c r="W160" s="81">
        <v>43565.32697916667</v>
      </c>
      <c r="X160" s="82" t="s">
        <v>1093</v>
      </c>
      <c r="Y160" s="79"/>
      <c r="Z160" s="79"/>
      <c r="AA160" s="85" t="s">
        <v>1315</v>
      </c>
      <c r="AB160" s="79"/>
      <c r="AC160" s="79" t="b">
        <v>0</v>
      </c>
      <c r="AD160" s="79">
        <v>1</v>
      </c>
      <c r="AE160" s="85" t="s">
        <v>1392</v>
      </c>
      <c r="AF160" s="79" t="b">
        <v>0</v>
      </c>
      <c r="AG160" s="79" t="s">
        <v>1407</v>
      </c>
      <c r="AH160" s="79"/>
      <c r="AI160" s="85" t="s">
        <v>1392</v>
      </c>
      <c r="AJ160" s="79" t="b">
        <v>0</v>
      </c>
      <c r="AK160" s="79">
        <v>0</v>
      </c>
      <c r="AL160" s="85" t="s">
        <v>1392</v>
      </c>
      <c r="AM160" s="79" t="s">
        <v>1425</v>
      </c>
      <c r="AN160" s="79" t="b">
        <v>0</v>
      </c>
      <c r="AO160" s="85" t="s">
        <v>1315</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10</v>
      </c>
      <c r="BC160" s="78" t="str">
        <f>REPLACE(INDEX(GroupVertices[Group],MATCH(Edges24[[#This Row],[Vertex 2]],GroupVertices[Vertex],0)),1,1,"")</f>
        <v>10</v>
      </c>
      <c r="BD160" s="48">
        <v>0</v>
      </c>
      <c r="BE160" s="49">
        <v>0</v>
      </c>
      <c r="BF160" s="48">
        <v>0</v>
      </c>
      <c r="BG160" s="49">
        <v>0</v>
      </c>
      <c r="BH160" s="48">
        <v>0</v>
      </c>
      <c r="BI160" s="49">
        <v>0</v>
      </c>
      <c r="BJ160" s="48">
        <v>50</v>
      </c>
      <c r="BK160" s="49">
        <v>100</v>
      </c>
      <c r="BL160" s="48">
        <v>50</v>
      </c>
    </row>
    <row r="161" spans="1:64" ht="15">
      <c r="A161" s="64" t="s">
        <v>328</v>
      </c>
      <c r="B161" s="64" t="s">
        <v>328</v>
      </c>
      <c r="C161" s="65"/>
      <c r="D161" s="66"/>
      <c r="E161" s="67"/>
      <c r="F161" s="68"/>
      <c r="G161" s="65"/>
      <c r="H161" s="69"/>
      <c r="I161" s="70"/>
      <c r="J161" s="70"/>
      <c r="K161" s="34" t="s">
        <v>65</v>
      </c>
      <c r="L161" s="77">
        <v>211</v>
      </c>
      <c r="M161" s="77"/>
      <c r="N161" s="72"/>
      <c r="O161" s="79" t="s">
        <v>176</v>
      </c>
      <c r="P161" s="81">
        <v>43566.30394675926</v>
      </c>
      <c r="Q161" s="79" t="s">
        <v>531</v>
      </c>
      <c r="R161" s="79"/>
      <c r="S161" s="79"/>
      <c r="T161" s="79" t="s">
        <v>736</v>
      </c>
      <c r="U161" s="79"/>
      <c r="V161" s="82" t="s">
        <v>906</v>
      </c>
      <c r="W161" s="81">
        <v>43566.30394675926</v>
      </c>
      <c r="X161" s="82" t="s">
        <v>1094</v>
      </c>
      <c r="Y161" s="79"/>
      <c r="Z161" s="79"/>
      <c r="AA161" s="85" t="s">
        <v>1316</v>
      </c>
      <c r="AB161" s="79"/>
      <c r="AC161" s="79" t="b">
        <v>0</v>
      </c>
      <c r="AD161" s="79">
        <v>0</v>
      </c>
      <c r="AE161" s="85" t="s">
        <v>1392</v>
      </c>
      <c r="AF161" s="79" t="b">
        <v>0</v>
      </c>
      <c r="AG161" s="79" t="s">
        <v>1407</v>
      </c>
      <c r="AH161" s="79"/>
      <c r="AI161" s="85" t="s">
        <v>1392</v>
      </c>
      <c r="AJ161" s="79" t="b">
        <v>0</v>
      </c>
      <c r="AK161" s="79">
        <v>1</v>
      </c>
      <c r="AL161" s="85" t="s">
        <v>1315</v>
      </c>
      <c r="AM161" s="79" t="s">
        <v>1425</v>
      </c>
      <c r="AN161" s="79" t="b">
        <v>0</v>
      </c>
      <c r="AO161" s="85" t="s">
        <v>1315</v>
      </c>
      <c r="AP161" s="79" t="s">
        <v>176</v>
      </c>
      <c r="AQ161" s="79">
        <v>0</v>
      </c>
      <c r="AR161" s="79">
        <v>0</v>
      </c>
      <c r="AS161" s="79"/>
      <c r="AT161" s="79"/>
      <c r="AU161" s="79"/>
      <c r="AV161" s="79"/>
      <c r="AW161" s="79"/>
      <c r="AX161" s="79"/>
      <c r="AY161" s="79"/>
      <c r="AZ161" s="79"/>
      <c r="BA161">
        <v>8</v>
      </c>
      <c r="BB161" s="78" t="str">
        <f>REPLACE(INDEX(GroupVertices[Group],MATCH(Edges24[[#This Row],[Vertex 1]],GroupVertices[Vertex],0)),1,1,"")</f>
        <v>10</v>
      </c>
      <c r="BC161" s="78" t="str">
        <f>REPLACE(INDEX(GroupVertices[Group],MATCH(Edges24[[#This Row],[Vertex 2]],GroupVertices[Vertex],0)),1,1,"")</f>
        <v>10</v>
      </c>
      <c r="BD161" s="48">
        <v>0</v>
      </c>
      <c r="BE161" s="49">
        <v>0</v>
      </c>
      <c r="BF161" s="48">
        <v>0</v>
      </c>
      <c r="BG161" s="49">
        <v>0</v>
      </c>
      <c r="BH161" s="48">
        <v>0</v>
      </c>
      <c r="BI161" s="49">
        <v>0</v>
      </c>
      <c r="BJ161" s="48">
        <v>27</v>
      </c>
      <c r="BK161" s="49">
        <v>100</v>
      </c>
      <c r="BL161" s="48">
        <v>27</v>
      </c>
    </row>
    <row r="162" spans="1:64" ht="15">
      <c r="A162" s="64" t="s">
        <v>328</v>
      </c>
      <c r="B162" s="64" t="s">
        <v>328</v>
      </c>
      <c r="C162" s="65"/>
      <c r="D162" s="66"/>
      <c r="E162" s="67"/>
      <c r="F162" s="68"/>
      <c r="G162" s="65"/>
      <c r="H162" s="69"/>
      <c r="I162" s="70"/>
      <c r="J162" s="70"/>
      <c r="K162" s="34" t="s">
        <v>65</v>
      </c>
      <c r="L162" s="77">
        <v>212</v>
      </c>
      <c r="M162" s="77"/>
      <c r="N162" s="72"/>
      <c r="O162" s="79" t="s">
        <v>176</v>
      </c>
      <c r="P162" s="81">
        <v>43568.33923611111</v>
      </c>
      <c r="Q162" s="79" t="s">
        <v>532</v>
      </c>
      <c r="R162" s="79"/>
      <c r="S162" s="79"/>
      <c r="T162" s="79" t="s">
        <v>737</v>
      </c>
      <c r="U162" s="82" t="s">
        <v>791</v>
      </c>
      <c r="V162" s="82" t="s">
        <v>791</v>
      </c>
      <c r="W162" s="81">
        <v>43568.33923611111</v>
      </c>
      <c r="X162" s="82" t="s">
        <v>1095</v>
      </c>
      <c r="Y162" s="79"/>
      <c r="Z162" s="79"/>
      <c r="AA162" s="85" t="s">
        <v>1317</v>
      </c>
      <c r="AB162" s="79"/>
      <c r="AC162" s="79" t="b">
        <v>0</v>
      </c>
      <c r="AD162" s="79">
        <v>1</v>
      </c>
      <c r="AE162" s="85" t="s">
        <v>1392</v>
      </c>
      <c r="AF162" s="79" t="b">
        <v>0</v>
      </c>
      <c r="AG162" s="79" t="s">
        <v>1407</v>
      </c>
      <c r="AH162" s="79"/>
      <c r="AI162" s="85" t="s">
        <v>1392</v>
      </c>
      <c r="AJ162" s="79" t="b">
        <v>0</v>
      </c>
      <c r="AK162" s="79">
        <v>0</v>
      </c>
      <c r="AL162" s="85" t="s">
        <v>1392</v>
      </c>
      <c r="AM162" s="79" t="s">
        <v>1425</v>
      </c>
      <c r="AN162" s="79" t="b">
        <v>0</v>
      </c>
      <c r="AO162" s="85" t="s">
        <v>1317</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10</v>
      </c>
      <c r="BC162" s="78" t="str">
        <f>REPLACE(INDEX(GroupVertices[Group],MATCH(Edges24[[#This Row],[Vertex 2]],GroupVertices[Vertex],0)),1,1,"")</f>
        <v>10</v>
      </c>
      <c r="BD162" s="48">
        <v>0</v>
      </c>
      <c r="BE162" s="49">
        <v>0</v>
      </c>
      <c r="BF162" s="48">
        <v>0</v>
      </c>
      <c r="BG162" s="49">
        <v>0</v>
      </c>
      <c r="BH162" s="48">
        <v>0</v>
      </c>
      <c r="BI162" s="49">
        <v>0</v>
      </c>
      <c r="BJ162" s="48">
        <v>46</v>
      </c>
      <c r="BK162" s="49">
        <v>100</v>
      </c>
      <c r="BL162" s="48">
        <v>46</v>
      </c>
    </row>
    <row r="163" spans="1:64" ht="15">
      <c r="A163" s="64" t="s">
        <v>328</v>
      </c>
      <c r="B163" s="64" t="s">
        <v>328</v>
      </c>
      <c r="C163" s="65"/>
      <c r="D163" s="66"/>
      <c r="E163" s="67"/>
      <c r="F163" s="68"/>
      <c r="G163" s="65"/>
      <c r="H163" s="69"/>
      <c r="I163" s="70"/>
      <c r="J163" s="70"/>
      <c r="K163" s="34" t="s">
        <v>65</v>
      </c>
      <c r="L163" s="77">
        <v>213</v>
      </c>
      <c r="M163" s="77"/>
      <c r="N163" s="72"/>
      <c r="O163" s="79" t="s">
        <v>176</v>
      </c>
      <c r="P163" s="81">
        <v>43570.303773148145</v>
      </c>
      <c r="Q163" s="79" t="s">
        <v>533</v>
      </c>
      <c r="R163" s="79"/>
      <c r="S163" s="79"/>
      <c r="T163" s="79" t="s">
        <v>738</v>
      </c>
      <c r="U163" s="82" t="s">
        <v>792</v>
      </c>
      <c r="V163" s="82" t="s">
        <v>792</v>
      </c>
      <c r="W163" s="81">
        <v>43570.303773148145</v>
      </c>
      <c r="X163" s="82" t="s">
        <v>1096</v>
      </c>
      <c r="Y163" s="79"/>
      <c r="Z163" s="79"/>
      <c r="AA163" s="85" t="s">
        <v>1318</v>
      </c>
      <c r="AB163" s="79"/>
      <c r="AC163" s="79" t="b">
        <v>0</v>
      </c>
      <c r="AD163" s="79">
        <v>1</v>
      </c>
      <c r="AE163" s="85" t="s">
        <v>1392</v>
      </c>
      <c r="AF163" s="79" t="b">
        <v>0</v>
      </c>
      <c r="AG163" s="79" t="s">
        <v>1407</v>
      </c>
      <c r="AH163" s="79"/>
      <c r="AI163" s="85" t="s">
        <v>1392</v>
      </c>
      <c r="AJ163" s="79" t="b">
        <v>0</v>
      </c>
      <c r="AK163" s="79">
        <v>0</v>
      </c>
      <c r="AL163" s="85" t="s">
        <v>1392</v>
      </c>
      <c r="AM163" s="79" t="s">
        <v>1425</v>
      </c>
      <c r="AN163" s="79" t="b">
        <v>0</v>
      </c>
      <c r="AO163" s="85" t="s">
        <v>1318</v>
      </c>
      <c r="AP163" s="79" t="s">
        <v>176</v>
      </c>
      <c r="AQ163" s="79">
        <v>0</v>
      </c>
      <c r="AR163" s="79">
        <v>0</v>
      </c>
      <c r="AS163" s="79"/>
      <c r="AT163" s="79"/>
      <c r="AU163" s="79"/>
      <c r="AV163" s="79"/>
      <c r="AW163" s="79"/>
      <c r="AX163" s="79"/>
      <c r="AY163" s="79"/>
      <c r="AZ163" s="79"/>
      <c r="BA163">
        <v>8</v>
      </c>
      <c r="BB163" s="78" t="str">
        <f>REPLACE(INDEX(GroupVertices[Group],MATCH(Edges24[[#This Row],[Vertex 1]],GroupVertices[Vertex],0)),1,1,"")</f>
        <v>10</v>
      </c>
      <c r="BC163" s="78" t="str">
        <f>REPLACE(INDEX(GroupVertices[Group],MATCH(Edges24[[#This Row],[Vertex 2]],GroupVertices[Vertex],0)),1,1,"")</f>
        <v>10</v>
      </c>
      <c r="BD163" s="48">
        <v>0</v>
      </c>
      <c r="BE163" s="49">
        <v>0</v>
      </c>
      <c r="BF163" s="48">
        <v>0</v>
      </c>
      <c r="BG163" s="49">
        <v>0</v>
      </c>
      <c r="BH163" s="48">
        <v>0</v>
      </c>
      <c r="BI163" s="49">
        <v>0</v>
      </c>
      <c r="BJ163" s="48">
        <v>41</v>
      </c>
      <c r="BK163" s="49">
        <v>100</v>
      </c>
      <c r="BL163" s="48">
        <v>41</v>
      </c>
    </row>
    <row r="164" spans="1:64" ht="15">
      <c r="A164" s="64" t="s">
        <v>328</v>
      </c>
      <c r="B164" s="64" t="s">
        <v>328</v>
      </c>
      <c r="C164" s="65"/>
      <c r="D164" s="66"/>
      <c r="E164" s="67"/>
      <c r="F164" s="68"/>
      <c r="G164" s="65"/>
      <c r="H164" s="69"/>
      <c r="I164" s="70"/>
      <c r="J164" s="70"/>
      <c r="K164" s="34" t="s">
        <v>65</v>
      </c>
      <c r="L164" s="77">
        <v>214</v>
      </c>
      <c r="M164" s="77"/>
      <c r="N164" s="72"/>
      <c r="O164" s="79" t="s">
        <v>176</v>
      </c>
      <c r="P164" s="81">
        <v>43570.32699074074</v>
      </c>
      <c r="Q164" s="79" t="s">
        <v>534</v>
      </c>
      <c r="R164" s="82" t="s">
        <v>626</v>
      </c>
      <c r="S164" s="79" t="s">
        <v>669</v>
      </c>
      <c r="T164" s="79" t="s">
        <v>739</v>
      </c>
      <c r="U164" s="82" t="s">
        <v>793</v>
      </c>
      <c r="V164" s="82" t="s">
        <v>793</v>
      </c>
      <c r="W164" s="81">
        <v>43570.32699074074</v>
      </c>
      <c r="X164" s="82" t="s">
        <v>1097</v>
      </c>
      <c r="Y164" s="79"/>
      <c r="Z164" s="79"/>
      <c r="AA164" s="85" t="s">
        <v>1319</v>
      </c>
      <c r="AB164" s="79"/>
      <c r="AC164" s="79" t="b">
        <v>0</v>
      </c>
      <c r="AD164" s="79">
        <v>1</v>
      </c>
      <c r="AE164" s="85" t="s">
        <v>1392</v>
      </c>
      <c r="AF164" s="79" t="b">
        <v>0</v>
      </c>
      <c r="AG164" s="79" t="s">
        <v>1407</v>
      </c>
      <c r="AH164" s="79"/>
      <c r="AI164" s="85" t="s">
        <v>1392</v>
      </c>
      <c r="AJ164" s="79" t="b">
        <v>0</v>
      </c>
      <c r="AK164" s="79">
        <v>0</v>
      </c>
      <c r="AL164" s="85" t="s">
        <v>1392</v>
      </c>
      <c r="AM164" s="79" t="s">
        <v>1425</v>
      </c>
      <c r="AN164" s="79" t="b">
        <v>0</v>
      </c>
      <c r="AO164" s="85" t="s">
        <v>1319</v>
      </c>
      <c r="AP164" s="79" t="s">
        <v>176</v>
      </c>
      <c r="AQ164" s="79">
        <v>0</v>
      </c>
      <c r="AR164" s="79">
        <v>0</v>
      </c>
      <c r="AS164" s="79"/>
      <c r="AT164" s="79"/>
      <c r="AU164" s="79"/>
      <c r="AV164" s="79"/>
      <c r="AW164" s="79"/>
      <c r="AX164" s="79"/>
      <c r="AY164" s="79"/>
      <c r="AZ164" s="79"/>
      <c r="BA164">
        <v>8</v>
      </c>
      <c r="BB164" s="78" t="str">
        <f>REPLACE(INDEX(GroupVertices[Group],MATCH(Edges24[[#This Row],[Vertex 1]],GroupVertices[Vertex],0)),1,1,"")</f>
        <v>10</v>
      </c>
      <c r="BC164" s="78" t="str">
        <f>REPLACE(INDEX(GroupVertices[Group],MATCH(Edges24[[#This Row],[Vertex 2]],GroupVertices[Vertex],0)),1,1,"")</f>
        <v>10</v>
      </c>
      <c r="BD164" s="48">
        <v>0</v>
      </c>
      <c r="BE164" s="49">
        <v>0</v>
      </c>
      <c r="BF164" s="48">
        <v>0</v>
      </c>
      <c r="BG164" s="49">
        <v>0</v>
      </c>
      <c r="BH164" s="48">
        <v>0</v>
      </c>
      <c r="BI164" s="49">
        <v>0</v>
      </c>
      <c r="BJ164" s="48">
        <v>29</v>
      </c>
      <c r="BK164" s="49">
        <v>100</v>
      </c>
      <c r="BL164" s="48">
        <v>29</v>
      </c>
    </row>
    <row r="165" spans="1:64" ht="15">
      <c r="A165" s="64" t="s">
        <v>328</v>
      </c>
      <c r="B165" s="64" t="s">
        <v>328</v>
      </c>
      <c r="C165" s="65"/>
      <c r="D165" s="66"/>
      <c r="E165" s="67"/>
      <c r="F165" s="68"/>
      <c r="G165" s="65"/>
      <c r="H165" s="69"/>
      <c r="I165" s="70"/>
      <c r="J165" s="70"/>
      <c r="K165" s="34" t="s">
        <v>65</v>
      </c>
      <c r="L165" s="77">
        <v>215</v>
      </c>
      <c r="M165" s="77"/>
      <c r="N165" s="72"/>
      <c r="O165" s="79" t="s">
        <v>176</v>
      </c>
      <c r="P165" s="81">
        <v>43572.031377314815</v>
      </c>
      <c r="Q165" s="79" t="s">
        <v>535</v>
      </c>
      <c r="R165" s="79"/>
      <c r="S165" s="79"/>
      <c r="T165" s="79" t="s">
        <v>740</v>
      </c>
      <c r="U165" s="82" t="s">
        <v>794</v>
      </c>
      <c r="V165" s="82" t="s">
        <v>794</v>
      </c>
      <c r="W165" s="81">
        <v>43572.031377314815</v>
      </c>
      <c r="X165" s="82" t="s">
        <v>1098</v>
      </c>
      <c r="Y165" s="79"/>
      <c r="Z165" s="79"/>
      <c r="AA165" s="85" t="s">
        <v>1320</v>
      </c>
      <c r="AB165" s="79"/>
      <c r="AC165" s="79" t="b">
        <v>0</v>
      </c>
      <c r="AD165" s="79">
        <v>1</v>
      </c>
      <c r="AE165" s="85" t="s">
        <v>1392</v>
      </c>
      <c r="AF165" s="79" t="b">
        <v>0</v>
      </c>
      <c r="AG165" s="79" t="s">
        <v>1407</v>
      </c>
      <c r="AH165" s="79"/>
      <c r="AI165" s="85" t="s">
        <v>1392</v>
      </c>
      <c r="AJ165" s="79" t="b">
        <v>0</v>
      </c>
      <c r="AK165" s="79">
        <v>2</v>
      </c>
      <c r="AL165" s="85" t="s">
        <v>1392</v>
      </c>
      <c r="AM165" s="79" t="s">
        <v>1425</v>
      </c>
      <c r="AN165" s="79" t="b">
        <v>0</v>
      </c>
      <c r="AO165" s="85" t="s">
        <v>1320</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10</v>
      </c>
      <c r="BC165" s="78" t="str">
        <f>REPLACE(INDEX(GroupVertices[Group],MATCH(Edges24[[#This Row],[Vertex 2]],GroupVertices[Vertex],0)),1,1,"")</f>
        <v>10</v>
      </c>
      <c r="BD165" s="48">
        <v>1</v>
      </c>
      <c r="BE165" s="49">
        <v>2.2222222222222223</v>
      </c>
      <c r="BF165" s="48">
        <v>1</v>
      </c>
      <c r="BG165" s="49">
        <v>2.2222222222222223</v>
      </c>
      <c r="BH165" s="48">
        <v>0</v>
      </c>
      <c r="BI165" s="49">
        <v>0</v>
      </c>
      <c r="BJ165" s="48">
        <v>43</v>
      </c>
      <c r="BK165" s="49">
        <v>95.55555555555556</v>
      </c>
      <c r="BL165" s="48">
        <v>45</v>
      </c>
    </row>
    <row r="166" spans="1:64" ht="15">
      <c r="A166" s="64" t="s">
        <v>328</v>
      </c>
      <c r="B166" s="64" t="s">
        <v>328</v>
      </c>
      <c r="C166" s="65"/>
      <c r="D166" s="66"/>
      <c r="E166" s="67"/>
      <c r="F166" s="68"/>
      <c r="G166" s="65"/>
      <c r="H166" s="69"/>
      <c r="I166" s="70"/>
      <c r="J166" s="70"/>
      <c r="K166" s="34" t="s">
        <v>65</v>
      </c>
      <c r="L166" s="77">
        <v>216</v>
      </c>
      <c r="M166" s="77"/>
      <c r="N166" s="72"/>
      <c r="O166" s="79" t="s">
        <v>176</v>
      </c>
      <c r="P166" s="81">
        <v>43573.92820601852</v>
      </c>
      <c r="Q166" s="79" t="s">
        <v>536</v>
      </c>
      <c r="R166" s="79"/>
      <c r="S166" s="79"/>
      <c r="T166" s="79" t="s">
        <v>741</v>
      </c>
      <c r="U166" s="82" t="s">
        <v>795</v>
      </c>
      <c r="V166" s="82" t="s">
        <v>795</v>
      </c>
      <c r="W166" s="81">
        <v>43573.92820601852</v>
      </c>
      <c r="X166" s="82" t="s">
        <v>1099</v>
      </c>
      <c r="Y166" s="79"/>
      <c r="Z166" s="79"/>
      <c r="AA166" s="85" t="s">
        <v>1321</v>
      </c>
      <c r="AB166" s="79"/>
      <c r="AC166" s="79" t="b">
        <v>0</v>
      </c>
      <c r="AD166" s="79">
        <v>3</v>
      </c>
      <c r="AE166" s="85" t="s">
        <v>1392</v>
      </c>
      <c r="AF166" s="79" t="b">
        <v>0</v>
      </c>
      <c r="AG166" s="79" t="s">
        <v>1407</v>
      </c>
      <c r="AH166" s="79"/>
      <c r="AI166" s="85" t="s">
        <v>1392</v>
      </c>
      <c r="AJ166" s="79" t="b">
        <v>0</v>
      </c>
      <c r="AK166" s="79">
        <v>0</v>
      </c>
      <c r="AL166" s="85" t="s">
        <v>1392</v>
      </c>
      <c r="AM166" s="79" t="s">
        <v>1425</v>
      </c>
      <c r="AN166" s="79" t="b">
        <v>0</v>
      </c>
      <c r="AO166" s="85" t="s">
        <v>1321</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10</v>
      </c>
      <c r="BC166" s="78" t="str">
        <f>REPLACE(INDEX(GroupVertices[Group],MATCH(Edges24[[#This Row],[Vertex 2]],GroupVertices[Vertex],0)),1,1,"")</f>
        <v>10</v>
      </c>
      <c r="BD166" s="48">
        <v>2</v>
      </c>
      <c r="BE166" s="49">
        <v>4.081632653061225</v>
      </c>
      <c r="BF166" s="48">
        <v>1</v>
      </c>
      <c r="BG166" s="49">
        <v>2.0408163265306123</v>
      </c>
      <c r="BH166" s="48">
        <v>0</v>
      </c>
      <c r="BI166" s="49">
        <v>0</v>
      </c>
      <c r="BJ166" s="48">
        <v>46</v>
      </c>
      <c r="BK166" s="49">
        <v>93.87755102040816</v>
      </c>
      <c r="BL166" s="48">
        <v>49</v>
      </c>
    </row>
    <row r="167" spans="1:64" ht="15">
      <c r="A167" s="64" t="s">
        <v>329</v>
      </c>
      <c r="B167" s="64" t="s">
        <v>329</v>
      </c>
      <c r="C167" s="65"/>
      <c r="D167" s="66"/>
      <c r="E167" s="67"/>
      <c r="F167" s="68"/>
      <c r="G167" s="65"/>
      <c r="H167" s="69"/>
      <c r="I167" s="70"/>
      <c r="J167" s="70"/>
      <c r="K167" s="34" t="s">
        <v>65</v>
      </c>
      <c r="L167" s="77">
        <v>217</v>
      </c>
      <c r="M167" s="77"/>
      <c r="N167" s="72"/>
      <c r="O167" s="79" t="s">
        <v>176</v>
      </c>
      <c r="P167" s="81">
        <v>43565.71377314815</v>
      </c>
      <c r="Q167" s="79" t="s">
        <v>537</v>
      </c>
      <c r="R167" s="79"/>
      <c r="S167" s="79"/>
      <c r="T167" s="79" t="s">
        <v>684</v>
      </c>
      <c r="U167" s="82" t="s">
        <v>796</v>
      </c>
      <c r="V167" s="82" t="s">
        <v>796</v>
      </c>
      <c r="W167" s="81">
        <v>43565.71377314815</v>
      </c>
      <c r="X167" s="82" t="s">
        <v>1100</v>
      </c>
      <c r="Y167" s="79"/>
      <c r="Z167" s="79"/>
      <c r="AA167" s="85" t="s">
        <v>1322</v>
      </c>
      <c r="AB167" s="79"/>
      <c r="AC167" s="79" t="b">
        <v>0</v>
      </c>
      <c r="AD167" s="79">
        <v>33</v>
      </c>
      <c r="AE167" s="85" t="s">
        <v>1392</v>
      </c>
      <c r="AF167" s="79" t="b">
        <v>0</v>
      </c>
      <c r="AG167" s="79" t="s">
        <v>1403</v>
      </c>
      <c r="AH167" s="79"/>
      <c r="AI167" s="85" t="s">
        <v>1392</v>
      </c>
      <c r="AJ167" s="79" t="b">
        <v>0</v>
      </c>
      <c r="AK167" s="79">
        <v>11</v>
      </c>
      <c r="AL167" s="85" t="s">
        <v>1392</v>
      </c>
      <c r="AM167" s="79" t="s">
        <v>1423</v>
      </c>
      <c r="AN167" s="79" t="b">
        <v>0</v>
      </c>
      <c r="AO167" s="85" t="s">
        <v>1322</v>
      </c>
      <c r="AP167" s="79" t="s">
        <v>176</v>
      </c>
      <c r="AQ167" s="79">
        <v>0</v>
      </c>
      <c r="AR167" s="79">
        <v>0</v>
      </c>
      <c r="AS167" s="79" t="s">
        <v>1444</v>
      </c>
      <c r="AT167" s="79" t="s">
        <v>1448</v>
      </c>
      <c r="AU167" s="79" t="s">
        <v>1451</v>
      </c>
      <c r="AV167" s="79" t="s">
        <v>1455</v>
      </c>
      <c r="AW167" s="79" t="s">
        <v>1460</v>
      </c>
      <c r="AX167" s="79" t="s">
        <v>1465</v>
      </c>
      <c r="AY167" s="79" t="s">
        <v>1468</v>
      </c>
      <c r="AZ167" s="82" t="s">
        <v>1471</v>
      </c>
      <c r="BA167">
        <v>1</v>
      </c>
      <c r="BB167" s="78" t="str">
        <f>REPLACE(INDEX(GroupVertices[Group],MATCH(Edges24[[#This Row],[Vertex 1]],GroupVertices[Vertex],0)),1,1,"")</f>
        <v>2</v>
      </c>
      <c r="BC167" s="78" t="str">
        <f>REPLACE(INDEX(GroupVertices[Group],MATCH(Edges24[[#This Row],[Vertex 2]],GroupVertices[Vertex],0)),1,1,"")</f>
        <v>2</v>
      </c>
      <c r="BD167" s="48">
        <v>2</v>
      </c>
      <c r="BE167" s="49">
        <v>5.714285714285714</v>
      </c>
      <c r="BF167" s="48">
        <v>0</v>
      </c>
      <c r="BG167" s="49">
        <v>0</v>
      </c>
      <c r="BH167" s="48">
        <v>0</v>
      </c>
      <c r="BI167" s="49">
        <v>0</v>
      </c>
      <c r="BJ167" s="48">
        <v>33</v>
      </c>
      <c r="BK167" s="49">
        <v>94.28571428571429</v>
      </c>
      <c r="BL167" s="48">
        <v>35</v>
      </c>
    </row>
    <row r="168" spans="1:64" ht="15">
      <c r="A168" s="64" t="s">
        <v>330</v>
      </c>
      <c r="B168" s="64" t="s">
        <v>329</v>
      </c>
      <c r="C168" s="65"/>
      <c r="D168" s="66"/>
      <c r="E168" s="67"/>
      <c r="F168" s="68"/>
      <c r="G168" s="65"/>
      <c r="H168" s="69"/>
      <c r="I168" s="70"/>
      <c r="J168" s="70"/>
      <c r="K168" s="34" t="s">
        <v>65</v>
      </c>
      <c r="L168" s="77">
        <v>218</v>
      </c>
      <c r="M168" s="77"/>
      <c r="N168" s="72"/>
      <c r="O168" s="79" t="s">
        <v>416</v>
      </c>
      <c r="P168" s="81">
        <v>43565.89449074074</v>
      </c>
      <c r="Q168" s="79" t="s">
        <v>426</v>
      </c>
      <c r="R168" s="79"/>
      <c r="S168" s="79"/>
      <c r="T168" s="79" t="s">
        <v>684</v>
      </c>
      <c r="U168" s="79"/>
      <c r="V168" s="82" t="s">
        <v>907</v>
      </c>
      <c r="W168" s="81">
        <v>43565.89449074074</v>
      </c>
      <c r="X168" s="82" t="s">
        <v>1101</v>
      </c>
      <c r="Y168" s="79"/>
      <c r="Z168" s="79"/>
      <c r="AA168" s="85" t="s">
        <v>1323</v>
      </c>
      <c r="AB168" s="79"/>
      <c r="AC168" s="79" t="b">
        <v>0</v>
      </c>
      <c r="AD168" s="79">
        <v>0</v>
      </c>
      <c r="AE168" s="85" t="s">
        <v>1392</v>
      </c>
      <c r="AF168" s="79" t="b">
        <v>0</v>
      </c>
      <c r="AG168" s="79" t="s">
        <v>1403</v>
      </c>
      <c r="AH168" s="79"/>
      <c r="AI168" s="85" t="s">
        <v>1392</v>
      </c>
      <c r="AJ168" s="79" t="b">
        <v>0</v>
      </c>
      <c r="AK168" s="79">
        <v>11</v>
      </c>
      <c r="AL168" s="85" t="s">
        <v>1322</v>
      </c>
      <c r="AM168" s="79" t="s">
        <v>1423</v>
      </c>
      <c r="AN168" s="79" t="b">
        <v>0</v>
      </c>
      <c r="AO168" s="85" t="s">
        <v>1322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2</v>
      </c>
      <c r="BC168" s="78" t="str">
        <f>REPLACE(INDEX(GroupVertices[Group],MATCH(Edges24[[#This Row],[Vertex 2]],GroupVertices[Vertex],0)),1,1,"")</f>
        <v>2</v>
      </c>
      <c r="BD168" s="48">
        <v>2</v>
      </c>
      <c r="BE168" s="49">
        <v>7.6923076923076925</v>
      </c>
      <c r="BF168" s="48">
        <v>0</v>
      </c>
      <c r="BG168" s="49">
        <v>0</v>
      </c>
      <c r="BH168" s="48">
        <v>0</v>
      </c>
      <c r="BI168" s="49">
        <v>0</v>
      </c>
      <c r="BJ168" s="48">
        <v>24</v>
      </c>
      <c r="BK168" s="49">
        <v>92.3076923076923</v>
      </c>
      <c r="BL168" s="48">
        <v>26</v>
      </c>
    </row>
    <row r="169" spans="1:64" ht="15">
      <c r="A169" s="64" t="s">
        <v>331</v>
      </c>
      <c r="B169" s="64" t="s">
        <v>330</v>
      </c>
      <c r="C169" s="65"/>
      <c r="D169" s="66"/>
      <c r="E169" s="67"/>
      <c r="F169" s="68"/>
      <c r="G169" s="65"/>
      <c r="H169" s="69"/>
      <c r="I169" s="70"/>
      <c r="J169" s="70"/>
      <c r="K169" s="34" t="s">
        <v>65</v>
      </c>
      <c r="L169" s="77">
        <v>219</v>
      </c>
      <c r="M169" s="77"/>
      <c r="N169" s="72"/>
      <c r="O169" s="79" t="s">
        <v>416</v>
      </c>
      <c r="P169" s="81">
        <v>43574.70984953704</v>
      </c>
      <c r="Q169" s="79" t="s">
        <v>538</v>
      </c>
      <c r="R169" s="79"/>
      <c r="S169" s="79"/>
      <c r="T169" s="79" t="s">
        <v>742</v>
      </c>
      <c r="U169" s="79"/>
      <c r="V169" s="82" t="s">
        <v>908</v>
      </c>
      <c r="W169" s="81">
        <v>43574.70984953704</v>
      </c>
      <c r="X169" s="82" t="s">
        <v>1102</v>
      </c>
      <c r="Y169" s="79"/>
      <c r="Z169" s="79"/>
      <c r="AA169" s="85" t="s">
        <v>1324</v>
      </c>
      <c r="AB169" s="79"/>
      <c r="AC169" s="79" t="b">
        <v>0</v>
      </c>
      <c r="AD169" s="79">
        <v>0</v>
      </c>
      <c r="AE169" s="85" t="s">
        <v>1392</v>
      </c>
      <c r="AF169" s="79" t="b">
        <v>0</v>
      </c>
      <c r="AG169" s="79" t="s">
        <v>1403</v>
      </c>
      <c r="AH169" s="79"/>
      <c r="AI169" s="85" t="s">
        <v>1392</v>
      </c>
      <c r="AJ169" s="79" t="b">
        <v>0</v>
      </c>
      <c r="AK169" s="79">
        <v>6</v>
      </c>
      <c r="AL169" s="85" t="s">
        <v>1351</v>
      </c>
      <c r="AM169" s="79" t="s">
        <v>1426</v>
      </c>
      <c r="AN169" s="79" t="b">
        <v>0</v>
      </c>
      <c r="AO169" s="85" t="s">
        <v>1351</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1</v>
      </c>
      <c r="BE169" s="49">
        <v>5.882352941176471</v>
      </c>
      <c r="BF169" s="48">
        <v>1</v>
      </c>
      <c r="BG169" s="49">
        <v>5.882352941176471</v>
      </c>
      <c r="BH169" s="48">
        <v>0</v>
      </c>
      <c r="BI169" s="49">
        <v>0</v>
      </c>
      <c r="BJ169" s="48">
        <v>15</v>
      </c>
      <c r="BK169" s="49">
        <v>88.23529411764706</v>
      </c>
      <c r="BL169" s="48">
        <v>17</v>
      </c>
    </row>
    <row r="170" spans="1:64" ht="15">
      <c r="A170" s="64" t="s">
        <v>332</v>
      </c>
      <c r="B170" s="64" t="s">
        <v>401</v>
      </c>
      <c r="C170" s="65"/>
      <c r="D170" s="66"/>
      <c r="E170" s="67"/>
      <c r="F170" s="68"/>
      <c r="G170" s="65"/>
      <c r="H170" s="69"/>
      <c r="I170" s="70"/>
      <c r="J170" s="70"/>
      <c r="K170" s="34" t="s">
        <v>65</v>
      </c>
      <c r="L170" s="77">
        <v>220</v>
      </c>
      <c r="M170" s="77"/>
      <c r="N170" s="72"/>
      <c r="O170" s="79" t="s">
        <v>417</v>
      </c>
      <c r="P170" s="81">
        <v>43574.742060185185</v>
      </c>
      <c r="Q170" s="79" t="s">
        <v>539</v>
      </c>
      <c r="R170" s="79"/>
      <c r="S170" s="79"/>
      <c r="T170" s="79" t="s">
        <v>743</v>
      </c>
      <c r="U170" s="82" t="s">
        <v>797</v>
      </c>
      <c r="V170" s="82" t="s">
        <v>797</v>
      </c>
      <c r="W170" s="81">
        <v>43574.742060185185</v>
      </c>
      <c r="X170" s="82" t="s">
        <v>1103</v>
      </c>
      <c r="Y170" s="79"/>
      <c r="Z170" s="79"/>
      <c r="AA170" s="85" t="s">
        <v>1325</v>
      </c>
      <c r="AB170" s="85" t="s">
        <v>1387</v>
      </c>
      <c r="AC170" s="79" t="b">
        <v>0</v>
      </c>
      <c r="AD170" s="79">
        <v>0</v>
      </c>
      <c r="AE170" s="85" t="s">
        <v>1399</v>
      </c>
      <c r="AF170" s="79" t="b">
        <v>0</v>
      </c>
      <c r="AG170" s="79" t="s">
        <v>1403</v>
      </c>
      <c r="AH170" s="79"/>
      <c r="AI170" s="85" t="s">
        <v>1392</v>
      </c>
      <c r="AJ170" s="79" t="b">
        <v>0</v>
      </c>
      <c r="AK170" s="79">
        <v>0</v>
      </c>
      <c r="AL170" s="85" t="s">
        <v>1392</v>
      </c>
      <c r="AM170" s="79" t="s">
        <v>1425</v>
      </c>
      <c r="AN170" s="79" t="b">
        <v>0</v>
      </c>
      <c r="AO170" s="85" t="s">
        <v>1387</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27</v>
      </c>
      <c r="BC170" s="78" t="str">
        <f>REPLACE(INDEX(GroupVertices[Group],MATCH(Edges24[[#This Row],[Vertex 2]],GroupVertices[Vertex],0)),1,1,"")</f>
        <v>27</v>
      </c>
      <c r="BD170" s="48">
        <v>1</v>
      </c>
      <c r="BE170" s="49">
        <v>2.5</v>
      </c>
      <c r="BF170" s="48">
        <v>0</v>
      </c>
      <c r="BG170" s="49">
        <v>0</v>
      </c>
      <c r="BH170" s="48">
        <v>0</v>
      </c>
      <c r="BI170" s="49">
        <v>0</v>
      </c>
      <c r="BJ170" s="48">
        <v>39</v>
      </c>
      <c r="BK170" s="49">
        <v>97.5</v>
      </c>
      <c r="BL170" s="48">
        <v>40</v>
      </c>
    </row>
    <row r="171" spans="1:64" ht="15">
      <c r="A171" s="64" t="s">
        <v>333</v>
      </c>
      <c r="B171" s="64" t="s">
        <v>330</v>
      </c>
      <c r="C171" s="65"/>
      <c r="D171" s="66"/>
      <c r="E171" s="67"/>
      <c r="F171" s="68"/>
      <c r="G171" s="65"/>
      <c r="H171" s="69"/>
      <c r="I171" s="70"/>
      <c r="J171" s="70"/>
      <c r="K171" s="34" t="s">
        <v>65</v>
      </c>
      <c r="L171" s="77">
        <v>221</v>
      </c>
      <c r="M171" s="77"/>
      <c r="N171" s="72"/>
      <c r="O171" s="79" t="s">
        <v>416</v>
      </c>
      <c r="P171" s="81">
        <v>43574.75119212963</v>
      </c>
      <c r="Q171" s="79" t="s">
        <v>538</v>
      </c>
      <c r="R171" s="79"/>
      <c r="S171" s="79"/>
      <c r="T171" s="79" t="s">
        <v>742</v>
      </c>
      <c r="U171" s="79"/>
      <c r="V171" s="82" t="s">
        <v>909</v>
      </c>
      <c r="W171" s="81">
        <v>43574.75119212963</v>
      </c>
      <c r="X171" s="82" t="s">
        <v>1104</v>
      </c>
      <c r="Y171" s="79"/>
      <c r="Z171" s="79"/>
      <c r="AA171" s="85" t="s">
        <v>1326</v>
      </c>
      <c r="AB171" s="79"/>
      <c r="AC171" s="79" t="b">
        <v>0</v>
      </c>
      <c r="AD171" s="79">
        <v>0</v>
      </c>
      <c r="AE171" s="85" t="s">
        <v>1392</v>
      </c>
      <c r="AF171" s="79" t="b">
        <v>0</v>
      </c>
      <c r="AG171" s="79" t="s">
        <v>1403</v>
      </c>
      <c r="AH171" s="79"/>
      <c r="AI171" s="85" t="s">
        <v>1392</v>
      </c>
      <c r="AJ171" s="79" t="b">
        <v>0</v>
      </c>
      <c r="AK171" s="79">
        <v>6</v>
      </c>
      <c r="AL171" s="85" t="s">
        <v>1351</v>
      </c>
      <c r="AM171" s="79" t="s">
        <v>1425</v>
      </c>
      <c r="AN171" s="79" t="b">
        <v>0</v>
      </c>
      <c r="AO171" s="85" t="s">
        <v>1351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1</v>
      </c>
      <c r="BE171" s="49">
        <v>5.882352941176471</v>
      </c>
      <c r="BF171" s="48">
        <v>1</v>
      </c>
      <c r="BG171" s="49">
        <v>5.882352941176471</v>
      </c>
      <c r="BH171" s="48">
        <v>0</v>
      </c>
      <c r="BI171" s="49">
        <v>0</v>
      </c>
      <c r="BJ171" s="48">
        <v>15</v>
      </c>
      <c r="BK171" s="49">
        <v>88.23529411764706</v>
      </c>
      <c r="BL171" s="48">
        <v>17</v>
      </c>
    </row>
    <row r="172" spans="1:64" ht="15">
      <c r="A172" s="64" t="s">
        <v>334</v>
      </c>
      <c r="B172" s="64" t="s">
        <v>330</v>
      </c>
      <c r="C172" s="65"/>
      <c r="D172" s="66"/>
      <c r="E172" s="67"/>
      <c r="F172" s="68"/>
      <c r="G172" s="65"/>
      <c r="H172" s="69"/>
      <c r="I172" s="70"/>
      <c r="J172" s="70"/>
      <c r="K172" s="34" t="s">
        <v>65</v>
      </c>
      <c r="L172" s="77">
        <v>222</v>
      </c>
      <c r="M172" s="77"/>
      <c r="N172" s="72"/>
      <c r="O172" s="79" t="s">
        <v>416</v>
      </c>
      <c r="P172" s="81">
        <v>43574.78555555556</v>
      </c>
      <c r="Q172" s="79" t="s">
        <v>538</v>
      </c>
      <c r="R172" s="79"/>
      <c r="S172" s="79"/>
      <c r="T172" s="79" t="s">
        <v>742</v>
      </c>
      <c r="U172" s="79"/>
      <c r="V172" s="82" t="s">
        <v>910</v>
      </c>
      <c r="W172" s="81">
        <v>43574.78555555556</v>
      </c>
      <c r="X172" s="82" t="s">
        <v>1105</v>
      </c>
      <c r="Y172" s="79"/>
      <c r="Z172" s="79"/>
      <c r="AA172" s="85" t="s">
        <v>1327</v>
      </c>
      <c r="AB172" s="79"/>
      <c r="AC172" s="79" t="b">
        <v>0</v>
      </c>
      <c r="AD172" s="79">
        <v>0</v>
      </c>
      <c r="AE172" s="85" t="s">
        <v>1392</v>
      </c>
      <c r="AF172" s="79" t="b">
        <v>0</v>
      </c>
      <c r="AG172" s="79" t="s">
        <v>1403</v>
      </c>
      <c r="AH172" s="79"/>
      <c r="AI172" s="85" t="s">
        <v>1392</v>
      </c>
      <c r="AJ172" s="79" t="b">
        <v>0</v>
      </c>
      <c r="AK172" s="79">
        <v>6</v>
      </c>
      <c r="AL172" s="85" t="s">
        <v>1351</v>
      </c>
      <c r="AM172" s="79" t="s">
        <v>1425</v>
      </c>
      <c r="AN172" s="79" t="b">
        <v>0</v>
      </c>
      <c r="AO172" s="85" t="s">
        <v>1351</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1</v>
      </c>
      <c r="BE172" s="49">
        <v>5.882352941176471</v>
      </c>
      <c r="BF172" s="48">
        <v>1</v>
      </c>
      <c r="BG172" s="49">
        <v>5.882352941176471</v>
      </c>
      <c r="BH172" s="48">
        <v>0</v>
      </c>
      <c r="BI172" s="49">
        <v>0</v>
      </c>
      <c r="BJ172" s="48">
        <v>15</v>
      </c>
      <c r="BK172" s="49">
        <v>88.23529411764706</v>
      </c>
      <c r="BL172" s="48">
        <v>17</v>
      </c>
    </row>
    <row r="173" spans="1:64" ht="15">
      <c r="A173" s="64" t="s">
        <v>335</v>
      </c>
      <c r="B173" s="64" t="s">
        <v>342</v>
      </c>
      <c r="C173" s="65"/>
      <c r="D173" s="66"/>
      <c r="E173" s="67"/>
      <c r="F173" s="68"/>
      <c r="G173" s="65"/>
      <c r="H173" s="69"/>
      <c r="I173" s="70"/>
      <c r="J173" s="70"/>
      <c r="K173" s="34" t="s">
        <v>65</v>
      </c>
      <c r="L173" s="77">
        <v>223</v>
      </c>
      <c r="M173" s="77"/>
      <c r="N173" s="72"/>
      <c r="O173" s="79" t="s">
        <v>416</v>
      </c>
      <c r="P173" s="81">
        <v>43574.80693287037</v>
      </c>
      <c r="Q173" s="79" t="s">
        <v>540</v>
      </c>
      <c r="R173" s="79"/>
      <c r="S173" s="79"/>
      <c r="T173" s="79" t="s">
        <v>684</v>
      </c>
      <c r="U173" s="79"/>
      <c r="V173" s="82" t="s">
        <v>911</v>
      </c>
      <c r="W173" s="81">
        <v>43574.80693287037</v>
      </c>
      <c r="X173" s="82" t="s">
        <v>1106</v>
      </c>
      <c r="Y173" s="79"/>
      <c r="Z173" s="79"/>
      <c r="AA173" s="85" t="s">
        <v>1328</v>
      </c>
      <c r="AB173" s="79"/>
      <c r="AC173" s="79" t="b">
        <v>0</v>
      </c>
      <c r="AD173" s="79">
        <v>0</v>
      </c>
      <c r="AE173" s="85" t="s">
        <v>1392</v>
      </c>
      <c r="AF173" s="79" t="b">
        <v>0</v>
      </c>
      <c r="AG173" s="79" t="s">
        <v>1403</v>
      </c>
      <c r="AH173" s="79"/>
      <c r="AI173" s="85" t="s">
        <v>1392</v>
      </c>
      <c r="AJ173" s="79" t="b">
        <v>0</v>
      </c>
      <c r="AK173" s="79">
        <v>2</v>
      </c>
      <c r="AL173" s="85" t="s">
        <v>1338</v>
      </c>
      <c r="AM173" s="79" t="s">
        <v>1424</v>
      </c>
      <c r="AN173" s="79" t="b">
        <v>0</v>
      </c>
      <c r="AO173" s="85" t="s">
        <v>1338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11</v>
      </c>
      <c r="BC173" s="78" t="str">
        <f>REPLACE(INDEX(GroupVertices[Group],MATCH(Edges24[[#This Row],[Vertex 2]],GroupVertices[Vertex],0)),1,1,"")</f>
        <v>11</v>
      </c>
      <c r="BD173" s="48">
        <v>1</v>
      </c>
      <c r="BE173" s="49">
        <v>5.882352941176471</v>
      </c>
      <c r="BF173" s="48">
        <v>0</v>
      </c>
      <c r="BG173" s="49">
        <v>0</v>
      </c>
      <c r="BH173" s="48">
        <v>0</v>
      </c>
      <c r="BI173" s="49">
        <v>0</v>
      </c>
      <c r="BJ173" s="48">
        <v>16</v>
      </c>
      <c r="BK173" s="49">
        <v>94.11764705882354</v>
      </c>
      <c r="BL173" s="48">
        <v>17</v>
      </c>
    </row>
    <row r="174" spans="1:64" ht="15">
      <c r="A174" s="64" t="s">
        <v>336</v>
      </c>
      <c r="B174" s="64" t="s">
        <v>336</v>
      </c>
      <c r="C174" s="65"/>
      <c r="D174" s="66"/>
      <c r="E174" s="67"/>
      <c r="F174" s="68"/>
      <c r="G174" s="65"/>
      <c r="H174" s="69"/>
      <c r="I174" s="70"/>
      <c r="J174" s="70"/>
      <c r="K174" s="34" t="s">
        <v>65</v>
      </c>
      <c r="L174" s="77">
        <v>224</v>
      </c>
      <c r="M174" s="77"/>
      <c r="N174" s="72"/>
      <c r="O174" s="79" t="s">
        <v>176</v>
      </c>
      <c r="P174" s="81">
        <v>43574.82513888889</v>
      </c>
      <c r="Q174" s="79" t="s">
        <v>541</v>
      </c>
      <c r="R174" s="82" t="s">
        <v>627</v>
      </c>
      <c r="S174" s="79" t="s">
        <v>670</v>
      </c>
      <c r="T174" s="79" t="s">
        <v>744</v>
      </c>
      <c r="U174" s="79"/>
      <c r="V174" s="82" t="s">
        <v>912</v>
      </c>
      <c r="W174" s="81">
        <v>43574.82513888889</v>
      </c>
      <c r="X174" s="82" t="s">
        <v>1107</v>
      </c>
      <c r="Y174" s="79"/>
      <c r="Z174" s="79"/>
      <c r="AA174" s="85" t="s">
        <v>1329</v>
      </c>
      <c r="AB174" s="79"/>
      <c r="AC174" s="79" t="b">
        <v>0</v>
      </c>
      <c r="AD174" s="79">
        <v>0</v>
      </c>
      <c r="AE174" s="85" t="s">
        <v>1392</v>
      </c>
      <c r="AF174" s="79" t="b">
        <v>0</v>
      </c>
      <c r="AG174" s="79" t="s">
        <v>1403</v>
      </c>
      <c r="AH174" s="79"/>
      <c r="AI174" s="85" t="s">
        <v>1392</v>
      </c>
      <c r="AJ174" s="79" t="b">
        <v>0</v>
      </c>
      <c r="AK174" s="79">
        <v>0</v>
      </c>
      <c r="AL174" s="85" t="s">
        <v>1392</v>
      </c>
      <c r="AM174" s="79" t="s">
        <v>1426</v>
      </c>
      <c r="AN174" s="79" t="b">
        <v>0</v>
      </c>
      <c r="AO174" s="85" t="s">
        <v>1329</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1</v>
      </c>
      <c r="BG174" s="49">
        <v>2.9411764705882355</v>
      </c>
      <c r="BH174" s="48">
        <v>0</v>
      </c>
      <c r="BI174" s="49">
        <v>0</v>
      </c>
      <c r="BJ174" s="48">
        <v>33</v>
      </c>
      <c r="BK174" s="49">
        <v>97.05882352941177</v>
      </c>
      <c r="BL174" s="48">
        <v>34</v>
      </c>
    </row>
    <row r="175" spans="1:64" ht="15">
      <c r="A175" s="64" t="s">
        <v>337</v>
      </c>
      <c r="B175" s="64" t="s">
        <v>342</v>
      </c>
      <c r="C175" s="65"/>
      <c r="D175" s="66"/>
      <c r="E175" s="67"/>
      <c r="F175" s="68"/>
      <c r="G175" s="65"/>
      <c r="H175" s="69"/>
      <c r="I175" s="70"/>
      <c r="J175" s="70"/>
      <c r="K175" s="34" t="s">
        <v>65</v>
      </c>
      <c r="L175" s="77">
        <v>225</v>
      </c>
      <c r="M175" s="77"/>
      <c r="N175" s="72"/>
      <c r="O175" s="79" t="s">
        <v>416</v>
      </c>
      <c r="P175" s="81">
        <v>43574.843518518515</v>
      </c>
      <c r="Q175" s="79" t="s">
        <v>540</v>
      </c>
      <c r="R175" s="79"/>
      <c r="S175" s="79"/>
      <c r="T175" s="79" t="s">
        <v>684</v>
      </c>
      <c r="U175" s="79"/>
      <c r="V175" s="82" t="s">
        <v>913</v>
      </c>
      <c r="W175" s="81">
        <v>43574.843518518515</v>
      </c>
      <c r="X175" s="82" t="s">
        <v>1108</v>
      </c>
      <c r="Y175" s="79"/>
      <c r="Z175" s="79"/>
      <c r="AA175" s="85" t="s">
        <v>1330</v>
      </c>
      <c r="AB175" s="79"/>
      <c r="AC175" s="79" t="b">
        <v>0</v>
      </c>
      <c r="AD175" s="79">
        <v>0</v>
      </c>
      <c r="AE175" s="85" t="s">
        <v>1392</v>
      </c>
      <c r="AF175" s="79" t="b">
        <v>0</v>
      </c>
      <c r="AG175" s="79" t="s">
        <v>1403</v>
      </c>
      <c r="AH175" s="79"/>
      <c r="AI175" s="85" t="s">
        <v>1392</v>
      </c>
      <c r="AJ175" s="79" t="b">
        <v>0</v>
      </c>
      <c r="AK175" s="79">
        <v>2</v>
      </c>
      <c r="AL175" s="85" t="s">
        <v>1338</v>
      </c>
      <c r="AM175" s="79" t="s">
        <v>1423</v>
      </c>
      <c r="AN175" s="79" t="b">
        <v>0</v>
      </c>
      <c r="AO175" s="85" t="s">
        <v>1338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11</v>
      </c>
      <c r="BC175" s="78" t="str">
        <f>REPLACE(INDEX(GroupVertices[Group],MATCH(Edges24[[#This Row],[Vertex 2]],GroupVertices[Vertex],0)),1,1,"")</f>
        <v>11</v>
      </c>
      <c r="BD175" s="48">
        <v>1</v>
      </c>
      <c r="BE175" s="49">
        <v>5.882352941176471</v>
      </c>
      <c r="BF175" s="48">
        <v>0</v>
      </c>
      <c r="BG175" s="49">
        <v>0</v>
      </c>
      <c r="BH175" s="48">
        <v>0</v>
      </c>
      <c r="BI175" s="49">
        <v>0</v>
      </c>
      <c r="BJ175" s="48">
        <v>16</v>
      </c>
      <c r="BK175" s="49">
        <v>94.11764705882354</v>
      </c>
      <c r="BL175" s="48">
        <v>17</v>
      </c>
    </row>
    <row r="176" spans="1:64" ht="15">
      <c r="A176" s="64" t="s">
        <v>338</v>
      </c>
      <c r="B176" s="64" t="s">
        <v>402</v>
      </c>
      <c r="C176" s="65"/>
      <c r="D176" s="66"/>
      <c r="E176" s="67"/>
      <c r="F176" s="68"/>
      <c r="G176" s="65"/>
      <c r="H176" s="69"/>
      <c r="I176" s="70"/>
      <c r="J176" s="70"/>
      <c r="K176" s="34" t="s">
        <v>65</v>
      </c>
      <c r="L176" s="77">
        <v>226</v>
      </c>
      <c r="M176" s="77"/>
      <c r="N176" s="72"/>
      <c r="O176" s="79" t="s">
        <v>416</v>
      </c>
      <c r="P176" s="81">
        <v>43575.00037037037</v>
      </c>
      <c r="Q176" s="79" t="s">
        <v>542</v>
      </c>
      <c r="R176" s="79" t="s">
        <v>628</v>
      </c>
      <c r="S176" s="79" t="s">
        <v>671</v>
      </c>
      <c r="T176" s="79" t="s">
        <v>745</v>
      </c>
      <c r="U176" s="82" t="s">
        <v>798</v>
      </c>
      <c r="V176" s="82" t="s">
        <v>798</v>
      </c>
      <c r="W176" s="81">
        <v>43575.00037037037</v>
      </c>
      <c r="X176" s="82" t="s">
        <v>1109</v>
      </c>
      <c r="Y176" s="79"/>
      <c r="Z176" s="79"/>
      <c r="AA176" s="85" t="s">
        <v>1331</v>
      </c>
      <c r="AB176" s="79"/>
      <c r="AC176" s="79" t="b">
        <v>0</v>
      </c>
      <c r="AD176" s="79">
        <v>0</v>
      </c>
      <c r="AE176" s="85" t="s">
        <v>1392</v>
      </c>
      <c r="AF176" s="79" t="b">
        <v>0</v>
      </c>
      <c r="AG176" s="79" t="s">
        <v>1403</v>
      </c>
      <c r="AH176" s="79"/>
      <c r="AI176" s="85" t="s">
        <v>1392</v>
      </c>
      <c r="AJ176" s="79" t="b">
        <v>0</v>
      </c>
      <c r="AK176" s="79">
        <v>0</v>
      </c>
      <c r="AL176" s="85" t="s">
        <v>1392</v>
      </c>
      <c r="AM176" s="79" t="s">
        <v>1430</v>
      </c>
      <c r="AN176" s="79" t="b">
        <v>0</v>
      </c>
      <c r="AO176" s="85" t="s">
        <v>1331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16</v>
      </c>
      <c r="BC176" s="78" t="str">
        <f>REPLACE(INDEX(GroupVertices[Group],MATCH(Edges24[[#This Row],[Vertex 2]],GroupVertices[Vertex],0)),1,1,"")</f>
        <v>16</v>
      </c>
      <c r="BD176" s="48"/>
      <c r="BE176" s="49"/>
      <c r="BF176" s="48"/>
      <c r="BG176" s="49"/>
      <c r="BH176" s="48"/>
      <c r="BI176" s="49"/>
      <c r="BJ176" s="48"/>
      <c r="BK176" s="49"/>
      <c r="BL176" s="48"/>
    </row>
    <row r="177" spans="1:64" ht="15">
      <c r="A177" s="64" t="s">
        <v>339</v>
      </c>
      <c r="B177" s="64" t="s">
        <v>405</v>
      </c>
      <c r="C177" s="65"/>
      <c r="D177" s="66"/>
      <c r="E177" s="67"/>
      <c r="F177" s="68"/>
      <c r="G177" s="65"/>
      <c r="H177" s="69"/>
      <c r="I177" s="70"/>
      <c r="J177" s="70"/>
      <c r="K177" s="34" t="s">
        <v>65</v>
      </c>
      <c r="L177" s="77">
        <v>229</v>
      </c>
      <c r="M177" s="77"/>
      <c r="N177" s="72"/>
      <c r="O177" s="79" t="s">
        <v>417</v>
      </c>
      <c r="P177" s="81">
        <v>43574.84690972222</v>
      </c>
      <c r="Q177" s="79" t="s">
        <v>543</v>
      </c>
      <c r="R177" s="79"/>
      <c r="S177" s="79"/>
      <c r="T177" s="79" t="s">
        <v>684</v>
      </c>
      <c r="U177" s="79"/>
      <c r="V177" s="82" t="s">
        <v>914</v>
      </c>
      <c r="W177" s="81">
        <v>43574.84690972222</v>
      </c>
      <c r="X177" s="82" t="s">
        <v>1110</v>
      </c>
      <c r="Y177" s="79"/>
      <c r="Z177" s="79"/>
      <c r="AA177" s="85" t="s">
        <v>1332</v>
      </c>
      <c r="AB177" s="85" t="s">
        <v>1388</v>
      </c>
      <c r="AC177" s="79" t="b">
        <v>0</v>
      </c>
      <c r="AD177" s="79">
        <v>1</v>
      </c>
      <c r="AE177" s="85" t="s">
        <v>1400</v>
      </c>
      <c r="AF177" s="79" t="b">
        <v>0</v>
      </c>
      <c r="AG177" s="79" t="s">
        <v>1403</v>
      </c>
      <c r="AH177" s="79"/>
      <c r="AI177" s="85" t="s">
        <v>1392</v>
      </c>
      <c r="AJ177" s="79" t="b">
        <v>0</v>
      </c>
      <c r="AK177" s="79">
        <v>0</v>
      </c>
      <c r="AL177" s="85" t="s">
        <v>1392</v>
      </c>
      <c r="AM177" s="79" t="s">
        <v>1425</v>
      </c>
      <c r="AN177" s="79" t="b">
        <v>0</v>
      </c>
      <c r="AO177" s="85" t="s">
        <v>1388</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26</v>
      </c>
      <c r="BC177" s="78" t="str">
        <f>REPLACE(INDEX(GroupVertices[Group],MATCH(Edges24[[#This Row],[Vertex 2]],GroupVertices[Vertex],0)),1,1,"")</f>
        <v>26</v>
      </c>
      <c r="BD177" s="48">
        <v>0</v>
      </c>
      <c r="BE177" s="49">
        <v>0</v>
      </c>
      <c r="BF177" s="48">
        <v>0</v>
      </c>
      <c r="BG177" s="49">
        <v>0</v>
      </c>
      <c r="BH177" s="48">
        <v>0</v>
      </c>
      <c r="BI177" s="49">
        <v>0</v>
      </c>
      <c r="BJ177" s="48">
        <v>13</v>
      </c>
      <c r="BK177" s="49">
        <v>100</v>
      </c>
      <c r="BL177" s="48">
        <v>13</v>
      </c>
    </row>
    <row r="178" spans="1:64" ht="15">
      <c r="A178" s="64" t="s">
        <v>339</v>
      </c>
      <c r="B178" s="64" t="s">
        <v>339</v>
      </c>
      <c r="C178" s="65"/>
      <c r="D178" s="66"/>
      <c r="E178" s="67"/>
      <c r="F178" s="68"/>
      <c r="G178" s="65"/>
      <c r="H178" s="69"/>
      <c r="I178" s="70"/>
      <c r="J178" s="70"/>
      <c r="K178" s="34" t="s">
        <v>65</v>
      </c>
      <c r="L178" s="77">
        <v>230</v>
      </c>
      <c r="M178" s="77"/>
      <c r="N178" s="72"/>
      <c r="O178" s="79" t="s">
        <v>176</v>
      </c>
      <c r="P178" s="81">
        <v>43575.14392361111</v>
      </c>
      <c r="Q178" s="79" t="s">
        <v>544</v>
      </c>
      <c r="R178" s="79"/>
      <c r="S178" s="79"/>
      <c r="T178" s="79" t="s">
        <v>684</v>
      </c>
      <c r="U178" s="79"/>
      <c r="V178" s="82" t="s">
        <v>914</v>
      </c>
      <c r="W178" s="81">
        <v>43575.14392361111</v>
      </c>
      <c r="X178" s="82" t="s">
        <v>1111</v>
      </c>
      <c r="Y178" s="79"/>
      <c r="Z178" s="79"/>
      <c r="AA178" s="85" t="s">
        <v>1333</v>
      </c>
      <c r="AB178" s="79"/>
      <c r="AC178" s="79" t="b">
        <v>0</v>
      </c>
      <c r="AD178" s="79">
        <v>4</v>
      </c>
      <c r="AE178" s="85" t="s">
        <v>1392</v>
      </c>
      <c r="AF178" s="79" t="b">
        <v>0</v>
      </c>
      <c r="AG178" s="79" t="s">
        <v>1403</v>
      </c>
      <c r="AH178" s="79"/>
      <c r="AI178" s="85" t="s">
        <v>1392</v>
      </c>
      <c r="AJ178" s="79" t="b">
        <v>0</v>
      </c>
      <c r="AK178" s="79">
        <v>2</v>
      </c>
      <c r="AL178" s="85" t="s">
        <v>1392</v>
      </c>
      <c r="AM178" s="79" t="s">
        <v>1425</v>
      </c>
      <c r="AN178" s="79" t="b">
        <v>0</v>
      </c>
      <c r="AO178" s="85" t="s">
        <v>1333</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26</v>
      </c>
      <c r="BC178" s="78" t="str">
        <f>REPLACE(INDEX(GroupVertices[Group],MATCH(Edges24[[#This Row],[Vertex 2]],GroupVertices[Vertex],0)),1,1,"")</f>
        <v>26</v>
      </c>
      <c r="BD178" s="48">
        <v>0</v>
      </c>
      <c r="BE178" s="49">
        <v>0</v>
      </c>
      <c r="BF178" s="48">
        <v>2</v>
      </c>
      <c r="BG178" s="49">
        <v>6.451612903225806</v>
      </c>
      <c r="BH178" s="48">
        <v>0</v>
      </c>
      <c r="BI178" s="49">
        <v>0</v>
      </c>
      <c r="BJ178" s="48">
        <v>29</v>
      </c>
      <c r="BK178" s="49">
        <v>93.54838709677419</v>
      </c>
      <c r="BL178" s="48">
        <v>31</v>
      </c>
    </row>
    <row r="179" spans="1:64" ht="15">
      <c r="A179" s="64" t="s">
        <v>340</v>
      </c>
      <c r="B179" s="64" t="s">
        <v>342</v>
      </c>
      <c r="C179" s="65"/>
      <c r="D179" s="66"/>
      <c r="E179" s="67"/>
      <c r="F179" s="68"/>
      <c r="G179" s="65"/>
      <c r="H179" s="69"/>
      <c r="I179" s="70"/>
      <c r="J179" s="70"/>
      <c r="K179" s="34" t="s">
        <v>65</v>
      </c>
      <c r="L179" s="77">
        <v>231</v>
      </c>
      <c r="M179" s="77"/>
      <c r="N179" s="72"/>
      <c r="O179" s="79" t="s">
        <v>416</v>
      </c>
      <c r="P179" s="81">
        <v>43575.18945601852</v>
      </c>
      <c r="Q179" s="79" t="s">
        <v>545</v>
      </c>
      <c r="R179" s="79"/>
      <c r="S179" s="79"/>
      <c r="T179" s="79"/>
      <c r="U179" s="79"/>
      <c r="V179" s="82" t="s">
        <v>915</v>
      </c>
      <c r="W179" s="81">
        <v>43575.18945601852</v>
      </c>
      <c r="X179" s="82" t="s">
        <v>1112</v>
      </c>
      <c r="Y179" s="79"/>
      <c r="Z179" s="79"/>
      <c r="AA179" s="85" t="s">
        <v>1334</v>
      </c>
      <c r="AB179" s="79"/>
      <c r="AC179" s="79" t="b">
        <v>0</v>
      </c>
      <c r="AD179" s="79">
        <v>0</v>
      </c>
      <c r="AE179" s="85" t="s">
        <v>1392</v>
      </c>
      <c r="AF179" s="79" t="b">
        <v>0</v>
      </c>
      <c r="AG179" s="79" t="s">
        <v>1403</v>
      </c>
      <c r="AH179" s="79"/>
      <c r="AI179" s="85" t="s">
        <v>1392</v>
      </c>
      <c r="AJ179" s="79" t="b">
        <v>0</v>
      </c>
      <c r="AK179" s="79">
        <v>3</v>
      </c>
      <c r="AL179" s="85" t="s">
        <v>1346</v>
      </c>
      <c r="AM179" s="79" t="s">
        <v>1428</v>
      </c>
      <c r="AN179" s="79" t="b">
        <v>0</v>
      </c>
      <c r="AO179" s="85" t="s">
        <v>1346</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11</v>
      </c>
      <c r="BC179" s="78" t="str">
        <f>REPLACE(INDEX(GroupVertices[Group],MATCH(Edges24[[#This Row],[Vertex 2]],GroupVertices[Vertex],0)),1,1,"")</f>
        <v>11</v>
      </c>
      <c r="BD179" s="48">
        <v>0</v>
      </c>
      <c r="BE179" s="49">
        <v>0</v>
      </c>
      <c r="BF179" s="48">
        <v>0</v>
      </c>
      <c r="BG179" s="49">
        <v>0</v>
      </c>
      <c r="BH179" s="48">
        <v>0</v>
      </c>
      <c r="BI179" s="49">
        <v>0</v>
      </c>
      <c r="BJ179" s="48">
        <v>24</v>
      </c>
      <c r="BK179" s="49">
        <v>100</v>
      </c>
      <c r="BL179" s="48">
        <v>24</v>
      </c>
    </row>
    <row r="180" spans="1:64" ht="15">
      <c r="A180" s="64" t="s">
        <v>340</v>
      </c>
      <c r="B180" s="64" t="s">
        <v>342</v>
      </c>
      <c r="C180" s="65"/>
      <c r="D180" s="66"/>
      <c r="E180" s="67"/>
      <c r="F180" s="68"/>
      <c r="G180" s="65"/>
      <c r="H180" s="69"/>
      <c r="I180" s="70"/>
      <c r="J180" s="70"/>
      <c r="K180" s="34" t="s">
        <v>65</v>
      </c>
      <c r="L180" s="77">
        <v>232</v>
      </c>
      <c r="M180" s="77"/>
      <c r="N180" s="72"/>
      <c r="O180" s="79" t="s">
        <v>416</v>
      </c>
      <c r="P180" s="81">
        <v>43575.190046296295</v>
      </c>
      <c r="Q180" s="79" t="s">
        <v>546</v>
      </c>
      <c r="R180" s="79"/>
      <c r="S180" s="79"/>
      <c r="T180" s="79"/>
      <c r="U180" s="79"/>
      <c r="V180" s="82" t="s">
        <v>915</v>
      </c>
      <c r="W180" s="81">
        <v>43575.190046296295</v>
      </c>
      <c r="X180" s="82" t="s">
        <v>1113</v>
      </c>
      <c r="Y180" s="79"/>
      <c r="Z180" s="79"/>
      <c r="AA180" s="85" t="s">
        <v>1335</v>
      </c>
      <c r="AB180" s="79"/>
      <c r="AC180" s="79" t="b">
        <v>0</v>
      </c>
      <c r="AD180" s="79">
        <v>0</v>
      </c>
      <c r="AE180" s="85" t="s">
        <v>1392</v>
      </c>
      <c r="AF180" s="79" t="b">
        <v>0</v>
      </c>
      <c r="AG180" s="79" t="s">
        <v>1403</v>
      </c>
      <c r="AH180" s="79"/>
      <c r="AI180" s="85" t="s">
        <v>1392</v>
      </c>
      <c r="AJ180" s="79" t="b">
        <v>0</v>
      </c>
      <c r="AK180" s="79">
        <v>1</v>
      </c>
      <c r="AL180" s="85" t="s">
        <v>1347</v>
      </c>
      <c r="AM180" s="79" t="s">
        <v>1428</v>
      </c>
      <c r="AN180" s="79" t="b">
        <v>0</v>
      </c>
      <c r="AO180" s="85" t="s">
        <v>1347</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11</v>
      </c>
      <c r="BC180" s="78" t="str">
        <f>REPLACE(INDEX(GroupVertices[Group],MATCH(Edges24[[#This Row],[Vertex 2]],GroupVertices[Vertex],0)),1,1,"")</f>
        <v>11</v>
      </c>
      <c r="BD180" s="48">
        <v>0</v>
      </c>
      <c r="BE180" s="49">
        <v>0</v>
      </c>
      <c r="BF180" s="48">
        <v>0</v>
      </c>
      <c r="BG180" s="49">
        <v>0</v>
      </c>
      <c r="BH180" s="48">
        <v>0</v>
      </c>
      <c r="BI180" s="49">
        <v>0</v>
      </c>
      <c r="BJ180" s="48">
        <v>27</v>
      </c>
      <c r="BK180" s="49">
        <v>100</v>
      </c>
      <c r="BL180" s="48">
        <v>27</v>
      </c>
    </row>
    <row r="181" spans="1:64" ht="15">
      <c r="A181" s="64" t="s">
        <v>340</v>
      </c>
      <c r="B181" s="64" t="s">
        <v>342</v>
      </c>
      <c r="C181" s="65"/>
      <c r="D181" s="66"/>
      <c r="E181" s="67"/>
      <c r="F181" s="68"/>
      <c r="G181" s="65"/>
      <c r="H181" s="69"/>
      <c r="I181" s="70"/>
      <c r="J181" s="70"/>
      <c r="K181" s="34" t="s">
        <v>65</v>
      </c>
      <c r="L181" s="77">
        <v>233</v>
      </c>
      <c r="M181" s="77"/>
      <c r="N181" s="72"/>
      <c r="O181" s="79" t="s">
        <v>416</v>
      </c>
      <c r="P181" s="81">
        <v>43575.1905787037</v>
      </c>
      <c r="Q181" s="79" t="s">
        <v>547</v>
      </c>
      <c r="R181" s="79"/>
      <c r="S181" s="79"/>
      <c r="T181" s="79"/>
      <c r="U181" s="79"/>
      <c r="V181" s="82" t="s">
        <v>915</v>
      </c>
      <c r="W181" s="81">
        <v>43575.1905787037</v>
      </c>
      <c r="X181" s="82" t="s">
        <v>1114</v>
      </c>
      <c r="Y181" s="79"/>
      <c r="Z181" s="79"/>
      <c r="AA181" s="85" t="s">
        <v>1336</v>
      </c>
      <c r="AB181" s="79"/>
      <c r="AC181" s="79" t="b">
        <v>0</v>
      </c>
      <c r="AD181" s="79">
        <v>0</v>
      </c>
      <c r="AE181" s="85" t="s">
        <v>1392</v>
      </c>
      <c r="AF181" s="79" t="b">
        <v>0</v>
      </c>
      <c r="AG181" s="79" t="s">
        <v>1403</v>
      </c>
      <c r="AH181" s="79"/>
      <c r="AI181" s="85" t="s">
        <v>1392</v>
      </c>
      <c r="AJ181" s="79" t="b">
        <v>0</v>
      </c>
      <c r="AK181" s="79">
        <v>1</v>
      </c>
      <c r="AL181" s="85" t="s">
        <v>1345</v>
      </c>
      <c r="AM181" s="79" t="s">
        <v>1428</v>
      </c>
      <c r="AN181" s="79" t="b">
        <v>0</v>
      </c>
      <c r="AO181" s="85" t="s">
        <v>1345</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11</v>
      </c>
      <c r="BC181" s="78" t="str">
        <f>REPLACE(INDEX(GroupVertices[Group],MATCH(Edges24[[#This Row],[Vertex 2]],GroupVertices[Vertex],0)),1,1,"")</f>
        <v>11</v>
      </c>
      <c r="BD181" s="48">
        <v>0</v>
      </c>
      <c r="BE181" s="49">
        <v>0</v>
      </c>
      <c r="BF181" s="48">
        <v>1</v>
      </c>
      <c r="BG181" s="49">
        <v>4</v>
      </c>
      <c r="BH181" s="48">
        <v>0</v>
      </c>
      <c r="BI181" s="49">
        <v>0</v>
      </c>
      <c r="BJ181" s="48">
        <v>24</v>
      </c>
      <c r="BK181" s="49">
        <v>96</v>
      </c>
      <c r="BL181" s="48">
        <v>25</v>
      </c>
    </row>
    <row r="182" spans="1:64" ht="15">
      <c r="A182" s="64" t="s">
        <v>341</v>
      </c>
      <c r="B182" s="64" t="s">
        <v>342</v>
      </c>
      <c r="C182" s="65"/>
      <c r="D182" s="66"/>
      <c r="E182" s="67"/>
      <c r="F182" s="68"/>
      <c r="G182" s="65"/>
      <c r="H182" s="69"/>
      <c r="I182" s="70"/>
      <c r="J182" s="70"/>
      <c r="K182" s="34" t="s">
        <v>65</v>
      </c>
      <c r="L182" s="77">
        <v>234</v>
      </c>
      <c r="M182" s="77"/>
      <c r="N182" s="72"/>
      <c r="O182" s="79" t="s">
        <v>416</v>
      </c>
      <c r="P182" s="81">
        <v>43575.21854166667</v>
      </c>
      <c r="Q182" s="79" t="s">
        <v>548</v>
      </c>
      <c r="R182" s="79"/>
      <c r="S182" s="79"/>
      <c r="T182" s="79"/>
      <c r="U182" s="79"/>
      <c r="V182" s="82" t="s">
        <v>916</v>
      </c>
      <c r="W182" s="81">
        <v>43575.21854166667</v>
      </c>
      <c r="X182" s="82" t="s">
        <v>1115</v>
      </c>
      <c r="Y182" s="79"/>
      <c r="Z182" s="79"/>
      <c r="AA182" s="85" t="s">
        <v>1337</v>
      </c>
      <c r="AB182" s="79"/>
      <c r="AC182" s="79" t="b">
        <v>0</v>
      </c>
      <c r="AD182" s="79">
        <v>0</v>
      </c>
      <c r="AE182" s="85" t="s">
        <v>1392</v>
      </c>
      <c r="AF182" s="79" t="b">
        <v>0</v>
      </c>
      <c r="AG182" s="79" t="s">
        <v>1403</v>
      </c>
      <c r="AH182" s="79"/>
      <c r="AI182" s="85" t="s">
        <v>1392</v>
      </c>
      <c r="AJ182" s="79" t="b">
        <v>0</v>
      </c>
      <c r="AK182" s="79">
        <v>1</v>
      </c>
      <c r="AL182" s="85" t="s">
        <v>1348</v>
      </c>
      <c r="AM182" s="79" t="s">
        <v>1426</v>
      </c>
      <c r="AN182" s="79" t="b">
        <v>0</v>
      </c>
      <c r="AO182" s="85" t="s">
        <v>1348</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11</v>
      </c>
      <c r="BC182" s="78" t="str">
        <f>REPLACE(INDEX(GroupVertices[Group],MATCH(Edges24[[#This Row],[Vertex 2]],GroupVertices[Vertex],0)),1,1,"")</f>
        <v>11</v>
      </c>
      <c r="BD182" s="48">
        <v>0</v>
      </c>
      <c r="BE182" s="49">
        <v>0</v>
      </c>
      <c r="BF182" s="48">
        <v>1</v>
      </c>
      <c r="BG182" s="49">
        <v>4.3478260869565215</v>
      </c>
      <c r="BH182" s="48">
        <v>0</v>
      </c>
      <c r="BI182" s="49">
        <v>0</v>
      </c>
      <c r="BJ182" s="48">
        <v>22</v>
      </c>
      <c r="BK182" s="49">
        <v>95.65217391304348</v>
      </c>
      <c r="BL182" s="48">
        <v>23</v>
      </c>
    </row>
    <row r="183" spans="1:64" ht="15">
      <c r="A183" s="64" t="s">
        <v>342</v>
      </c>
      <c r="B183" s="64" t="s">
        <v>342</v>
      </c>
      <c r="C183" s="65"/>
      <c r="D183" s="66"/>
      <c r="E183" s="67"/>
      <c r="F183" s="68"/>
      <c r="G183" s="65"/>
      <c r="H183" s="69"/>
      <c r="I183" s="70"/>
      <c r="J183" s="70"/>
      <c r="K183" s="34" t="s">
        <v>65</v>
      </c>
      <c r="L183" s="77">
        <v>235</v>
      </c>
      <c r="M183" s="77"/>
      <c r="N183" s="72"/>
      <c r="O183" s="79" t="s">
        <v>176</v>
      </c>
      <c r="P183" s="81">
        <v>43574.79222222222</v>
      </c>
      <c r="Q183" s="79" t="s">
        <v>549</v>
      </c>
      <c r="R183" s="79"/>
      <c r="S183" s="79"/>
      <c r="T183" s="79" t="s">
        <v>684</v>
      </c>
      <c r="U183" s="79"/>
      <c r="V183" s="82" t="s">
        <v>917</v>
      </c>
      <c r="W183" s="81">
        <v>43574.79222222222</v>
      </c>
      <c r="X183" s="82" t="s">
        <v>1116</v>
      </c>
      <c r="Y183" s="79"/>
      <c r="Z183" s="79"/>
      <c r="AA183" s="85" t="s">
        <v>1338</v>
      </c>
      <c r="AB183" s="79"/>
      <c r="AC183" s="79" t="b">
        <v>0</v>
      </c>
      <c r="AD183" s="79">
        <v>28</v>
      </c>
      <c r="AE183" s="85" t="s">
        <v>1392</v>
      </c>
      <c r="AF183" s="79" t="b">
        <v>0</v>
      </c>
      <c r="AG183" s="79" t="s">
        <v>1403</v>
      </c>
      <c r="AH183" s="79"/>
      <c r="AI183" s="85" t="s">
        <v>1392</v>
      </c>
      <c r="AJ183" s="79" t="b">
        <v>0</v>
      </c>
      <c r="AK183" s="79">
        <v>2</v>
      </c>
      <c r="AL183" s="85" t="s">
        <v>1392</v>
      </c>
      <c r="AM183" s="79" t="s">
        <v>1426</v>
      </c>
      <c r="AN183" s="79" t="b">
        <v>0</v>
      </c>
      <c r="AO183" s="85" t="s">
        <v>1338</v>
      </c>
      <c r="AP183" s="79" t="s">
        <v>176</v>
      </c>
      <c r="AQ183" s="79">
        <v>0</v>
      </c>
      <c r="AR183" s="79">
        <v>0</v>
      </c>
      <c r="AS183" s="79"/>
      <c r="AT183" s="79"/>
      <c r="AU183" s="79"/>
      <c r="AV183" s="79"/>
      <c r="AW183" s="79"/>
      <c r="AX183" s="79"/>
      <c r="AY183" s="79"/>
      <c r="AZ183" s="79"/>
      <c r="BA183">
        <v>12</v>
      </c>
      <c r="BB183" s="78" t="str">
        <f>REPLACE(INDEX(GroupVertices[Group],MATCH(Edges24[[#This Row],[Vertex 1]],GroupVertices[Vertex],0)),1,1,"")</f>
        <v>11</v>
      </c>
      <c r="BC183" s="78" t="str">
        <f>REPLACE(INDEX(GroupVertices[Group],MATCH(Edges24[[#This Row],[Vertex 2]],GroupVertices[Vertex],0)),1,1,"")</f>
        <v>11</v>
      </c>
      <c r="BD183" s="48">
        <v>1</v>
      </c>
      <c r="BE183" s="49">
        <v>6.666666666666667</v>
      </c>
      <c r="BF183" s="48">
        <v>0</v>
      </c>
      <c r="BG183" s="49">
        <v>0</v>
      </c>
      <c r="BH183" s="48">
        <v>0</v>
      </c>
      <c r="BI183" s="49">
        <v>0</v>
      </c>
      <c r="BJ183" s="48">
        <v>14</v>
      </c>
      <c r="BK183" s="49">
        <v>93.33333333333333</v>
      </c>
      <c r="BL183" s="48">
        <v>15</v>
      </c>
    </row>
    <row r="184" spans="1:64" ht="15">
      <c r="A184" s="64" t="s">
        <v>342</v>
      </c>
      <c r="B184" s="64" t="s">
        <v>342</v>
      </c>
      <c r="C184" s="65"/>
      <c r="D184" s="66"/>
      <c r="E184" s="67"/>
      <c r="F184" s="68"/>
      <c r="G184" s="65"/>
      <c r="H184" s="69"/>
      <c r="I184" s="70"/>
      <c r="J184" s="70"/>
      <c r="K184" s="34" t="s">
        <v>65</v>
      </c>
      <c r="L184" s="77">
        <v>236</v>
      </c>
      <c r="M184" s="77"/>
      <c r="N184" s="72"/>
      <c r="O184" s="79" t="s">
        <v>176</v>
      </c>
      <c r="P184" s="81">
        <v>43574.80810185185</v>
      </c>
      <c r="Q184" s="79" t="s">
        <v>550</v>
      </c>
      <c r="R184" s="79"/>
      <c r="S184" s="79"/>
      <c r="T184" s="79" t="s">
        <v>684</v>
      </c>
      <c r="U184" s="79"/>
      <c r="V184" s="82" t="s">
        <v>917</v>
      </c>
      <c r="W184" s="81">
        <v>43574.80810185185</v>
      </c>
      <c r="X184" s="82" t="s">
        <v>1117</v>
      </c>
      <c r="Y184" s="79"/>
      <c r="Z184" s="79"/>
      <c r="AA184" s="85" t="s">
        <v>1339</v>
      </c>
      <c r="AB184" s="79"/>
      <c r="AC184" s="79" t="b">
        <v>0</v>
      </c>
      <c r="AD184" s="79">
        <v>19</v>
      </c>
      <c r="AE184" s="85" t="s">
        <v>1392</v>
      </c>
      <c r="AF184" s="79" t="b">
        <v>0</v>
      </c>
      <c r="AG184" s="79" t="s">
        <v>1403</v>
      </c>
      <c r="AH184" s="79"/>
      <c r="AI184" s="85" t="s">
        <v>1392</v>
      </c>
      <c r="AJ184" s="79" t="b">
        <v>0</v>
      </c>
      <c r="AK184" s="79">
        <v>0</v>
      </c>
      <c r="AL184" s="85" t="s">
        <v>1392</v>
      </c>
      <c r="AM184" s="79" t="s">
        <v>1426</v>
      </c>
      <c r="AN184" s="79" t="b">
        <v>0</v>
      </c>
      <c r="AO184" s="85" t="s">
        <v>1339</v>
      </c>
      <c r="AP184" s="79" t="s">
        <v>176</v>
      </c>
      <c r="AQ184" s="79">
        <v>0</v>
      </c>
      <c r="AR184" s="79">
        <v>0</v>
      </c>
      <c r="AS184" s="79"/>
      <c r="AT184" s="79"/>
      <c r="AU184" s="79"/>
      <c r="AV184" s="79"/>
      <c r="AW184" s="79"/>
      <c r="AX184" s="79"/>
      <c r="AY184" s="79"/>
      <c r="AZ184" s="79"/>
      <c r="BA184">
        <v>12</v>
      </c>
      <c r="BB184" s="78" t="str">
        <f>REPLACE(INDEX(GroupVertices[Group],MATCH(Edges24[[#This Row],[Vertex 1]],GroupVertices[Vertex],0)),1,1,"")</f>
        <v>11</v>
      </c>
      <c r="BC184" s="78" t="str">
        <f>REPLACE(INDEX(GroupVertices[Group],MATCH(Edges24[[#This Row],[Vertex 2]],GroupVertices[Vertex],0)),1,1,"")</f>
        <v>11</v>
      </c>
      <c r="BD184" s="48">
        <v>1</v>
      </c>
      <c r="BE184" s="49">
        <v>4</v>
      </c>
      <c r="BF184" s="48">
        <v>0</v>
      </c>
      <c r="BG184" s="49">
        <v>0</v>
      </c>
      <c r="BH184" s="48">
        <v>0</v>
      </c>
      <c r="BI184" s="49">
        <v>0</v>
      </c>
      <c r="BJ184" s="48">
        <v>24</v>
      </c>
      <c r="BK184" s="49">
        <v>96</v>
      </c>
      <c r="BL184" s="48">
        <v>25</v>
      </c>
    </row>
    <row r="185" spans="1:64" ht="15">
      <c r="A185" s="64" t="s">
        <v>342</v>
      </c>
      <c r="B185" s="64" t="s">
        <v>342</v>
      </c>
      <c r="C185" s="65"/>
      <c r="D185" s="66"/>
      <c r="E185" s="67"/>
      <c r="F185" s="68"/>
      <c r="G185" s="65"/>
      <c r="H185" s="69"/>
      <c r="I185" s="70"/>
      <c r="J185" s="70"/>
      <c r="K185" s="34" t="s">
        <v>65</v>
      </c>
      <c r="L185" s="77">
        <v>237</v>
      </c>
      <c r="M185" s="77"/>
      <c r="N185" s="72"/>
      <c r="O185" s="79" t="s">
        <v>176</v>
      </c>
      <c r="P185" s="81">
        <v>43574.84576388889</v>
      </c>
      <c r="Q185" s="79" t="s">
        <v>551</v>
      </c>
      <c r="R185" s="79"/>
      <c r="S185" s="79"/>
      <c r="T185" s="79" t="s">
        <v>684</v>
      </c>
      <c r="U185" s="79"/>
      <c r="V185" s="82" t="s">
        <v>917</v>
      </c>
      <c r="W185" s="81">
        <v>43574.84576388889</v>
      </c>
      <c r="X185" s="82" t="s">
        <v>1118</v>
      </c>
      <c r="Y185" s="79"/>
      <c r="Z185" s="79"/>
      <c r="AA185" s="85" t="s">
        <v>1340</v>
      </c>
      <c r="AB185" s="79"/>
      <c r="AC185" s="79" t="b">
        <v>0</v>
      </c>
      <c r="AD185" s="79">
        <v>12</v>
      </c>
      <c r="AE185" s="85" t="s">
        <v>1392</v>
      </c>
      <c r="AF185" s="79" t="b">
        <v>0</v>
      </c>
      <c r="AG185" s="79" t="s">
        <v>1403</v>
      </c>
      <c r="AH185" s="79"/>
      <c r="AI185" s="85" t="s">
        <v>1392</v>
      </c>
      <c r="AJ185" s="79" t="b">
        <v>0</v>
      </c>
      <c r="AK185" s="79">
        <v>0</v>
      </c>
      <c r="AL185" s="85" t="s">
        <v>1392</v>
      </c>
      <c r="AM185" s="79" t="s">
        <v>1426</v>
      </c>
      <c r="AN185" s="79" t="b">
        <v>0</v>
      </c>
      <c r="AO185" s="85" t="s">
        <v>1340</v>
      </c>
      <c r="AP185" s="79" t="s">
        <v>176</v>
      </c>
      <c r="AQ185" s="79">
        <v>0</v>
      </c>
      <c r="AR185" s="79">
        <v>0</v>
      </c>
      <c r="AS185" s="79"/>
      <c r="AT185" s="79"/>
      <c r="AU185" s="79"/>
      <c r="AV185" s="79"/>
      <c r="AW185" s="79"/>
      <c r="AX185" s="79"/>
      <c r="AY185" s="79"/>
      <c r="AZ185" s="79"/>
      <c r="BA185">
        <v>12</v>
      </c>
      <c r="BB185" s="78" t="str">
        <f>REPLACE(INDEX(GroupVertices[Group],MATCH(Edges24[[#This Row],[Vertex 1]],GroupVertices[Vertex],0)),1,1,"")</f>
        <v>11</v>
      </c>
      <c r="BC185" s="78" t="str">
        <f>REPLACE(INDEX(GroupVertices[Group],MATCH(Edges24[[#This Row],[Vertex 2]],GroupVertices[Vertex],0)),1,1,"")</f>
        <v>11</v>
      </c>
      <c r="BD185" s="48">
        <v>1</v>
      </c>
      <c r="BE185" s="49">
        <v>3.0303030303030303</v>
      </c>
      <c r="BF185" s="48">
        <v>1</v>
      </c>
      <c r="BG185" s="49">
        <v>3.0303030303030303</v>
      </c>
      <c r="BH185" s="48">
        <v>0</v>
      </c>
      <c r="BI185" s="49">
        <v>0</v>
      </c>
      <c r="BJ185" s="48">
        <v>31</v>
      </c>
      <c r="BK185" s="49">
        <v>93.93939393939394</v>
      </c>
      <c r="BL185" s="48">
        <v>33</v>
      </c>
    </row>
    <row r="186" spans="1:64" ht="15">
      <c r="A186" s="64" t="s">
        <v>342</v>
      </c>
      <c r="B186" s="64" t="s">
        <v>342</v>
      </c>
      <c r="C186" s="65"/>
      <c r="D186" s="66"/>
      <c r="E186" s="67"/>
      <c r="F186" s="68"/>
      <c r="G186" s="65"/>
      <c r="H186" s="69"/>
      <c r="I186" s="70"/>
      <c r="J186" s="70"/>
      <c r="K186" s="34" t="s">
        <v>65</v>
      </c>
      <c r="L186" s="77">
        <v>238</v>
      </c>
      <c r="M186" s="77"/>
      <c r="N186" s="72"/>
      <c r="O186" s="79" t="s">
        <v>176</v>
      </c>
      <c r="P186" s="81">
        <v>43574.861238425925</v>
      </c>
      <c r="Q186" s="79" t="s">
        <v>552</v>
      </c>
      <c r="R186" s="79"/>
      <c r="S186" s="79"/>
      <c r="T186" s="79" t="s">
        <v>684</v>
      </c>
      <c r="U186" s="82" t="s">
        <v>799</v>
      </c>
      <c r="V186" s="82" t="s">
        <v>799</v>
      </c>
      <c r="W186" s="81">
        <v>43574.861238425925</v>
      </c>
      <c r="X186" s="82" t="s">
        <v>1119</v>
      </c>
      <c r="Y186" s="79"/>
      <c r="Z186" s="79"/>
      <c r="AA186" s="85" t="s">
        <v>1341</v>
      </c>
      <c r="AB186" s="79"/>
      <c r="AC186" s="79" t="b">
        <v>0</v>
      </c>
      <c r="AD186" s="79">
        <v>21</v>
      </c>
      <c r="AE186" s="85" t="s">
        <v>1392</v>
      </c>
      <c r="AF186" s="79" t="b">
        <v>0</v>
      </c>
      <c r="AG186" s="79" t="s">
        <v>1403</v>
      </c>
      <c r="AH186" s="79"/>
      <c r="AI186" s="85" t="s">
        <v>1392</v>
      </c>
      <c r="AJ186" s="79" t="b">
        <v>0</v>
      </c>
      <c r="AK186" s="79">
        <v>0</v>
      </c>
      <c r="AL186" s="85" t="s">
        <v>1392</v>
      </c>
      <c r="AM186" s="79" t="s">
        <v>1426</v>
      </c>
      <c r="AN186" s="79" t="b">
        <v>0</v>
      </c>
      <c r="AO186" s="85" t="s">
        <v>1341</v>
      </c>
      <c r="AP186" s="79" t="s">
        <v>176</v>
      </c>
      <c r="AQ186" s="79">
        <v>0</v>
      </c>
      <c r="AR186" s="79">
        <v>0</v>
      </c>
      <c r="AS186" s="79"/>
      <c r="AT186" s="79"/>
      <c r="AU186" s="79"/>
      <c r="AV186" s="79"/>
      <c r="AW186" s="79"/>
      <c r="AX186" s="79"/>
      <c r="AY186" s="79"/>
      <c r="AZ186" s="79"/>
      <c r="BA186">
        <v>12</v>
      </c>
      <c r="BB186" s="78" t="str">
        <f>REPLACE(INDEX(GroupVertices[Group],MATCH(Edges24[[#This Row],[Vertex 1]],GroupVertices[Vertex],0)),1,1,"")</f>
        <v>11</v>
      </c>
      <c r="BC186" s="78" t="str">
        <f>REPLACE(INDEX(GroupVertices[Group],MATCH(Edges24[[#This Row],[Vertex 2]],GroupVertices[Vertex],0)),1,1,"")</f>
        <v>11</v>
      </c>
      <c r="BD186" s="48">
        <v>2</v>
      </c>
      <c r="BE186" s="49">
        <v>10.526315789473685</v>
      </c>
      <c r="BF186" s="48">
        <v>0</v>
      </c>
      <c r="BG186" s="49">
        <v>0</v>
      </c>
      <c r="BH186" s="48">
        <v>0</v>
      </c>
      <c r="BI186" s="49">
        <v>0</v>
      </c>
      <c r="BJ186" s="48">
        <v>17</v>
      </c>
      <c r="BK186" s="49">
        <v>89.47368421052632</v>
      </c>
      <c r="BL186" s="48">
        <v>19</v>
      </c>
    </row>
    <row r="187" spans="1:64" ht="15">
      <c r="A187" s="64" t="s">
        <v>342</v>
      </c>
      <c r="B187" s="64" t="s">
        <v>342</v>
      </c>
      <c r="C187" s="65"/>
      <c r="D187" s="66"/>
      <c r="E187" s="67"/>
      <c r="F187" s="68"/>
      <c r="G187" s="65"/>
      <c r="H187" s="69"/>
      <c r="I187" s="70"/>
      <c r="J187" s="70"/>
      <c r="K187" s="34" t="s">
        <v>65</v>
      </c>
      <c r="L187" s="77">
        <v>239</v>
      </c>
      <c r="M187" s="77"/>
      <c r="N187" s="72"/>
      <c r="O187" s="79" t="s">
        <v>176</v>
      </c>
      <c r="P187" s="81">
        <v>43574.87762731482</v>
      </c>
      <c r="Q187" s="79" t="s">
        <v>553</v>
      </c>
      <c r="R187" s="79"/>
      <c r="S187" s="79"/>
      <c r="T187" s="79" t="s">
        <v>684</v>
      </c>
      <c r="U187" s="82" t="s">
        <v>800</v>
      </c>
      <c r="V187" s="82" t="s">
        <v>800</v>
      </c>
      <c r="W187" s="81">
        <v>43574.87762731482</v>
      </c>
      <c r="X187" s="82" t="s">
        <v>1120</v>
      </c>
      <c r="Y187" s="79"/>
      <c r="Z187" s="79"/>
      <c r="AA187" s="85" t="s">
        <v>1342</v>
      </c>
      <c r="AB187" s="79"/>
      <c r="AC187" s="79" t="b">
        <v>0</v>
      </c>
      <c r="AD187" s="79">
        <v>53</v>
      </c>
      <c r="AE187" s="85" t="s">
        <v>1392</v>
      </c>
      <c r="AF187" s="79" t="b">
        <v>0</v>
      </c>
      <c r="AG187" s="79" t="s">
        <v>1403</v>
      </c>
      <c r="AH187" s="79"/>
      <c r="AI187" s="85" t="s">
        <v>1392</v>
      </c>
      <c r="AJ187" s="79" t="b">
        <v>0</v>
      </c>
      <c r="AK187" s="79">
        <v>0</v>
      </c>
      <c r="AL187" s="85" t="s">
        <v>1392</v>
      </c>
      <c r="AM187" s="79" t="s">
        <v>1426</v>
      </c>
      <c r="AN187" s="79" t="b">
        <v>0</v>
      </c>
      <c r="AO187" s="85" t="s">
        <v>1342</v>
      </c>
      <c r="AP187" s="79" t="s">
        <v>176</v>
      </c>
      <c r="AQ187" s="79">
        <v>0</v>
      </c>
      <c r="AR187" s="79">
        <v>0</v>
      </c>
      <c r="AS187" s="79"/>
      <c r="AT187" s="79"/>
      <c r="AU187" s="79"/>
      <c r="AV187" s="79"/>
      <c r="AW187" s="79"/>
      <c r="AX187" s="79"/>
      <c r="AY187" s="79"/>
      <c r="AZ187" s="79"/>
      <c r="BA187">
        <v>12</v>
      </c>
      <c r="BB187" s="78" t="str">
        <f>REPLACE(INDEX(GroupVertices[Group],MATCH(Edges24[[#This Row],[Vertex 1]],GroupVertices[Vertex],0)),1,1,"")</f>
        <v>11</v>
      </c>
      <c r="BC187" s="78" t="str">
        <f>REPLACE(INDEX(GroupVertices[Group],MATCH(Edges24[[#This Row],[Vertex 2]],GroupVertices[Vertex],0)),1,1,"")</f>
        <v>11</v>
      </c>
      <c r="BD187" s="48">
        <v>1</v>
      </c>
      <c r="BE187" s="49">
        <v>4.166666666666667</v>
      </c>
      <c r="BF187" s="48">
        <v>0</v>
      </c>
      <c r="BG187" s="49">
        <v>0</v>
      </c>
      <c r="BH187" s="48">
        <v>0</v>
      </c>
      <c r="BI187" s="49">
        <v>0</v>
      </c>
      <c r="BJ187" s="48">
        <v>23</v>
      </c>
      <c r="BK187" s="49">
        <v>95.83333333333333</v>
      </c>
      <c r="BL187" s="48">
        <v>24</v>
      </c>
    </row>
    <row r="188" spans="1:64" ht="15">
      <c r="A188" s="64" t="s">
        <v>342</v>
      </c>
      <c r="B188" s="64" t="s">
        <v>342</v>
      </c>
      <c r="C188" s="65"/>
      <c r="D188" s="66"/>
      <c r="E188" s="67"/>
      <c r="F188" s="68"/>
      <c r="G188" s="65"/>
      <c r="H188" s="69"/>
      <c r="I188" s="70"/>
      <c r="J188" s="70"/>
      <c r="K188" s="34" t="s">
        <v>65</v>
      </c>
      <c r="L188" s="77">
        <v>240</v>
      </c>
      <c r="M188" s="77"/>
      <c r="N188" s="72"/>
      <c r="O188" s="79" t="s">
        <v>176</v>
      </c>
      <c r="P188" s="81">
        <v>43574.90861111111</v>
      </c>
      <c r="Q188" s="79" t="s">
        <v>554</v>
      </c>
      <c r="R188" s="79"/>
      <c r="S188" s="79"/>
      <c r="T188" s="79" t="s">
        <v>684</v>
      </c>
      <c r="U188" s="82" t="s">
        <v>801</v>
      </c>
      <c r="V188" s="82" t="s">
        <v>801</v>
      </c>
      <c r="W188" s="81">
        <v>43574.90861111111</v>
      </c>
      <c r="X188" s="82" t="s">
        <v>1121</v>
      </c>
      <c r="Y188" s="79"/>
      <c r="Z188" s="79"/>
      <c r="AA188" s="85" t="s">
        <v>1343</v>
      </c>
      <c r="AB188" s="79"/>
      <c r="AC188" s="79" t="b">
        <v>0</v>
      </c>
      <c r="AD188" s="79">
        <v>10</v>
      </c>
      <c r="AE188" s="85" t="s">
        <v>1392</v>
      </c>
      <c r="AF188" s="79" t="b">
        <v>0</v>
      </c>
      <c r="AG188" s="79" t="s">
        <v>1403</v>
      </c>
      <c r="AH188" s="79"/>
      <c r="AI188" s="85" t="s">
        <v>1392</v>
      </c>
      <c r="AJ188" s="79" t="b">
        <v>0</v>
      </c>
      <c r="AK188" s="79">
        <v>0</v>
      </c>
      <c r="AL188" s="85" t="s">
        <v>1392</v>
      </c>
      <c r="AM188" s="79" t="s">
        <v>1426</v>
      </c>
      <c r="AN188" s="79" t="b">
        <v>0</v>
      </c>
      <c r="AO188" s="85" t="s">
        <v>1343</v>
      </c>
      <c r="AP188" s="79" t="s">
        <v>176</v>
      </c>
      <c r="AQ188" s="79">
        <v>0</v>
      </c>
      <c r="AR188" s="79">
        <v>0</v>
      </c>
      <c r="AS188" s="79"/>
      <c r="AT188" s="79"/>
      <c r="AU188" s="79"/>
      <c r="AV188" s="79"/>
      <c r="AW188" s="79"/>
      <c r="AX188" s="79"/>
      <c r="AY188" s="79"/>
      <c r="AZ188" s="79"/>
      <c r="BA188">
        <v>12</v>
      </c>
      <c r="BB188" s="78" t="str">
        <f>REPLACE(INDEX(GroupVertices[Group],MATCH(Edges24[[#This Row],[Vertex 1]],GroupVertices[Vertex],0)),1,1,"")</f>
        <v>11</v>
      </c>
      <c r="BC188" s="78" t="str">
        <f>REPLACE(INDEX(GroupVertices[Group],MATCH(Edges24[[#This Row],[Vertex 2]],GroupVertices[Vertex],0)),1,1,"")</f>
        <v>11</v>
      </c>
      <c r="BD188" s="48">
        <v>0</v>
      </c>
      <c r="BE188" s="49">
        <v>0</v>
      </c>
      <c r="BF188" s="48">
        <v>3</v>
      </c>
      <c r="BG188" s="49">
        <v>8.571428571428571</v>
      </c>
      <c r="BH188" s="48">
        <v>0</v>
      </c>
      <c r="BI188" s="49">
        <v>0</v>
      </c>
      <c r="BJ188" s="48">
        <v>32</v>
      </c>
      <c r="BK188" s="49">
        <v>91.42857142857143</v>
      </c>
      <c r="BL188" s="48">
        <v>35</v>
      </c>
    </row>
    <row r="189" spans="1:64" ht="15">
      <c r="A189" s="64" t="s">
        <v>342</v>
      </c>
      <c r="B189" s="64" t="s">
        <v>342</v>
      </c>
      <c r="C189" s="65"/>
      <c r="D189" s="66"/>
      <c r="E189" s="67"/>
      <c r="F189" s="68"/>
      <c r="G189" s="65"/>
      <c r="H189" s="69"/>
      <c r="I189" s="70"/>
      <c r="J189" s="70"/>
      <c r="K189" s="34" t="s">
        <v>65</v>
      </c>
      <c r="L189" s="77">
        <v>241</v>
      </c>
      <c r="M189" s="77"/>
      <c r="N189" s="72"/>
      <c r="O189" s="79" t="s">
        <v>176</v>
      </c>
      <c r="P189" s="81">
        <v>43575.00784722222</v>
      </c>
      <c r="Q189" s="79" t="s">
        <v>555</v>
      </c>
      <c r="R189" s="79"/>
      <c r="S189" s="79"/>
      <c r="T189" s="79" t="s">
        <v>684</v>
      </c>
      <c r="U189" s="79"/>
      <c r="V189" s="82" t="s">
        <v>917</v>
      </c>
      <c r="W189" s="81">
        <v>43575.00784722222</v>
      </c>
      <c r="X189" s="82" t="s">
        <v>1122</v>
      </c>
      <c r="Y189" s="79"/>
      <c r="Z189" s="79"/>
      <c r="AA189" s="85" t="s">
        <v>1344</v>
      </c>
      <c r="AB189" s="79"/>
      <c r="AC189" s="79" t="b">
        <v>0</v>
      </c>
      <c r="AD189" s="79">
        <v>14</v>
      </c>
      <c r="AE189" s="85" t="s">
        <v>1392</v>
      </c>
      <c r="AF189" s="79" t="b">
        <v>0</v>
      </c>
      <c r="AG189" s="79" t="s">
        <v>1403</v>
      </c>
      <c r="AH189" s="79"/>
      <c r="AI189" s="85" t="s">
        <v>1392</v>
      </c>
      <c r="AJ189" s="79" t="b">
        <v>0</v>
      </c>
      <c r="AK189" s="79">
        <v>0</v>
      </c>
      <c r="AL189" s="85" t="s">
        <v>1392</v>
      </c>
      <c r="AM189" s="79" t="s">
        <v>1426</v>
      </c>
      <c r="AN189" s="79" t="b">
        <v>0</v>
      </c>
      <c r="AO189" s="85" t="s">
        <v>1344</v>
      </c>
      <c r="AP189" s="79" t="s">
        <v>176</v>
      </c>
      <c r="AQ189" s="79">
        <v>0</v>
      </c>
      <c r="AR189" s="79">
        <v>0</v>
      </c>
      <c r="AS189" s="79"/>
      <c r="AT189" s="79"/>
      <c r="AU189" s="79"/>
      <c r="AV189" s="79"/>
      <c r="AW189" s="79"/>
      <c r="AX189" s="79"/>
      <c r="AY189" s="79"/>
      <c r="AZ189" s="79"/>
      <c r="BA189">
        <v>12</v>
      </c>
      <c r="BB189" s="78" t="str">
        <f>REPLACE(INDEX(GroupVertices[Group],MATCH(Edges24[[#This Row],[Vertex 1]],GroupVertices[Vertex],0)),1,1,"")</f>
        <v>11</v>
      </c>
      <c r="BC189" s="78" t="str">
        <f>REPLACE(INDEX(GroupVertices[Group],MATCH(Edges24[[#This Row],[Vertex 2]],GroupVertices[Vertex],0)),1,1,"")</f>
        <v>11</v>
      </c>
      <c r="BD189" s="48">
        <v>1</v>
      </c>
      <c r="BE189" s="49">
        <v>2.380952380952381</v>
      </c>
      <c r="BF189" s="48">
        <v>2</v>
      </c>
      <c r="BG189" s="49">
        <v>4.761904761904762</v>
      </c>
      <c r="BH189" s="48">
        <v>0</v>
      </c>
      <c r="BI189" s="49">
        <v>0</v>
      </c>
      <c r="BJ189" s="48">
        <v>39</v>
      </c>
      <c r="BK189" s="49">
        <v>92.85714285714286</v>
      </c>
      <c r="BL189" s="48">
        <v>42</v>
      </c>
    </row>
    <row r="190" spans="1:64" ht="15">
      <c r="A190" s="64" t="s">
        <v>342</v>
      </c>
      <c r="B190" s="64" t="s">
        <v>342</v>
      </c>
      <c r="C190" s="65"/>
      <c r="D190" s="66"/>
      <c r="E190" s="67"/>
      <c r="F190" s="68"/>
      <c r="G190" s="65"/>
      <c r="H190" s="69"/>
      <c r="I190" s="70"/>
      <c r="J190" s="70"/>
      <c r="K190" s="34" t="s">
        <v>65</v>
      </c>
      <c r="L190" s="77">
        <v>242</v>
      </c>
      <c r="M190" s="77"/>
      <c r="N190" s="72"/>
      <c r="O190" s="79" t="s">
        <v>176</v>
      </c>
      <c r="P190" s="81">
        <v>43575.12136574074</v>
      </c>
      <c r="Q190" s="79" t="s">
        <v>556</v>
      </c>
      <c r="R190" s="79"/>
      <c r="S190" s="79"/>
      <c r="T190" s="79" t="s">
        <v>684</v>
      </c>
      <c r="U190" s="79"/>
      <c r="V190" s="82" t="s">
        <v>917</v>
      </c>
      <c r="W190" s="81">
        <v>43575.12136574074</v>
      </c>
      <c r="X190" s="82" t="s">
        <v>1123</v>
      </c>
      <c r="Y190" s="79"/>
      <c r="Z190" s="79"/>
      <c r="AA190" s="85" t="s">
        <v>1345</v>
      </c>
      <c r="AB190" s="79"/>
      <c r="AC190" s="79" t="b">
        <v>0</v>
      </c>
      <c r="AD190" s="79">
        <v>30</v>
      </c>
      <c r="AE190" s="85" t="s">
        <v>1392</v>
      </c>
      <c r="AF190" s="79" t="b">
        <v>0</v>
      </c>
      <c r="AG190" s="79" t="s">
        <v>1403</v>
      </c>
      <c r="AH190" s="79"/>
      <c r="AI190" s="85" t="s">
        <v>1392</v>
      </c>
      <c r="AJ190" s="79" t="b">
        <v>0</v>
      </c>
      <c r="AK190" s="79">
        <v>1</v>
      </c>
      <c r="AL190" s="85" t="s">
        <v>1392</v>
      </c>
      <c r="AM190" s="79" t="s">
        <v>1426</v>
      </c>
      <c r="AN190" s="79" t="b">
        <v>0</v>
      </c>
      <c r="AO190" s="85" t="s">
        <v>1345</v>
      </c>
      <c r="AP190" s="79" t="s">
        <v>176</v>
      </c>
      <c r="AQ190" s="79">
        <v>0</v>
      </c>
      <c r="AR190" s="79">
        <v>0</v>
      </c>
      <c r="AS190" s="79"/>
      <c r="AT190" s="79"/>
      <c r="AU190" s="79"/>
      <c r="AV190" s="79"/>
      <c r="AW190" s="79"/>
      <c r="AX190" s="79"/>
      <c r="AY190" s="79"/>
      <c r="AZ190" s="79"/>
      <c r="BA190">
        <v>12</v>
      </c>
      <c r="BB190" s="78" t="str">
        <f>REPLACE(INDEX(GroupVertices[Group],MATCH(Edges24[[#This Row],[Vertex 1]],GroupVertices[Vertex],0)),1,1,"")</f>
        <v>11</v>
      </c>
      <c r="BC190" s="78" t="str">
        <f>REPLACE(INDEX(GroupVertices[Group],MATCH(Edges24[[#This Row],[Vertex 2]],GroupVertices[Vertex],0)),1,1,"")</f>
        <v>11</v>
      </c>
      <c r="BD190" s="48">
        <v>0</v>
      </c>
      <c r="BE190" s="49">
        <v>0</v>
      </c>
      <c r="BF190" s="48">
        <v>1</v>
      </c>
      <c r="BG190" s="49">
        <v>3.4482758620689653</v>
      </c>
      <c r="BH190" s="48">
        <v>0</v>
      </c>
      <c r="BI190" s="49">
        <v>0</v>
      </c>
      <c r="BJ190" s="48">
        <v>28</v>
      </c>
      <c r="BK190" s="49">
        <v>96.55172413793103</v>
      </c>
      <c r="BL190" s="48">
        <v>29</v>
      </c>
    </row>
    <row r="191" spans="1:64" ht="15">
      <c r="A191" s="64" t="s">
        <v>342</v>
      </c>
      <c r="B191" s="64" t="s">
        <v>342</v>
      </c>
      <c r="C191" s="65"/>
      <c r="D191" s="66"/>
      <c r="E191" s="67"/>
      <c r="F191" s="68"/>
      <c r="G191" s="65"/>
      <c r="H191" s="69"/>
      <c r="I191" s="70"/>
      <c r="J191" s="70"/>
      <c r="K191" s="34" t="s">
        <v>65</v>
      </c>
      <c r="L191" s="77">
        <v>243</v>
      </c>
      <c r="M191" s="77"/>
      <c r="N191" s="72"/>
      <c r="O191" s="79" t="s">
        <v>176</v>
      </c>
      <c r="P191" s="81">
        <v>43575.136030092595</v>
      </c>
      <c r="Q191" s="79" t="s">
        <v>557</v>
      </c>
      <c r="R191" s="79"/>
      <c r="S191" s="79"/>
      <c r="T191" s="79" t="s">
        <v>684</v>
      </c>
      <c r="U191" s="79"/>
      <c r="V191" s="82" t="s">
        <v>917</v>
      </c>
      <c r="W191" s="81">
        <v>43575.136030092595</v>
      </c>
      <c r="X191" s="82" t="s">
        <v>1124</v>
      </c>
      <c r="Y191" s="79"/>
      <c r="Z191" s="79"/>
      <c r="AA191" s="85" t="s">
        <v>1346</v>
      </c>
      <c r="AB191" s="79"/>
      <c r="AC191" s="79" t="b">
        <v>0</v>
      </c>
      <c r="AD191" s="79">
        <v>14</v>
      </c>
      <c r="AE191" s="85" t="s">
        <v>1392</v>
      </c>
      <c r="AF191" s="79" t="b">
        <v>0</v>
      </c>
      <c r="AG191" s="79" t="s">
        <v>1403</v>
      </c>
      <c r="AH191" s="79"/>
      <c r="AI191" s="85" t="s">
        <v>1392</v>
      </c>
      <c r="AJ191" s="79" t="b">
        <v>0</v>
      </c>
      <c r="AK191" s="79">
        <v>3</v>
      </c>
      <c r="AL191" s="85" t="s">
        <v>1392</v>
      </c>
      <c r="AM191" s="79" t="s">
        <v>1426</v>
      </c>
      <c r="AN191" s="79" t="b">
        <v>0</v>
      </c>
      <c r="AO191" s="85" t="s">
        <v>1346</v>
      </c>
      <c r="AP191" s="79" t="s">
        <v>176</v>
      </c>
      <c r="AQ191" s="79">
        <v>0</v>
      </c>
      <c r="AR191" s="79">
        <v>0</v>
      </c>
      <c r="AS191" s="79"/>
      <c r="AT191" s="79"/>
      <c r="AU191" s="79"/>
      <c r="AV191" s="79"/>
      <c r="AW191" s="79"/>
      <c r="AX191" s="79"/>
      <c r="AY191" s="79"/>
      <c r="AZ191" s="79"/>
      <c r="BA191">
        <v>12</v>
      </c>
      <c r="BB191" s="78" t="str">
        <f>REPLACE(INDEX(GroupVertices[Group],MATCH(Edges24[[#This Row],[Vertex 1]],GroupVertices[Vertex],0)),1,1,"")</f>
        <v>11</v>
      </c>
      <c r="BC191" s="78" t="str">
        <f>REPLACE(INDEX(GroupVertices[Group],MATCH(Edges24[[#This Row],[Vertex 2]],GroupVertices[Vertex],0)),1,1,"")</f>
        <v>11</v>
      </c>
      <c r="BD191" s="48">
        <v>0</v>
      </c>
      <c r="BE191" s="49">
        <v>0</v>
      </c>
      <c r="BF191" s="48">
        <v>1</v>
      </c>
      <c r="BG191" s="49">
        <v>3.125</v>
      </c>
      <c r="BH191" s="48">
        <v>0</v>
      </c>
      <c r="BI191" s="49">
        <v>0</v>
      </c>
      <c r="BJ191" s="48">
        <v>31</v>
      </c>
      <c r="BK191" s="49">
        <v>96.875</v>
      </c>
      <c r="BL191" s="48">
        <v>32</v>
      </c>
    </row>
    <row r="192" spans="1:64" ht="15">
      <c r="A192" s="64" t="s">
        <v>342</v>
      </c>
      <c r="B192" s="64" t="s">
        <v>342</v>
      </c>
      <c r="C192" s="65"/>
      <c r="D192" s="66"/>
      <c r="E192" s="67"/>
      <c r="F192" s="68"/>
      <c r="G192" s="65"/>
      <c r="H192" s="69"/>
      <c r="I192" s="70"/>
      <c r="J192" s="70"/>
      <c r="K192" s="34" t="s">
        <v>65</v>
      </c>
      <c r="L192" s="77">
        <v>244</v>
      </c>
      <c r="M192" s="77"/>
      <c r="N192" s="72"/>
      <c r="O192" s="79" t="s">
        <v>176</v>
      </c>
      <c r="P192" s="81">
        <v>43575.14842592592</v>
      </c>
      <c r="Q192" s="79" t="s">
        <v>558</v>
      </c>
      <c r="R192" s="79"/>
      <c r="S192" s="79"/>
      <c r="T192" s="79" t="s">
        <v>684</v>
      </c>
      <c r="U192" s="79"/>
      <c r="V192" s="82" t="s">
        <v>917</v>
      </c>
      <c r="W192" s="81">
        <v>43575.14842592592</v>
      </c>
      <c r="X192" s="82" t="s">
        <v>1125</v>
      </c>
      <c r="Y192" s="79"/>
      <c r="Z192" s="79"/>
      <c r="AA192" s="85" t="s">
        <v>1347</v>
      </c>
      <c r="AB192" s="79"/>
      <c r="AC192" s="79" t="b">
        <v>0</v>
      </c>
      <c r="AD192" s="79">
        <v>21</v>
      </c>
      <c r="AE192" s="85" t="s">
        <v>1392</v>
      </c>
      <c r="AF192" s="79" t="b">
        <v>0</v>
      </c>
      <c r="AG192" s="79" t="s">
        <v>1403</v>
      </c>
      <c r="AH192" s="79"/>
      <c r="AI192" s="85" t="s">
        <v>1392</v>
      </c>
      <c r="AJ192" s="79" t="b">
        <v>0</v>
      </c>
      <c r="AK192" s="79">
        <v>1</v>
      </c>
      <c r="AL192" s="85" t="s">
        <v>1392</v>
      </c>
      <c r="AM192" s="79" t="s">
        <v>1426</v>
      </c>
      <c r="AN192" s="79" t="b">
        <v>0</v>
      </c>
      <c r="AO192" s="85" t="s">
        <v>1347</v>
      </c>
      <c r="AP192" s="79" t="s">
        <v>176</v>
      </c>
      <c r="AQ192" s="79">
        <v>0</v>
      </c>
      <c r="AR192" s="79">
        <v>0</v>
      </c>
      <c r="AS192" s="79"/>
      <c r="AT192" s="79"/>
      <c r="AU192" s="79"/>
      <c r="AV192" s="79"/>
      <c r="AW192" s="79"/>
      <c r="AX192" s="79"/>
      <c r="AY192" s="79"/>
      <c r="AZ192" s="79"/>
      <c r="BA192">
        <v>12</v>
      </c>
      <c r="BB192" s="78" t="str">
        <f>REPLACE(INDEX(GroupVertices[Group],MATCH(Edges24[[#This Row],[Vertex 1]],GroupVertices[Vertex],0)),1,1,"")</f>
        <v>11</v>
      </c>
      <c r="BC192" s="78" t="str">
        <f>REPLACE(INDEX(GroupVertices[Group],MATCH(Edges24[[#This Row],[Vertex 2]],GroupVertices[Vertex],0)),1,1,"")</f>
        <v>11</v>
      </c>
      <c r="BD192" s="48">
        <v>0</v>
      </c>
      <c r="BE192" s="49">
        <v>0</v>
      </c>
      <c r="BF192" s="48">
        <v>1</v>
      </c>
      <c r="BG192" s="49">
        <v>3.225806451612903</v>
      </c>
      <c r="BH192" s="48">
        <v>0</v>
      </c>
      <c r="BI192" s="49">
        <v>0</v>
      </c>
      <c r="BJ192" s="48">
        <v>30</v>
      </c>
      <c r="BK192" s="49">
        <v>96.7741935483871</v>
      </c>
      <c r="BL192" s="48">
        <v>31</v>
      </c>
    </row>
    <row r="193" spans="1:64" ht="15">
      <c r="A193" s="64" t="s">
        <v>342</v>
      </c>
      <c r="B193" s="64" t="s">
        <v>342</v>
      </c>
      <c r="C193" s="65"/>
      <c r="D193" s="66"/>
      <c r="E193" s="67"/>
      <c r="F193" s="68"/>
      <c r="G193" s="65"/>
      <c r="H193" s="69"/>
      <c r="I193" s="70"/>
      <c r="J193" s="70"/>
      <c r="K193" s="34" t="s">
        <v>65</v>
      </c>
      <c r="L193" s="77">
        <v>245</v>
      </c>
      <c r="M193" s="77"/>
      <c r="N193" s="72"/>
      <c r="O193" s="79" t="s">
        <v>176</v>
      </c>
      <c r="P193" s="81">
        <v>43575.2178587963</v>
      </c>
      <c r="Q193" s="79" t="s">
        <v>559</v>
      </c>
      <c r="R193" s="79"/>
      <c r="S193" s="79"/>
      <c r="T193" s="79" t="s">
        <v>684</v>
      </c>
      <c r="U193" s="79"/>
      <c r="V193" s="82" t="s">
        <v>917</v>
      </c>
      <c r="W193" s="81">
        <v>43575.2178587963</v>
      </c>
      <c r="X193" s="82" t="s">
        <v>1126</v>
      </c>
      <c r="Y193" s="79"/>
      <c r="Z193" s="79"/>
      <c r="AA193" s="85" t="s">
        <v>1348</v>
      </c>
      <c r="AB193" s="79"/>
      <c r="AC193" s="79" t="b">
        <v>0</v>
      </c>
      <c r="AD193" s="79">
        <v>30</v>
      </c>
      <c r="AE193" s="85" t="s">
        <v>1392</v>
      </c>
      <c r="AF193" s="79" t="b">
        <v>0</v>
      </c>
      <c r="AG193" s="79" t="s">
        <v>1403</v>
      </c>
      <c r="AH193" s="79"/>
      <c r="AI193" s="85" t="s">
        <v>1392</v>
      </c>
      <c r="AJ193" s="79" t="b">
        <v>0</v>
      </c>
      <c r="AK193" s="79">
        <v>1</v>
      </c>
      <c r="AL193" s="85" t="s">
        <v>1392</v>
      </c>
      <c r="AM193" s="79" t="s">
        <v>1426</v>
      </c>
      <c r="AN193" s="79" t="b">
        <v>0</v>
      </c>
      <c r="AO193" s="85" t="s">
        <v>1348</v>
      </c>
      <c r="AP193" s="79" t="s">
        <v>176</v>
      </c>
      <c r="AQ193" s="79">
        <v>0</v>
      </c>
      <c r="AR193" s="79">
        <v>0</v>
      </c>
      <c r="AS193" s="79"/>
      <c r="AT193" s="79"/>
      <c r="AU193" s="79"/>
      <c r="AV193" s="79"/>
      <c r="AW193" s="79"/>
      <c r="AX193" s="79"/>
      <c r="AY193" s="79"/>
      <c r="AZ193" s="79"/>
      <c r="BA193">
        <v>12</v>
      </c>
      <c r="BB193" s="78" t="str">
        <f>REPLACE(INDEX(GroupVertices[Group],MATCH(Edges24[[#This Row],[Vertex 1]],GroupVertices[Vertex],0)),1,1,"")</f>
        <v>11</v>
      </c>
      <c r="BC193" s="78" t="str">
        <f>REPLACE(INDEX(GroupVertices[Group],MATCH(Edges24[[#This Row],[Vertex 2]],GroupVertices[Vertex],0)),1,1,"")</f>
        <v>11</v>
      </c>
      <c r="BD193" s="48">
        <v>0</v>
      </c>
      <c r="BE193" s="49">
        <v>0</v>
      </c>
      <c r="BF193" s="48">
        <v>2</v>
      </c>
      <c r="BG193" s="49">
        <v>5.882352941176471</v>
      </c>
      <c r="BH193" s="48">
        <v>0</v>
      </c>
      <c r="BI193" s="49">
        <v>0</v>
      </c>
      <c r="BJ193" s="48">
        <v>32</v>
      </c>
      <c r="BK193" s="49">
        <v>94.11764705882354</v>
      </c>
      <c r="BL193" s="48">
        <v>34</v>
      </c>
    </row>
    <row r="194" spans="1:64" ht="15">
      <c r="A194" s="64" t="s">
        <v>342</v>
      </c>
      <c r="B194" s="64" t="s">
        <v>342</v>
      </c>
      <c r="C194" s="65"/>
      <c r="D194" s="66"/>
      <c r="E194" s="67"/>
      <c r="F194" s="68"/>
      <c r="G194" s="65"/>
      <c r="H194" s="69"/>
      <c r="I194" s="70"/>
      <c r="J194" s="70"/>
      <c r="K194" s="34" t="s">
        <v>65</v>
      </c>
      <c r="L194" s="77">
        <v>246</v>
      </c>
      <c r="M194" s="77"/>
      <c r="N194" s="72"/>
      <c r="O194" s="79" t="s">
        <v>176</v>
      </c>
      <c r="P194" s="81">
        <v>43575.22304398148</v>
      </c>
      <c r="Q194" s="79" t="s">
        <v>560</v>
      </c>
      <c r="R194" s="79"/>
      <c r="S194" s="79"/>
      <c r="T194" s="79" t="s">
        <v>684</v>
      </c>
      <c r="U194" s="79"/>
      <c r="V194" s="82" t="s">
        <v>917</v>
      </c>
      <c r="W194" s="81">
        <v>43575.22304398148</v>
      </c>
      <c r="X194" s="82" t="s">
        <v>1127</v>
      </c>
      <c r="Y194" s="79"/>
      <c r="Z194" s="79"/>
      <c r="AA194" s="85" t="s">
        <v>1349</v>
      </c>
      <c r="AB194" s="79"/>
      <c r="AC194" s="79" t="b">
        <v>0</v>
      </c>
      <c r="AD194" s="79">
        <v>19</v>
      </c>
      <c r="AE194" s="85" t="s">
        <v>1392</v>
      </c>
      <c r="AF194" s="79" t="b">
        <v>0</v>
      </c>
      <c r="AG194" s="79" t="s">
        <v>1403</v>
      </c>
      <c r="AH194" s="79"/>
      <c r="AI194" s="85" t="s">
        <v>1392</v>
      </c>
      <c r="AJ194" s="79" t="b">
        <v>0</v>
      </c>
      <c r="AK194" s="79">
        <v>0</v>
      </c>
      <c r="AL194" s="85" t="s">
        <v>1392</v>
      </c>
      <c r="AM194" s="79" t="s">
        <v>1426</v>
      </c>
      <c r="AN194" s="79" t="b">
        <v>0</v>
      </c>
      <c r="AO194" s="85" t="s">
        <v>1349</v>
      </c>
      <c r="AP194" s="79" t="s">
        <v>176</v>
      </c>
      <c r="AQ194" s="79">
        <v>0</v>
      </c>
      <c r="AR194" s="79">
        <v>0</v>
      </c>
      <c r="AS194" s="79"/>
      <c r="AT194" s="79"/>
      <c r="AU194" s="79"/>
      <c r="AV194" s="79"/>
      <c r="AW194" s="79"/>
      <c r="AX194" s="79"/>
      <c r="AY194" s="79"/>
      <c r="AZ194" s="79"/>
      <c r="BA194">
        <v>12</v>
      </c>
      <c r="BB194" s="78" t="str">
        <f>REPLACE(INDEX(GroupVertices[Group],MATCH(Edges24[[#This Row],[Vertex 1]],GroupVertices[Vertex],0)),1,1,"")</f>
        <v>11</v>
      </c>
      <c r="BC194" s="78" t="str">
        <f>REPLACE(INDEX(GroupVertices[Group],MATCH(Edges24[[#This Row],[Vertex 2]],GroupVertices[Vertex],0)),1,1,"")</f>
        <v>11</v>
      </c>
      <c r="BD194" s="48">
        <v>1</v>
      </c>
      <c r="BE194" s="49">
        <v>5</v>
      </c>
      <c r="BF194" s="48">
        <v>0</v>
      </c>
      <c r="BG194" s="49">
        <v>0</v>
      </c>
      <c r="BH194" s="48">
        <v>0</v>
      </c>
      <c r="BI194" s="49">
        <v>0</v>
      </c>
      <c r="BJ194" s="48">
        <v>19</v>
      </c>
      <c r="BK194" s="49">
        <v>95</v>
      </c>
      <c r="BL194" s="48">
        <v>20</v>
      </c>
    </row>
    <row r="195" spans="1:64" ht="15">
      <c r="A195" s="64" t="s">
        <v>330</v>
      </c>
      <c r="B195" s="64" t="s">
        <v>330</v>
      </c>
      <c r="C195" s="65"/>
      <c r="D195" s="66"/>
      <c r="E195" s="67"/>
      <c r="F195" s="68"/>
      <c r="G195" s="65"/>
      <c r="H195" s="69"/>
      <c r="I195" s="70"/>
      <c r="J195" s="70"/>
      <c r="K195" s="34" t="s">
        <v>65</v>
      </c>
      <c r="L195" s="77">
        <v>247</v>
      </c>
      <c r="M195" s="77"/>
      <c r="N195" s="72"/>
      <c r="O195" s="79" t="s">
        <v>176</v>
      </c>
      <c r="P195" s="81">
        <v>43560.60425925926</v>
      </c>
      <c r="Q195" s="79" t="s">
        <v>561</v>
      </c>
      <c r="R195" s="82" t="s">
        <v>629</v>
      </c>
      <c r="S195" s="79" t="s">
        <v>672</v>
      </c>
      <c r="T195" s="79" t="s">
        <v>686</v>
      </c>
      <c r="U195" s="79"/>
      <c r="V195" s="82" t="s">
        <v>907</v>
      </c>
      <c r="W195" s="81">
        <v>43560.60425925926</v>
      </c>
      <c r="X195" s="82" t="s">
        <v>1128</v>
      </c>
      <c r="Y195" s="79"/>
      <c r="Z195" s="79"/>
      <c r="AA195" s="85" t="s">
        <v>1350</v>
      </c>
      <c r="AB195" s="79"/>
      <c r="AC195" s="79" t="b">
        <v>0</v>
      </c>
      <c r="AD195" s="79">
        <v>9</v>
      </c>
      <c r="AE195" s="85" t="s">
        <v>1392</v>
      </c>
      <c r="AF195" s="79" t="b">
        <v>0</v>
      </c>
      <c r="AG195" s="79" t="s">
        <v>1403</v>
      </c>
      <c r="AH195" s="79"/>
      <c r="AI195" s="85" t="s">
        <v>1392</v>
      </c>
      <c r="AJ195" s="79" t="b">
        <v>0</v>
      </c>
      <c r="AK195" s="79">
        <v>6</v>
      </c>
      <c r="AL195" s="85" t="s">
        <v>1392</v>
      </c>
      <c r="AM195" s="79" t="s">
        <v>1436</v>
      </c>
      <c r="AN195" s="79" t="b">
        <v>0</v>
      </c>
      <c r="AO195" s="85" t="s">
        <v>1350</v>
      </c>
      <c r="AP195" s="79" t="s">
        <v>1441</v>
      </c>
      <c r="AQ195" s="79">
        <v>0</v>
      </c>
      <c r="AR195" s="79">
        <v>0</v>
      </c>
      <c r="AS195" s="79"/>
      <c r="AT195" s="79"/>
      <c r="AU195" s="79"/>
      <c r="AV195" s="79"/>
      <c r="AW195" s="79"/>
      <c r="AX195" s="79"/>
      <c r="AY195" s="79"/>
      <c r="AZ195" s="79"/>
      <c r="BA195">
        <v>2</v>
      </c>
      <c r="BB195" s="78" t="str">
        <f>REPLACE(INDEX(GroupVertices[Group],MATCH(Edges24[[#This Row],[Vertex 1]],GroupVertices[Vertex],0)),1,1,"")</f>
        <v>2</v>
      </c>
      <c r="BC195" s="78" t="str">
        <f>REPLACE(INDEX(GroupVertices[Group],MATCH(Edges24[[#This Row],[Vertex 2]],GroupVertices[Vertex],0)),1,1,"")</f>
        <v>2</v>
      </c>
      <c r="BD195" s="48">
        <v>1</v>
      </c>
      <c r="BE195" s="49">
        <v>3.4482758620689653</v>
      </c>
      <c r="BF195" s="48">
        <v>3</v>
      </c>
      <c r="BG195" s="49">
        <v>10.344827586206897</v>
      </c>
      <c r="BH195" s="48">
        <v>0</v>
      </c>
      <c r="BI195" s="49">
        <v>0</v>
      </c>
      <c r="BJ195" s="48">
        <v>25</v>
      </c>
      <c r="BK195" s="49">
        <v>86.20689655172414</v>
      </c>
      <c r="BL195" s="48">
        <v>29</v>
      </c>
    </row>
    <row r="196" spans="1:64" ht="15">
      <c r="A196" s="64" t="s">
        <v>330</v>
      </c>
      <c r="B196" s="64" t="s">
        <v>330</v>
      </c>
      <c r="C196" s="65"/>
      <c r="D196" s="66"/>
      <c r="E196" s="67"/>
      <c r="F196" s="68"/>
      <c r="G196" s="65"/>
      <c r="H196" s="69"/>
      <c r="I196" s="70"/>
      <c r="J196" s="70"/>
      <c r="K196" s="34" t="s">
        <v>65</v>
      </c>
      <c r="L196" s="77">
        <v>248</v>
      </c>
      <c r="M196" s="77"/>
      <c r="N196" s="72"/>
      <c r="O196" s="79" t="s">
        <v>176</v>
      </c>
      <c r="P196" s="81">
        <v>43574.68760416667</v>
      </c>
      <c r="Q196" s="79" t="s">
        <v>562</v>
      </c>
      <c r="R196" s="82" t="s">
        <v>630</v>
      </c>
      <c r="S196" s="79" t="s">
        <v>672</v>
      </c>
      <c r="T196" s="79" t="s">
        <v>742</v>
      </c>
      <c r="U196" s="82" t="s">
        <v>802</v>
      </c>
      <c r="V196" s="82" t="s">
        <v>802</v>
      </c>
      <c r="W196" s="81">
        <v>43574.68760416667</v>
      </c>
      <c r="X196" s="82" t="s">
        <v>1129</v>
      </c>
      <c r="Y196" s="79"/>
      <c r="Z196" s="79"/>
      <c r="AA196" s="85" t="s">
        <v>1351</v>
      </c>
      <c r="AB196" s="79"/>
      <c r="AC196" s="79" t="b">
        <v>0</v>
      </c>
      <c r="AD196" s="79">
        <v>7</v>
      </c>
      <c r="AE196" s="85" t="s">
        <v>1392</v>
      </c>
      <c r="AF196" s="79" t="b">
        <v>0</v>
      </c>
      <c r="AG196" s="79" t="s">
        <v>1403</v>
      </c>
      <c r="AH196" s="79"/>
      <c r="AI196" s="85" t="s">
        <v>1392</v>
      </c>
      <c r="AJ196" s="79" t="b">
        <v>0</v>
      </c>
      <c r="AK196" s="79">
        <v>6</v>
      </c>
      <c r="AL196" s="85" t="s">
        <v>1392</v>
      </c>
      <c r="AM196" s="79" t="s">
        <v>1436</v>
      </c>
      <c r="AN196" s="79" t="b">
        <v>0</v>
      </c>
      <c r="AO196" s="85" t="s">
        <v>1351</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2</v>
      </c>
      <c r="BC196" s="78" t="str">
        <f>REPLACE(INDEX(GroupVertices[Group],MATCH(Edges24[[#This Row],[Vertex 2]],GroupVertices[Vertex],0)),1,1,"")</f>
        <v>2</v>
      </c>
      <c r="BD196" s="48">
        <v>1</v>
      </c>
      <c r="BE196" s="49">
        <v>6.666666666666667</v>
      </c>
      <c r="BF196" s="48">
        <v>1</v>
      </c>
      <c r="BG196" s="49">
        <v>6.666666666666667</v>
      </c>
      <c r="BH196" s="48">
        <v>0</v>
      </c>
      <c r="BI196" s="49">
        <v>0</v>
      </c>
      <c r="BJ196" s="48">
        <v>13</v>
      </c>
      <c r="BK196" s="49">
        <v>86.66666666666667</v>
      </c>
      <c r="BL196" s="48">
        <v>15</v>
      </c>
    </row>
    <row r="197" spans="1:64" ht="15">
      <c r="A197" s="64" t="s">
        <v>343</v>
      </c>
      <c r="B197" s="64" t="s">
        <v>330</v>
      </c>
      <c r="C197" s="65"/>
      <c r="D197" s="66"/>
      <c r="E197" s="67"/>
      <c r="F197" s="68"/>
      <c r="G197" s="65"/>
      <c r="H197" s="69"/>
      <c r="I197" s="70"/>
      <c r="J197" s="70"/>
      <c r="K197" s="34" t="s">
        <v>65</v>
      </c>
      <c r="L197" s="77">
        <v>249</v>
      </c>
      <c r="M197" s="77"/>
      <c r="N197" s="72"/>
      <c r="O197" s="79" t="s">
        <v>416</v>
      </c>
      <c r="P197" s="81">
        <v>43575.32005787037</v>
      </c>
      <c r="Q197" s="79" t="s">
        <v>538</v>
      </c>
      <c r="R197" s="79"/>
      <c r="S197" s="79"/>
      <c r="T197" s="79" t="s">
        <v>742</v>
      </c>
      <c r="U197" s="79"/>
      <c r="V197" s="82" t="s">
        <v>918</v>
      </c>
      <c r="W197" s="81">
        <v>43575.32005787037</v>
      </c>
      <c r="X197" s="82" t="s">
        <v>1130</v>
      </c>
      <c r="Y197" s="79"/>
      <c r="Z197" s="79"/>
      <c r="AA197" s="85" t="s">
        <v>1352</v>
      </c>
      <c r="AB197" s="79"/>
      <c r="AC197" s="79" t="b">
        <v>0</v>
      </c>
      <c r="AD197" s="79">
        <v>0</v>
      </c>
      <c r="AE197" s="85" t="s">
        <v>1392</v>
      </c>
      <c r="AF197" s="79" t="b">
        <v>0</v>
      </c>
      <c r="AG197" s="79" t="s">
        <v>1403</v>
      </c>
      <c r="AH197" s="79"/>
      <c r="AI197" s="85" t="s">
        <v>1392</v>
      </c>
      <c r="AJ197" s="79" t="b">
        <v>0</v>
      </c>
      <c r="AK197" s="79">
        <v>6</v>
      </c>
      <c r="AL197" s="85" t="s">
        <v>1351</v>
      </c>
      <c r="AM197" s="79" t="s">
        <v>1425</v>
      </c>
      <c r="AN197" s="79" t="b">
        <v>0</v>
      </c>
      <c r="AO197" s="85" t="s">
        <v>1351</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v>
      </c>
      <c r="BC197" s="78" t="str">
        <f>REPLACE(INDEX(GroupVertices[Group],MATCH(Edges24[[#This Row],[Vertex 2]],GroupVertices[Vertex],0)),1,1,"")</f>
        <v>2</v>
      </c>
      <c r="BD197" s="48">
        <v>1</v>
      </c>
      <c r="BE197" s="49">
        <v>5.882352941176471</v>
      </c>
      <c r="BF197" s="48">
        <v>1</v>
      </c>
      <c r="BG197" s="49">
        <v>5.882352941176471</v>
      </c>
      <c r="BH197" s="48">
        <v>0</v>
      </c>
      <c r="BI197" s="49">
        <v>0</v>
      </c>
      <c r="BJ197" s="48">
        <v>15</v>
      </c>
      <c r="BK197" s="49">
        <v>88.23529411764706</v>
      </c>
      <c r="BL197" s="48">
        <v>17</v>
      </c>
    </row>
    <row r="198" spans="1:64" ht="15">
      <c r="A198" s="64" t="s">
        <v>343</v>
      </c>
      <c r="B198" s="64" t="s">
        <v>343</v>
      </c>
      <c r="C198" s="65"/>
      <c r="D198" s="66"/>
      <c r="E198" s="67"/>
      <c r="F198" s="68"/>
      <c r="G198" s="65"/>
      <c r="H198" s="69"/>
      <c r="I198" s="70"/>
      <c r="J198" s="70"/>
      <c r="K198" s="34" t="s">
        <v>65</v>
      </c>
      <c r="L198" s="77">
        <v>250</v>
      </c>
      <c r="M198" s="77"/>
      <c r="N198" s="72"/>
      <c r="O198" s="79" t="s">
        <v>176</v>
      </c>
      <c r="P198" s="81">
        <v>43567.80579861111</v>
      </c>
      <c r="Q198" s="79" t="s">
        <v>563</v>
      </c>
      <c r="R198" s="79"/>
      <c r="S198" s="79"/>
      <c r="T198" s="79" t="s">
        <v>746</v>
      </c>
      <c r="U198" s="79"/>
      <c r="V198" s="82" t="s">
        <v>918</v>
      </c>
      <c r="W198" s="81">
        <v>43567.80579861111</v>
      </c>
      <c r="X198" s="82" t="s">
        <v>1131</v>
      </c>
      <c r="Y198" s="79"/>
      <c r="Z198" s="79"/>
      <c r="AA198" s="85" t="s">
        <v>1353</v>
      </c>
      <c r="AB198" s="79"/>
      <c r="AC198" s="79" t="b">
        <v>0</v>
      </c>
      <c r="AD198" s="79">
        <v>2</v>
      </c>
      <c r="AE198" s="85" t="s">
        <v>1392</v>
      </c>
      <c r="AF198" s="79" t="b">
        <v>0</v>
      </c>
      <c r="AG198" s="79" t="s">
        <v>1403</v>
      </c>
      <c r="AH198" s="79"/>
      <c r="AI198" s="85" t="s">
        <v>1392</v>
      </c>
      <c r="AJ198" s="79" t="b">
        <v>0</v>
      </c>
      <c r="AK198" s="79">
        <v>0</v>
      </c>
      <c r="AL198" s="85" t="s">
        <v>1392</v>
      </c>
      <c r="AM198" s="79" t="s">
        <v>1425</v>
      </c>
      <c r="AN198" s="79" t="b">
        <v>0</v>
      </c>
      <c r="AO198" s="85" t="s">
        <v>1353</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3</v>
      </c>
      <c r="BE198" s="49">
        <v>8.108108108108109</v>
      </c>
      <c r="BF198" s="48">
        <v>0</v>
      </c>
      <c r="BG198" s="49">
        <v>0</v>
      </c>
      <c r="BH198" s="48">
        <v>0</v>
      </c>
      <c r="BI198" s="49">
        <v>0</v>
      </c>
      <c r="BJ198" s="48">
        <v>34</v>
      </c>
      <c r="BK198" s="49">
        <v>91.89189189189189</v>
      </c>
      <c r="BL198" s="48">
        <v>37</v>
      </c>
    </row>
    <row r="199" spans="1:64" ht="15">
      <c r="A199" s="64" t="s">
        <v>344</v>
      </c>
      <c r="B199" s="64" t="s">
        <v>344</v>
      </c>
      <c r="C199" s="65"/>
      <c r="D199" s="66"/>
      <c r="E199" s="67"/>
      <c r="F199" s="68"/>
      <c r="G199" s="65"/>
      <c r="H199" s="69"/>
      <c r="I199" s="70"/>
      <c r="J199" s="70"/>
      <c r="K199" s="34" t="s">
        <v>65</v>
      </c>
      <c r="L199" s="77">
        <v>251</v>
      </c>
      <c r="M199" s="77"/>
      <c r="N199" s="72"/>
      <c r="O199" s="79" t="s">
        <v>176</v>
      </c>
      <c r="P199" s="81">
        <v>43564.58032407407</v>
      </c>
      <c r="Q199" s="79" t="s">
        <v>564</v>
      </c>
      <c r="R199" s="79"/>
      <c r="S199" s="79"/>
      <c r="T199" s="79" t="s">
        <v>747</v>
      </c>
      <c r="U199" s="79"/>
      <c r="V199" s="82" t="s">
        <v>919</v>
      </c>
      <c r="W199" s="81">
        <v>43564.58032407407</v>
      </c>
      <c r="X199" s="82" t="s">
        <v>1132</v>
      </c>
      <c r="Y199" s="79"/>
      <c r="Z199" s="79"/>
      <c r="AA199" s="85" t="s">
        <v>1354</v>
      </c>
      <c r="AB199" s="79"/>
      <c r="AC199" s="79" t="b">
        <v>0</v>
      </c>
      <c r="AD199" s="79">
        <v>0</v>
      </c>
      <c r="AE199" s="85" t="s">
        <v>1392</v>
      </c>
      <c r="AF199" s="79" t="b">
        <v>0</v>
      </c>
      <c r="AG199" s="79" t="s">
        <v>1403</v>
      </c>
      <c r="AH199" s="79"/>
      <c r="AI199" s="85" t="s">
        <v>1392</v>
      </c>
      <c r="AJ199" s="79" t="b">
        <v>0</v>
      </c>
      <c r="AK199" s="79">
        <v>0</v>
      </c>
      <c r="AL199" s="85" t="s">
        <v>1392</v>
      </c>
      <c r="AM199" s="79" t="s">
        <v>1437</v>
      </c>
      <c r="AN199" s="79" t="b">
        <v>0</v>
      </c>
      <c r="AO199" s="85" t="s">
        <v>1354</v>
      </c>
      <c r="AP199" s="79" t="s">
        <v>176</v>
      </c>
      <c r="AQ199" s="79">
        <v>0</v>
      </c>
      <c r="AR199" s="79">
        <v>0</v>
      </c>
      <c r="AS199" s="79"/>
      <c r="AT199" s="79"/>
      <c r="AU199" s="79"/>
      <c r="AV199" s="79"/>
      <c r="AW199" s="79"/>
      <c r="AX199" s="79"/>
      <c r="AY199" s="79"/>
      <c r="AZ199" s="79"/>
      <c r="BA199">
        <v>3</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4</v>
      </c>
      <c r="BK199" s="49">
        <v>100</v>
      </c>
      <c r="BL199" s="48">
        <v>4</v>
      </c>
    </row>
    <row r="200" spans="1:64" ht="15">
      <c r="A200" s="64" t="s">
        <v>344</v>
      </c>
      <c r="B200" s="64" t="s">
        <v>344</v>
      </c>
      <c r="C200" s="65"/>
      <c r="D200" s="66"/>
      <c r="E200" s="67"/>
      <c r="F200" s="68"/>
      <c r="G200" s="65"/>
      <c r="H200" s="69"/>
      <c r="I200" s="70"/>
      <c r="J200" s="70"/>
      <c r="K200" s="34" t="s">
        <v>65</v>
      </c>
      <c r="L200" s="77">
        <v>252</v>
      </c>
      <c r="M200" s="77"/>
      <c r="N200" s="72"/>
      <c r="O200" s="79" t="s">
        <v>176</v>
      </c>
      <c r="P200" s="81">
        <v>43573.30538194445</v>
      </c>
      <c r="Q200" s="79" t="s">
        <v>565</v>
      </c>
      <c r="R200" s="82" t="s">
        <v>631</v>
      </c>
      <c r="S200" s="79" t="s">
        <v>669</v>
      </c>
      <c r="T200" s="79" t="s">
        <v>684</v>
      </c>
      <c r="U200" s="79"/>
      <c r="V200" s="82" t="s">
        <v>919</v>
      </c>
      <c r="W200" s="81">
        <v>43573.30538194445</v>
      </c>
      <c r="X200" s="82" t="s">
        <v>1133</v>
      </c>
      <c r="Y200" s="79"/>
      <c r="Z200" s="79"/>
      <c r="AA200" s="85" t="s">
        <v>1355</v>
      </c>
      <c r="AB200" s="79"/>
      <c r="AC200" s="79" t="b">
        <v>0</v>
      </c>
      <c r="AD200" s="79">
        <v>0</v>
      </c>
      <c r="AE200" s="85" t="s">
        <v>1392</v>
      </c>
      <c r="AF200" s="79" t="b">
        <v>0</v>
      </c>
      <c r="AG200" s="79" t="s">
        <v>1403</v>
      </c>
      <c r="AH200" s="79"/>
      <c r="AI200" s="85" t="s">
        <v>1392</v>
      </c>
      <c r="AJ200" s="79" t="b">
        <v>0</v>
      </c>
      <c r="AK200" s="79">
        <v>0</v>
      </c>
      <c r="AL200" s="85" t="s">
        <v>1392</v>
      </c>
      <c r="AM200" s="79" t="s">
        <v>1437</v>
      </c>
      <c r="AN200" s="79" t="b">
        <v>0</v>
      </c>
      <c r="AO200" s="85" t="s">
        <v>1355</v>
      </c>
      <c r="AP200" s="79" t="s">
        <v>176</v>
      </c>
      <c r="AQ200" s="79">
        <v>0</v>
      </c>
      <c r="AR200" s="79">
        <v>0</v>
      </c>
      <c r="AS200" s="79"/>
      <c r="AT200" s="79"/>
      <c r="AU200" s="79"/>
      <c r="AV200" s="79"/>
      <c r="AW200" s="79"/>
      <c r="AX200" s="79"/>
      <c r="AY200" s="79"/>
      <c r="AZ200" s="79"/>
      <c r="BA200">
        <v>3</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17</v>
      </c>
      <c r="BK200" s="49">
        <v>100</v>
      </c>
      <c r="BL200" s="48">
        <v>17</v>
      </c>
    </row>
    <row r="201" spans="1:64" ht="15">
      <c r="A201" s="64" t="s">
        <v>344</v>
      </c>
      <c r="B201" s="64" t="s">
        <v>344</v>
      </c>
      <c r="C201" s="65"/>
      <c r="D201" s="66"/>
      <c r="E201" s="67"/>
      <c r="F201" s="68"/>
      <c r="G201" s="65"/>
      <c r="H201" s="69"/>
      <c r="I201" s="70"/>
      <c r="J201" s="70"/>
      <c r="K201" s="34" t="s">
        <v>65</v>
      </c>
      <c r="L201" s="77">
        <v>253</v>
      </c>
      <c r="M201" s="77"/>
      <c r="N201" s="72"/>
      <c r="O201" s="79" t="s">
        <v>176</v>
      </c>
      <c r="P201" s="81">
        <v>43575.36898148148</v>
      </c>
      <c r="Q201" s="79" t="s">
        <v>566</v>
      </c>
      <c r="R201" s="82" t="s">
        <v>632</v>
      </c>
      <c r="S201" s="79" t="s">
        <v>669</v>
      </c>
      <c r="T201" s="79" t="s">
        <v>684</v>
      </c>
      <c r="U201" s="79"/>
      <c r="V201" s="82" t="s">
        <v>919</v>
      </c>
      <c r="W201" s="81">
        <v>43575.36898148148</v>
      </c>
      <c r="X201" s="82" t="s">
        <v>1134</v>
      </c>
      <c r="Y201" s="79"/>
      <c r="Z201" s="79"/>
      <c r="AA201" s="85" t="s">
        <v>1356</v>
      </c>
      <c r="AB201" s="79"/>
      <c r="AC201" s="79" t="b">
        <v>0</v>
      </c>
      <c r="AD201" s="79">
        <v>0</v>
      </c>
      <c r="AE201" s="85" t="s">
        <v>1392</v>
      </c>
      <c r="AF201" s="79" t="b">
        <v>0</v>
      </c>
      <c r="AG201" s="79" t="s">
        <v>1403</v>
      </c>
      <c r="AH201" s="79"/>
      <c r="AI201" s="85" t="s">
        <v>1392</v>
      </c>
      <c r="AJ201" s="79" t="b">
        <v>0</v>
      </c>
      <c r="AK201" s="79">
        <v>0</v>
      </c>
      <c r="AL201" s="85" t="s">
        <v>1392</v>
      </c>
      <c r="AM201" s="79" t="s">
        <v>1437</v>
      </c>
      <c r="AN201" s="79" t="b">
        <v>0</v>
      </c>
      <c r="AO201" s="85" t="s">
        <v>1356</v>
      </c>
      <c r="AP201" s="79" t="s">
        <v>176</v>
      </c>
      <c r="AQ201" s="79">
        <v>0</v>
      </c>
      <c r="AR201" s="79">
        <v>0</v>
      </c>
      <c r="AS201" s="79"/>
      <c r="AT201" s="79"/>
      <c r="AU201" s="79"/>
      <c r="AV201" s="79"/>
      <c r="AW201" s="79"/>
      <c r="AX201" s="79"/>
      <c r="AY201" s="79"/>
      <c r="AZ201" s="79"/>
      <c r="BA201">
        <v>3</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33</v>
      </c>
      <c r="BK201" s="49">
        <v>100</v>
      </c>
      <c r="BL201" s="48">
        <v>33</v>
      </c>
    </row>
    <row r="202" spans="1:64" ht="15">
      <c r="A202" s="64" t="s">
        <v>345</v>
      </c>
      <c r="B202" s="64" t="s">
        <v>345</v>
      </c>
      <c r="C202" s="65"/>
      <c r="D202" s="66"/>
      <c r="E202" s="67"/>
      <c r="F202" s="68"/>
      <c r="G202" s="65"/>
      <c r="H202" s="69"/>
      <c r="I202" s="70"/>
      <c r="J202" s="70"/>
      <c r="K202" s="34" t="s">
        <v>65</v>
      </c>
      <c r="L202" s="77">
        <v>254</v>
      </c>
      <c r="M202" s="77"/>
      <c r="N202" s="72"/>
      <c r="O202" s="79" t="s">
        <v>176</v>
      </c>
      <c r="P202" s="81">
        <v>43574.65635416667</v>
      </c>
      <c r="Q202" s="79" t="s">
        <v>567</v>
      </c>
      <c r="R202" s="82" t="s">
        <v>633</v>
      </c>
      <c r="S202" s="79" t="s">
        <v>666</v>
      </c>
      <c r="T202" s="79" t="s">
        <v>748</v>
      </c>
      <c r="U202" s="79"/>
      <c r="V202" s="82" t="s">
        <v>920</v>
      </c>
      <c r="W202" s="81">
        <v>43574.65635416667</v>
      </c>
      <c r="X202" s="82" t="s">
        <v>1135</v>
      </c>
      <c r="Y202" s="79"/>
      <c r="Z202" s="79"/>
      <c r="AA202" s="85" t="s">
        <v>1357</v>
      </c>
      <c r="AB202" s="79"/>
      <c r="AC202" s="79" t="b">
        <v>0</v>
      </c>
      <c r="AD202" s="79">
        <v>0</v>
      </c>
      <c r="AE202" s="85" t="s">
        <v>1392</v>
      </c>
      <c r="AF202" s="79" t="b">
        <v>0</v>
      </c>
      <c r="AG202" s="79" t="s">
        <v>1403</v>
      </c>
      <c r="AH202" s="79"/>
      <c r="AI202" s="85" t="s">
        <v>1392</v>
      </c>
      <c r="AJ202" s="79" t="b">
        <v>0</v>
      </c>
      <c r="AK202" s="79">
        <v>0</v>
      </c>
      <c r="AL202" s="85" t="s">
        <v>1392</v>
      </c>
      <c r="AM202" s="79" t="s">
        <v>1438</v>
      </c>
      <c r="AN202" s="79" t="b">
        <v>0</v>
      </c>
      <c r="AO202" s="85" t="s">
        <v>1357</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25</v>
      </c>
      <c r="BC202" s="78" t="str">
        <f>REPLACE(INDEX(GroupVertices[Group],MATCH(Edges24[[#This Row],[Vertex 2]],GroupVertices[Vertex],0)),1,1,"")</f>
        <v>25</v>
      </c>
      <c r="BD202" s="48">
        <v>0</v>
      </c>
      <c r="BE202" s="49">
        <v>0</v>
      </c>
      <c r="BF202" s="48">
        <v>1</v>
      </c>
      <c r="BG202" s="49">
        <v>2.0408163265306123</v>
      </c>
      <c r="BH202" s="48">
        <v>0</v>
      </c>
      <c r="BI202" s="49">
        <v>0</v>
      </c>
      <c r="BJ202" s="48">
        <v>48</v>
      </c>
      <c r="BK202" s="49">
        <v>97.95918367346938</v>
      </c>
      <c r="BL202" s="48">
        <v>49</v>
      </c>
    </row>
    <row r="203" spans="1:64" ht="15">
      <c r="A203" s="64" t="s">
        <v>346</v>
      </c>
      <c r="B203" s="64" t="s">
        <v>345</v>
      </c>
      <c r="C203" s="65"/>
      <c r="D203" s="66"/>
      <c r="E203" s="67"/>
      <c r="F203" s="68"/>
      <c r="G203" s="65"/>
      <c r="H203" s="69"/>
      <c r="I203" s="70"/>
      <c r="J203" s="70"/>
      <c r="K203" s="34" t="s">
        <v>65</v>
      </c>
      <c r="L203" s="77">
        <v>255</v>
      </c>
      <c r="M203" s="77"/>
      <c r="N203" s="72"/>
      <c r="O203" s="79" t="s">
        <v>416</v>
      </c>
      <c r="P203" s="81">
        <v>43575.39355324074</v>
      </c>
      <c r="Q203" s="79" t="s">
        <v>568</v>
      </c>
      <c r="R203" s="79"/>
      <c r="S203" s="79"/>
      <c r="T203" s="79" t="s">
        <v>749</v>
      </c>
      <c r="U203" s="79"/>
      <c r="V203" s="82" t="s">
        <v>921</v>
      </c>
      <c r="W203" s="81">
        <v>43575.39355324074</v>
      </c>
      <c r="X203" s="82" t="s">
        <v>1136</v>
      </c>
      <c r="Y203" s="79"/>
      <c r="Z203" s="79"/>
      <c r="AA203" s="85" t="s">
        <v>1358</v>
      </c>
      <c r="AB203" s="79"/>
      <c r="AC203" s="79" t="b">
        <v>0</v>
      </c>
      <c r="AD203" s="79">
        <v>0</v>
      </c>
      <c r="AE203" s="85" t="s">
        <v>1392</v>
      </c>
      <c r="AF203" s="79" t="b">
        <v>0</v>
      </c>
      <c r="AG203" s="79" t="s">
        <v>1403</v>
      </c>
      <c r="AH203" s="79"/>
      <c r="AI203" s="85" t="s">
        <v>1392</v>
      </c>
      <c r="AJ203" s="79" t="b">
        <v>0</v>
      </c>
      <c r="AK203" s="79">
        <v>1</v>
      </c>
      <c r="AL203" s="85" t="s">
        <v>1357</v>
      </c>
      <c r="AM203" s="79" t="s">
        <v>1426</v>
      </c>
      <c r="AN203" s="79" t="b">
        <v>0</v>
      </c>
      <c r="AO203" s="85" t="s">
        <v>1357</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25</v>
      </c>
      <c r="BC203" s="78" t="str">
        <f>REPLACE(INDEX(GroupVertices[Group],MATCH(Edges24[[#This Row],[Vertex 2]],GroupVertices[Vertex],0)),1,1,"")</f>
        <v>25</v>
      </c>
      <c r="BD203" s="48">
        <v>0</v>
      </c>
      <c r="BE203" s="49">
        <v>0</v>
      </c>
      <c r="BF203" s="48">
        <v>0</v>
      </c>
      <c r="BG203" s="49">
        <v>0</v>
      </c>
      <c r="BH203" s="48">
        <v>0</v>
      </c>
      <c r="BI203" s="49">
        <v>0</v>
      </c>
      <c r="BJ203" s="48">
        <v>21</v>
      </c>
      <c r="BK203" s="49">
        <v>100</v>
      </c>
      <c r="BL203" s="48">
        <v>21</v>
      </c>
    </row>
    <row r="204" spans="1:64" ht="15">
      <c r="A204" s="64" t="s">
        <v>347</v>
      </c>
      <c r="B204" s="64" t="s">
        <v>397</v>
      </c>
      <c r="C204" s="65"/>
      <c r="D204" s="66"/>
      <c r="E204" s="67"/>
      <c r="F204" s="68"/>
      <c r="G204" s="65"/>
      <c r="H204" s="69"/>
      <c r="I204" s="70"/>
      <c r="J204" s="70"/>
      <c r="K204" s="34" t="s">
        <v>65</v>
      </c>
      <c r="L204" s="77">
        <v>256</v>
      </c>
      <c r="M204" s="77"/>
      <c r="N204" s="72"/>
      <c r="O204" s="79" t="s">
        <v>416</v>
      </c>
      <c r="P204" s="81">
        <v>43573.54180555556</v>
      </c>
      <c r="Q204" s="79" t="s">
        <v>569</v>
      </c>
      <c r="R204" s="82" t="s">
        <v>634</v>
      </c>
      <c r="S204" s="79" t="s">
        <v>673</v>
      </c>
      <c r="T204" s="79" t="s">
        <v>730</v>
      </c>
      <c r="U204" s="82" t="s">
        <v>803</v>
      </c>
      <c r="V204" s="82" t="s">
        <v>803</v>
      </c>
      <c r="W204" s="81">
        <v>43573.54180555556</v>
      </c>
      <c r="X204" s="82" t="s">
        <v>1137</v>
      </c>
      <c r="Y204" s="79"/>
      <c r="Z204" s="79"/>
      <c r="AA204" s="85" t="s">
        <v>1359</v>
      </c>
      <c r="AB204" s="79"/>
      <c r="AC204" s="79" t="b">
        <v>0</v>
      </c>
      <c r="AD204" s="79">
        <v>4</v>
      </c>
      <c r="AE204" s="85" t="s">
        <v>1392</v>
      </c>
      <c r="AF204" s="79" t="b">
        <v>0</v>
      </c>
      <c r="AG204" s="79" t="s">
        <v>1403</v>
      </c>
      <c r="AH204" s="79"/>
      <c r="AI204" s="85" t="s">
        <v>1392</v>
      </c>
      <c r="AJ204" s="79" t="b">
        <v>0</v>
      </c>
      <c r="AK204" s="79">
        <v>2</v>
      </c>
      <c r="AL204" s="85" t="s">
        <v>1392</v>
      </c>
      <c r="AM204" s="79" t="s">
        <v>1438</v>
      </c>
      <c r="AN204" s="79" t="b">
        <v>0</v>
      </c>
      <c r="AO204" s="85" t="s">
        <v>1359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5</v>
      </c>
      <c r="BC204" s="78" t="str">
        <f>REPLACE(INDEX(GroupVertices[Group],MATCH(Edges24[[#This Row],[Vertex 2]],GroupVertices[Vertex],0)),1,1,"")</f>
        <v>5</v>
      </c>
      <c r="BD204" s="48">
        <v>1</v>
      </c>
      <c r="BE204" s="49">
        <v>3.7037037037037037</v>
      </c>
      <c r="BF204" s="48">
        <v>1</v>
      </c>
      <c r="BG204" s="49">
        <v>3.7037037037037037</v>
      </c>
      <c r="BH204" s="48">
        <v>0</v>
      </c>
      <c r="BI204" s="49">
        <v>0</v>
      </c>
      <c r="BJ204" s="48">
        <v>25</v>
      </c>
      <c r="BK204" s="49">
        <v>92.5925925925926</v>
      </c>
      <c r="BL204" s="48">
        <v>27</v>
      </c>
    </row>
    <row r="205" spans="1:64" ht="15">
      <c r="A205" s="64" t="s">
        <v>348</v>
      </c>
      <c r="B205" s="64" t="s">
        <v>347</v>
      </c>
      <c r="C205" s="65"/>
      <c r="D205" s="66"/>
      <c r="E205" s="67"/>
      <c r="F205" s="68"/>
      <c r="G205" s="65"/>
      <c r="H205" s="69"/>
      <c r="I205" s="70"/>
      <c r="J205" s="70"/>
      <c r="K205" s="34" t="s">
        <v>65</v>
      </c>
      <c r="L205" s="77">
        <v>257</v>
      </c>
      <c r="M205" s="77"/>
      <c r="N205" s="72"/>
      <c r="O205" s="79" t="s">
        <v>416</v>
      </c>
      <c r="P205" s="81">
        <v>43575.470138888886</v>
      </c>
      <c r="Q205" s="79" t="s">
        <v>570</v>
      </c>
      <c r="R205" s="79" t="s">
        <v>635</v>
      </c>
      <c r="S205" s="79" t="s">
        <v>674</v>
      </c>
      <c r="T205" s="79" t="s">
        <v>730</v>
      </c>
      <c r="U205" s="79"/>
      <c r="V205" s="82" t="s">
        <v>922</v>
      </c>
      <c r="W205" s="81">
        <v>43575.470138888886</v>
      </c>
      <c r="X205" s="82" t="s">
        <v>1138</v>
      </c>
      <c r="Y205" s="79"/>
      <c r="Z205" s="79"/>
      <c r="AA205" s="85" t="s">
        <v>1360</v>
      </c>
      <c r="AB205" s="79"/>
      <c r="AC205" s="79" t="b">
        <v>0</v>
      </c>
      <c r="AD205" s="79">
        <v>0</v>
      </c>
      <c r="AE205" s="85" t="s">
        <v>1392</v>
      </c>
      <c r="AF205" s="79" t="b">
        <v>0</v>
      </c>
      <c r="AG205" s="79" t="s">
        <v>1403</v>
      </c>
      <c r="AH205" s="79"/>
      <c r="AI205" s="85" t="s">
        <v>1392</v>
      </c>
      <c r="AJ205" s="79" t="b">
        <v>0</v>
      </c>
      <c r="AK205" s="79">
        <v>0</v>
      </c>
      <c r="AL205" s="85" t="s">
        <v>1392</v>
      </c>
      <c r="AM205" s="79" t="s">
        <v>1439</v>
      </c>
      <c r="AN205" s="79" t="b">
        <v>0</v>
      </c>
      <c r="AO205" s="85" t="s">
        <v>1360</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5</v>
      </c>
      <c r="BC205" s="78" t="str">
        <f>REPLACE(INDEX(GroupVertices[Group],MATCH(Edges24[[#This Row],[Vertex 2]],GroupVertices[Vertex],0)),1,1,"")</f>
        <v>5</v>
      </c>
      <c r="BD205" s="48"/>
      <c r="BE205" s="49"/>
      <c r="BF205" s="48"/>
      <c r="BG205" s="49"/>
      <c r="BH205" s="48"/>
      <c r="BI205" s="49"/>
      <c r="BJ205" s="48"/>
      <c r="BK205" s="49"/>
      <c r="BL205" s="48"/>
    </row>
    <row r="206" spans="1:64" ht="15">
      <c r="A206" s="64" t="s">
        <v>349</v>
      </c>
      <c r="B206" s="64" t="s">
        <v>349</v>
      </c>
      <c r="C206" s="65"/>
      <c r="D206" s="66"/>
      <c r="E206" s="67"/>
      <c r="F206" s="68"/>
      <c r="G206" s="65"/>
      <c r="H206" s="69"/>
      <c r="I206" s="70"/>
      <c r="J206" s="70"/>
      <c r="K206" s="34" t="s">
        <v>65</v>
      </c>
      <c r="L206" s="77">
        <v>259</v>
      </c>
      <c r="M206" s="77"/>
      <c r="N206" s="72"/>
      <c r="O206" s="79" t="s">
        <v>176</v>
      </c>
      <c r="P206" s="81">
        <v>43553.72792824074</v>
      </c>
      <c r="Q206" s="79" t="s">
        <v>571</v>
      </c>
      <c r="R206" s="79"/>
      <c r="S206" s="79"/>
      <c r="T206" s="79" t="s">
        <v>750</v>
      </c>
      <c r="U206" s="82" t="s">
        <v>804</v>
      </c>
      <c r="V206" s="82" t="s">
        <v>804</v>
      </c>
      <c r="W206" s="81">
        <v>43553.72792824074</v>
      </c>
      <c r="X206" s="82" t="s">
        <v>1139</v>
      </c>
      <c r="Y206" s="79"/>
      <c r="Z206" s="79"/>
      <c r="AA206" s="85" t="s">
        <v>1361</v>
      </c>
      <c r="AB206" s="79"/>
      <c r="AC206" s="79" t="b">
        <v>0</v>
      </c>
      <c r="AD206" s="79">
        <v>11</v>
      </c>
      <c r="AE206" s="85" t="s">
        <v>1392</v>
      </c>
      <c r="AF206" s="79" t="b">
        <v>0</v>
      </c>
      <c r="AG206" s="79" t="s">
        <v>1403</v>
      </c>
      <c r="AH206" s="79"/>
      <c r="AI206" s="85" t="s">
        <v>1392</v>
      </c>
      <c r="AJ206" s="79" t="b">
        <v>0</v>
      </c>
      <c r="AK206" s="79">
        <v>2</v>
      </c>
      <c r="AL206" s="85" t="s">
        <v>1392</v>
      </c>
      <c r="AM206" s="79" t="s">
        <v>1426</v>
      </c>
      <c r="AN206" s="79" t="b">
        <v>0</v>
      </c>
      <c r="AO206" s="85" t="s">
        <v>1361</v>
      </c>
      <c r="AP206" s="79" t="s">
        <v>1441</v>
      </c>
      <c r="AQ206" s="79">
        <v>0</v>
      </c>
      <c r="AR206" s="79">
        <v>0</v>
      </c>
      <c r="AS206" s="79"/>
      <c r="AT206" s="79"/>
      <c r="AU206" s="79"/>
      <c r="AV206" s="79"/>
      <c r="AW206" s="79"/>
      <c r="AX206" s="79"/>
      <c r="AY206" s="79"/>
      <c r="AZ206" s="79"/>
      <c r="BA206">
        <v>1</v>
      </c>
      <c r="BB206" s="78" t="str">
        <f>REPLACE(INDEX(GroupVertices[Group],MATCH(Edges24[[#This Row],[Vertex 1]],GroupVertices[Vertex],0)),1,1,"")</f>
        <v>24</v>
      </c>
      <c r="BC206" s="78" t="str">
        <f>REPLACE(INDEX(GroupVertices[Group],MATCH(Edges24[[#This Row],[Vertex 2]],GroupVertices[Vertex],0)),1,1,"")</f>
        <v>24</v>
      </c>
      <c r="BD206" s="48">
        <v>1</v>
      </c>
      <c r="BE206" s="49">
        <v>3.0303030303030303</v>
      </c>
      <c r="BF206" s="48">
        <v>0</v>
      </c>
      <c r="BG206" s="49">
        <v>0</v>
      </c>
      <c r="BH206" s="48">
        <v>0</v>
      </c>
      <c r="BI206" s="49">
        <v>0</v>
      </c>
      <c r="BJ206" s="48">
        <v>32</v>
      </c>
      <c r="BK206" s="49">
        <v>96.96969696969697</v>
      </c>
      <c r="BL206" s="48">
        <v>33</v>
      </c>
    </row>
    <row r="207" spans="1:64" ht="15">
      <c r="A207" s="64" t="s">
        <v>350</v>
      </c>
      <c r="B207" s="64" t="s">
        <v>349</v>
      </c>
      <c r="C207" s="65"/>
      <c r="D207" s="66"/>
      <c r="E207" s="67"/>
      <c r="F207" s="68"/>
      <c r="G207" s="65"/>
      <c r="H207" s="69"/>
      <c r="I207" s="70"/>
      <c r="J207" s="70"/>
      <c r="K207" s="34" t="s">
        <v>65</v>
      </c>
      <c r="L207" s="77">
        <v>260</v>
      </c>
      <c r="M207" s="77"/>
      <c r="N207" s="72"/>
      <c r="O207" s="79" t="s">
        <v>416</v>
      </c>
      <c r="P207" s="81">
        <v>43575.60430555556</v>
      </c>
      <c r="Q207" s="79" t="s">
        <v>572</v>
      </c>
      <c r="R207" s="79"/>
      <c r="S207" s="79"/>
      <c r="T207" s="79" t="s">
        <v>751</v>
      </c>
      <c r="U207" s="79"/>
      <c r="V207" s="82" t="s">
        <v>923</v>
      </c>
      <c r="W207" s="81">
        <v>43575.60430555556</v>
      </c>
      <c r="X207" s="82" t="s">
        <v>1140</v>
      </c>
      <c r="Y207" s="79"/>
      <c r="Z207" s="79"/>
      <c r="AA207" s="85" t="s">
        <v>1362</v>
      </c>
      <c r="AB207" s="79"/>
      <c r="AC207" s="79" t="b">
        <v>0</v>
      </c>
      <c r="AD207" s="79">
        <v>0</v>
      </c>
      <c r="AE207" s="85" t="s">
        <v>1392</v>
      </c>
      <c r="AF207" s="79" t="b">
        <v>0</v>
      </c>
      <c r="AG207" s="79" t="s">
        <v>1403</v>
      </c>
      <c r="AH207" s="79"/>
      <c r="AI207" s="85" t="s">
        <v>1392</v>
      </c>
      <c r="AJ207" s="79" t="b">
        <v>0</v>
      </c>
      <c r="AK207" s="79">
        <v>2</v>
      </c>
      <c r="AL207" s="85" t="s">
        <v>1361</v>
      </c>
      <c r="AM207" s="79" t="s">
        <v>1425</v>
      </c>
      <c r="AN207" s="79" t="b">
        <v>0</v>
      </c>
      <c r="AO207" s="85" t="s">
        <v>1361</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24</v>
      </c>
      <c r="BC207" s="78" t="str">
        <f>REPLACE(INDEX(GroupVertices[Group],MATCH(Edges24[[#This Row],[Vertex 2]],GroupVertices[Vertex],0)),1,1,"")</f>
        <v>24</v>
      </c>
      <c r="BD207" s="48">
        <v>1</v>
      </c>
      <c r="BE207" s="49">
        <v>3.8461538461538463</v>
      </c>
      <c r="BF207" s="48">
        <v>0</v>
      </c>
      <c r="BG207" s="49">
        <v>0</v>
      </c>
      <c r="BH207" s="48">
        <v>0</v>
      </c>
      <c r="BI207" s="49">
        <v>0</v>
      </c>
      <c r="BJ207" s="48">
        <v>25</v>
      </c>
      <c r="BK207" s="49">
        <v>96.15384615384616</v>
      </c>
      <c r="BL207" s="48">
        <v>26</v>
      </c>
    </row>
    <row r="208" spans="1:64" ht="15">
      <c r="A208" s="64" t="s">
        <v>351</v>
      </c>
      <c r="B208" s="64" t="s">
        <v>406</v>
      </c>
      <c r="C208" s="65"/>
      <c r="D208" s="66"/>
      <c r="E208" s="67"/>
      <c r="F208" s="68"/>
      <c r="G208" s="65"/>
      <c r="H208" s="69"/>
      <c r="I208" s="70"/>
      <c r="J208" s="70"/>
      <c r="K208" s="34" t="s">
        <v>65</v>
      </c>
      <c r="L208" s="77">
        <v>261</v>
      </c>
      <c r="M208" s="77"/>
      <c r="N208" s="72"/>
      <c r="O208" s="79" t="s">
        <v>416</v>
      </c>
      <c r="P208" s="81">
        <v>43575.679710648146</v>
      </c>
      <c r="Q208" s="79" t="s">
        <v>573</v>
      </c>
      <c r="R208" s="82" t="s">
        <v>636</v>
      </c>
      <c r="S208" s="79" t="s">
        <v>648</v>
      </c>
      <c r="T208" s="79" t="s">
        <v>752</v>
      </c>
      <c r="U208" s="79"/>
      <c r="V208" s="82" t="s">
        <v>924</v>
      </c>
      <c r="W208" s="81">
        <v>43575.679710648146</v>
      </c>
      <c r="X208" s="82" t="s">
        <v>1141</v>
      </c>
      <c r="Y208" s="79"/>
      <c r="Z208" s="79"/>
      <c r="AA208" s="85" t="s">
        <v>1363</v>
      </c>
      <c r="AB208" s="79"/>
      <c r="AC208" s="79" t="b">
        <v>0</v>
      </c>
      <c r="AD208" s="79">
        <v>1</v>
      </c>
      <c r="AE208" s="85" t="s">
        <v>1392</v>
      </c>
      <c r="AF208" s="79" t="b">
        <v>1</v>
      </c>
      <c r="AG208" s="79" t="s">
        <v>1403</v>
      </c>
      <c r="AH208" s="79"/>
      <c r="AI208" s="85" t="s">
        <v>1420</v>
      </c>
      <c r="AJ208" s="79" t="b">
        <v>0</v>
      </c>
      <c r="AK208" s="79">
        <v>1</v>
      </c>
      <c r="AL208" s="85" t="s">
        <v>1392</v>
      </c>
      <c r="AM208" s="79" t="s">
        <v>1426</v>
      </c>
      <c r="AN208" s="79" t="b">
        <v>0</v>
      </c>
      <c r="AO208" s="85" t="s">
        <v>1363</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18</v>
      </c>
      <c r="BC208" s="78" t="str">
        <f>REPLACE(INDEX(GroupVertices[Group],MATCH(Edges24[[#This Row],[Vertex 2]],GroupVertices[Vertex],0)),1,1,"")</f>
        <v>18</v>
      </c>
      <c r="BD208" s="48">
        <v>2</v>
      </c>
      <c r="BE208" s="49">
        <v>4.3478260869565215</v>
      </c>
      <c r="BF208" s="48">
        <v>2</v>
      </c>
      <c r="BG208" s="49">
        <v>4.3478260869565215</v>
      </c>
      <c r="BH208" s="48">
        <v>0</v>
      </c>
      <c r="BI208" s="49">
        <v>0</v>
      </c>
      <c r="BJ208" s="48">
        <v>42</v>
      </c>
      <c r="BK208" s="49">
        <v>91.30434782608695</v>
      </c>
      <c r="BL208" s="48">
        <v>46</v>
      </c>
    </row>
    <row r="209" spans="1:64" ht="15">
      <c r="A209" s="64" t="s">
        <v>352</v>
      </c>
      <c r="B209" s="64" t="s">
        <v>351</v>
      </c>
      <c r="C209" s="65"/>
      <c r="D209" s="66"/>
      <c r="E209" s="67"/>
      <c r="F209" s="68"/>
      <c r="G209" s="65"/>
      <c r="H209" s="69"/>
      <c r="I209" s="70"/>
      <c r="J209" s="70"/>
      <c r="K209" s="34" t="s">
        <v>65</v>
      </c>
      <c r="L209" s="77">
        <v>262</v>
      </c>
      <c r="M209" s="77"/>
      <c r="N209" s="72"/>
      <c r="O209" s="79" t="s">
        <v>416</v>
      </c>
      <c r="P209" s="81">
        <v>43575.741736111115</v>
      </c>
      <c r="Q209" s="79" t="s">
        <v>574</v>
      </c>
      <c r="R209" s="79"/>
      <c r="S209" s="79"/>
      <c r="T209" s="79"/>
      <c r="U209" s="79"/>
      <c r="V209" s="82" t="s">
        <v>925</v>
      </c>
      <c r="W209" s="81">
        <v>43575.741736111115</v>
      </c>
      <c r="X209" s="82" t="s">
        <v>1142</v>
      </c>
      <c r="Y209" s="79"/>
      <c r="Z209" s="79"/>
      <c r="AA209" s="85" t="s">
        <v>1364</v>
      </c>
      <c r="AB209" s="79"/>
      <c r="AC209" s="79" t="b">
        <v>0</v>
      </c>
      <c r="AD209" s="79">
        <v>0</v>
      </c>
      <c r="AE209" s="85" t="s">
        <v>1392</v>
      </c>
      <c r="AF209" s="79" t="b">
        <v>1</v>
      </c>
      <c r="AG209" s="79" t="s">
        <v>1403</v>
      </c>
      <c r="AH209" s="79"/>
      <c r="AI209" s="85" t="s">
        <v>1420</v>
      </c>
      <c r="AJ209" s="79" t="b">
        <v>0</v>
      </c>
      <c r="AK209" s="79">
        <v>1</v>
      </c>
      <c r="AL209" s="85" t="s">
        <v>1363</v>
      </c>
      <c r="AM209" s="79" t="s">
        <v>1425</v>
      </c>
      <c r="AN209" s="79" t="b">
        <v>0</v>
      </c>
      <c r="AO209" s="85" t="s">
        <v>1363</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18</v>
      </c>
      <c r="BC209" s="78" t="str">
        <f>REPLACE(INDEX(GroupVertices[Group],MATCH(Edges24[[#This Row],[Vertex 2]],GroupVertices[Vertex],0)),1,1,"")</f>
        <v>18</v>
      </c>
      <c r="BD209" s="48">
        <v>2</v>
      </c>
      <c r="BE209" s="49">
        <v>7.6923076923076925</v>
      </c>
      <c r="BF209" s="48">
        <v>1</v>
      </c>
      <c r="BG209" s="49">
        <v>3.8461538461538463</v>
      </c>
      <c r="BH209" s="48">
        <v>0</v>
      </c>
      <c r="BI209" s="49">
        <v>0</v>
      </c>
      <c r="BJ209" s="48">
        <v>23</v>
      </c>
      <c r="BK209" s="49">
        <v>88.46153846153847</v>
      </c>
      <c r="BL209" s="48">
        <v>26</v>
      </c>
    </row>
    <row r="210" spans="1:64" ht="15">
      <c r="A210" s="64" t="s">
        <v>353</v>
      </c>
      <c r="B210" s="64" t="s">
        <v>353</v>
      </c>
      <c r="C210" s="65"/>
      <c r="D210" s="66"/>
      <c r="E210" s="67"/>
      <c r="F210" s="68"/>
      <c r="G210" s="65"/>
      <c r="H210" s="69"/>
      <c r="I210" s="70"/>
      <c r="J210" s="70"/>
      <c r="K210" s="34" t="s">
        <v>65</v>
      </c>
      <c r="L210" s="77">
        <v>263</v>
      </c>
      <c r="M210" s="77"/>
      <c r="N210" s="72"/>
      <c r="O210" s="79" t="s">
        <v>176</v>
      </c>
      <c r="P210" s="81">
        <v>43575.89975694445</v>
      </c>
      <c r="Q210" s="79" t="s">
        <v>575</v>
      </c>
      <c r="R210" s="79"/>
      <c r="S210" s="79"/>
      <c r="T210" s="79" t="s">
        <v>753</v>
      </c>
      <c r="U210" s="79"/>
      <c r="V210" s="82" t="s">
        <v>926</v>
      </c>
      <c r="W210" s="81">
        <v>43575.89975694445</v>
      </c>
      <c r="X210" s="82" t="s">
        <v>1143</v>
      </c>
      <c r="Y210" s="79"/>
      <c r="Z210" s="79"/>
      <c r="AA210" s="85" t="s">
        <v>1365</v>
      </c>
      <c r="AB210" s="79"/>
      <c r="AC210" s="79" t="b">
        <v>0</v>
      </c>
      <c r="AD210" s="79">
        <v>0</v>
      </c>
      <c r="AE210" s="85" t="s">
        <v>1392</v>
      </c>
      <c r="AF210" s="79" t="b">
        <v>0</v>
      </c>
      <c r="AG210" s="79" t="s">
        <v>1403</v>
      </c>
      <c r="AH210" s="79"/>
      <c r="AI210" s="85" t="s">
        <v>1392</v>
      </c>
      <c r="AJ210" s="79" t="b">
        <v>0</v>
      </c>
      <c r="AK210" s="79">
        <v>0</v>
      </c>
      <c r="AL210" s="85" t="s">
        <v>1392</v>
      </c>
      <c r="AM210" s="79" t="s">
        <v>1426</v>
      </c>
      <c r="AN210" s="79" t="b">
        <v>0</v>
      </c>
      <c r="AO210" s="85" t="s">
        <v>1365</v>
      </c>
      <c r="AP210" s="79" t="s">
        <v>176</v>
      </c>
      <c r="AQ210" s="79">
        <v>0</v>
      </c>
      <c r="AR210" s="79">
        <v>0</v>
      </c>
      <c r="AS210" s="79" t="s">
        <v>1445</v>
      </c>
      <c r="AT210" s="79" t="s">
        <v>1448</v>
      </c>
      <c r="AU210" s="79" t="s">
        <v>1451</v>
      </c>
      <c r="AV210" s="79" t="s">
        <v>1456</v>
      </c>
      <c r="AW210" s="79" t="s">
        <v>1461</v>
      </c>
      <c r="AX210" s="79" t="s">
        <v>1466</v>
      </c>
      <c r="AY210" s="79" t="s">
        <v>1468</v>
      </c>
      <c r="AZ210" s="82" t="s">
        <v>1472</v>
      </c>
      <c r="BA210">
        <v>1</v>
      </c>
      <c r="BB210" s="78" t="str">
        <f>REPLACE(INDEX(GroupVertices[Group],MATCH(Edges24[[#This Row],[Vertex 1]],GroupVertices[Vertex],0)),1,1,"")</f>
        <v>1</v>
      </c>
      <c r="BC210" s="78" t="str">
        <f>REPLACE(INDEX(GroupVertices[Group],MATCH(Edges24[[#This Row],[Vertex 2]],GroupVertices[Vertex],0)),1,1,"")</f>
        <v>1</v>
      </c>
      <c r="BD210" s="48">
        <v>1</v>
      </c>
      <c r="BE210" s="49">
        <v>4.545454545454546</v>
      </c>
      <c r="BF210" s="48">
        <v>0</v>
      </c>
      <c r="BG210" s="49">
        <v>0</v>
      </c>
      <c r="BH210" s="48">
        <v>0</v>
      </c>
      <c r="BI210" s="49">
        <v>0</v>
      </c>
      <c r="BJ210" s="48">
        <v>21</v>
      </c>
      <c r="BK210" s="49">
        <v>95.45454545454545</v>
      </c>
      <c r="BL210" s="48">
        <v>22</v>
      </c>
    </row>
    <row r="211" spans="1:64" ht="15">
      <c r="A211" s="64" t="s">
        <v>354</v>
      </c>
      <c r="B211" s="64" t="s">
        <v>407</v>
      </c>
      <c r="C211" s="65"/>
      <c r="D211" s="66"/>
      <c r="E211" s="67"/>
      <c r="F211" s="68"/>
      <c r="G211" s="65"/>
      <c r="H211" s="69"/>
      <c r="I211" s="70"/>
      <c r="J211" s="70"/>
      <c r="K211" s="34" t="s">
        <v>65</v>
      </c>
      <c r="L211" s="77">
        <v>264</v>
      </c>
      <c r="M211" s="77"/>
      <c r="N211" s="72"/>
      <c r="O211" s="79" t="s">
        <v>416</v>
      </c>
      <c r="P211" s="81">
        <v>43576.08037037037</v>
      </c>
      <c r="Q211" s="79" t="s">
        <v>576</v>
      </c>
      <c r="R211" s="79"/>
      <c r="S211" s="79"/>
      <c r="T211" s="79" t="s">
        <v>754</v>
      </c>
      <c r="U211" s="79"/>
      <c r="V211" s="82" t="s">
        <v>927</v>
      </c>
      <c r="W211" s="81">
        <v>43576.08037037037</v>
      </c>
      <c r="X211" s="82" t="s">
        <v>1144</v>
      </c>
      <c r="Y211" s="79"/>
      <c r="Z211" s="79"/>
      <c r="AA211" s="85" t="s">
        <v>1366</v>
      </c>
      <c r="AB211" s="85" t="s">
        <v>1389</v>
      </c>
      <c r="AC211" s="79" t="b">
        <v>0</v>
      </c>
      <c r="AD211" s="79">
        <v>0</v>
      </c>
      <c r="AE211" s="85" t="s">
        <v>1401</v>
      </c>
      <c r="AF211" s="79" t="b">
        <v>0</v>
      </c>
      <c r="AG211" s="79" t="s">
        <v>1406</v>
      </c>
      <c r="AH211" s="79"/>
      <c r="AI211" s="85" t="s">
        <v>1392</v>
      </c>
      <c r="AJ211" s="79" t="b">
        <v>0</v>
      </c>
      <c r="AK211" s="79">
        <v>0</v>
      </c>
      <c r="AL211" s="85" t="s">
        <v>1392</v>
      </c>
      <c r="AM211" s="79" t="s">
        <v>1426</v>
      </c>
      <c r="AN211" s="79" t="b">
        <v>0</v>
      </c>
      <c r="AO211" s="85" t="s">
        <v>1389</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15</v>
      </c>
      <c r="BC211" s="78" t="str">
        <f>REPLACE(INDEX(GroupVertices[Group],MATCH(Edges24[[#This Row],[Vertex 2]],GroupVertices[Vertex],0)),1,1,"")</f>
        <v>15</v>
      </c>
      <c r="BD211" s="48"/>
      <c r="BE211" s="49"/>
      <c r="BF211" s="48"/>
      <c r="BG211" s="49"/>
      <c r="BH211" s="48"/>
      <c r="BI211" s="49"/>
      <c r="BJ211" s="48"/>
      <c r="BK211" s="49"/>
      <c r="BL211" s="48"/>
    </row>
    <row r="212" spans="1:64" ht="15">
      <c r="A212" s="64" t="s">
        <v>355</v>
      </c>
      <c r="B212" s="64" t="s">
        <v>410</v>
      </c>
      <c r="C212" s="65"/>
      <c r="D212" s="66"/>
      <c r="E212" s="67"/>
      <c r="F212" s="68"/>
      <c r="G212" s="65"/>
      <c r="H212" s="69"/>
      <c r="I212" s="70"/>
      <c r="J212" s="70"/>
      <c r="K212" s="34" t="s">
        <v>65</v>
      </c>
      <c r="L212" s="77">
        <v>267</v>
      </c>
      <c r="M212" s="77"/>
      <c r="N212" s="72"/>
      <c r="O212" s="79" t="s">
        <v>417</v>
      </c>
      <c r="P212" s="81">
        <v>43564.07282407407</v>
      </c>
      <c r="Q212" s="79" t="s">
        <v>577</v>
      </c>
      <c r="R212" s="79"/>
      <c r="S212" s="79"/>
      <c r="T212" s="79" t="s">
        <v>755</v>
      </c>
      <c r="U212" s="79"/>
      <c r="V212" s="82" t="s">
        <v>928</v>
      </c>
      <c r="W212" s="81">
        <v>43564.07282407407</v>
      </c>
      <c r="X212" s="82" t="s">
        <v>1145</v>
      </c>
      <c r="Y212" s="79"/>
      <c r="Z212" s="79"/>
      <c r="AA212" s="85" t="s">
        <v>1367</v>
      </c>
      <c r="AB212" s="85" t="s">
        <v>1390</v>
      </c>
      <c r="AC212" s="79" t="b">
        <v>0</v>
      </c>
      <c r="AD212" s="79">
        <v>0</v>
      </c>
      <c r="AE212" s="85" t="s">
        <v>1402</v>
      </c>
      <c r="AF212" s="79" t="b">
        <v>0</v>
      </c>
      <c r="AG212" s="79" t="s">
        <v>1403</v>
      </c>
      <c r="AH212" s="79"/>
      <c r="AI212" s="85" t="s">
        <v>1392</v>
      </c>
      <c r="AJ212" s="79" t="b">
        <v>0</v>
      </c>
      <c r="AK212" s="79">
        <v>0</v>
      </c>
      <c r="AL212" s="85" t="s">
        <v>1392</v>
      </c>
      <c r="AM212" s="79" t="s">
        <v>1425</v>
      </c>
      <c r="AN212" s="79" t="b">
        <v>0</v>
      </c>
      <c r="AO212" s="85" t="s">
        <v>1390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23</v>
      </c>
      <c r="BC212" s="78" t="str">
        <f>REPLACE(INDEX(GroupVertices[Group],MATCH(Edges24[[#This Row],[Vertex 2]],GroupVertices[Vertex],0)),1,1,"")</f>
        <v>23</v>
      </c>
      <c r="BD212" s="48">
        <v>2</v>
      </c>
      <c r="BE212" s="49">
        <v>5</v>
      </c>
      <c r="BF212" s="48">
        <v>2</v>
      </c>
      <c r="BG212" s="49">
        <v>5</v>
      </c>
      <c r="BH212" s="48">
        <v>0</v>
      </c>
      <c r="BI212" s="49">
        <v>0</v>
      </c>
      <c r="BJ212" s="48">
        <v>36</v>
      </c>
      <c r="BK212" s="49">
        <v>90</v>
      </c>
      <c r="BL212" s="48">
        <v>40</v>
      </c>
    </row>
    <row r="213" spans="1:64" ht="15">
      <c r="A213" s="64" t="s">
        <v>355</v>
      </c>
      <c r="B213" s="64" t="s">
        <v>355</v>
      </c>
      <c r="C213" s="65"/>
      <c r="D213" s="66"/>
      <c r="E213" s="67"/>
      <c r="F213" s="68"/>
      <c r="G213" s="65"/>
      <c r="H213" s="69"/>
      <c r="I213" s="70"/>
      <c r="J213" s="70"/>
      <c r="K213" s="34" t="s">
        <v>65</v>
      </c>
      <c r="L213" s="77">
        <v>268</v>
      </c>
      <c r="M213" s="77"/>
      <c r="N213" s="72"/>
      <c r="O213" s="79" t="s">
        <v>176</v>
      </c>
      <c r="P213" s="81">
        <v>43576.17696759259</v>
      </c>
      <c r="Q213" s="79" t="s">
        <v>578</v>
      </c>
      <c r="R213" s="82" t="s">
        <v>637</v>
      </c>
      <c r="S213" s="79" t="s">
        <v>648</v>
      </c>
      <c r="T213" s="79" t="s">
        <v>684</v>
      </c>
      <c r="U213" s="79"/>
      <c r="V213" s="82" t="s">
        <v>928</v>
      </c>
      <c r="W213" s="81">
        <v>43576.17696759259</v>
      </c>
      <c r="X213" s="82" t="s">
        <v>1146</v>
      </c>
      <c r="Y213" s="79"/>
      <c r="Z213" s="79"/>
      <c r="AA213" s="85" t="s">
        <v>1368</v>
      </c>
      <c r="AB213" s="79"/>
      <c r="AC213" s="79" t="b">
        <v>0</v>
      </c>
      <c r="AD213" s="79">
        <v>0</v>
      </c>
      <c r="AE213" s="85" t="s">
        <v>1392</v>
      </c>
      <c r="AF213" s="79" t="b">
        <v>1</v>
      </c>
      <c r="AG213" s="79" t="s">
        <v>1406</v>
      </c>
      <c r="AH213" s="79"/>
      <c r="AI213" s="85" t="s">
        <v>1421</v>
      </c>
      <c r="AJ213" s="79" t="b">
        <v>0</v>
      </c>
      <c r="AK213" s="79">
        <v>0</v>
      </c>
      <c r="AL213" s="85" t="s">
        <v>1392</v>
      </c>
      <c r="AM213" s="79" t="s">
        <v>1425</v>
      </c>
      <c r="AN213" s="79" t="b">
        <v>0</v>
      </c>
      <c r="AO213" s="85" t="s">
        <v>1368</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23</v>
      </c>
      <c r="BC213" s="78" t="str">
        <f>REPLACE(INDEX(GroupVertices[Group],MATCH(Edges24[[#This Row],[Vertex 2]],GroupVertices[Vertex],0)),1,1,"")</f>
        <v>23</v>
      </c>
      <c r="BD213" s="48">
        <v>0</v>
      </c>
      <c r="BE213" s="49">
        <v>0</v>
      </c>
      <c r="BF213" s="48">
        <v>0</v>
      </c>
      <c r="BG213" s="49">
        <v>0</v>
      </c>
      <c r="BH213" s="48">
        <v>0</v>
      </c>
      <c r="BI213" s="49">
        <v>0</v>
      </c>
      <c r="BJ213" s="48">
        <v>1</v>
      </c>
      <c r="BK213" s="49">
        <v>100</v>
      </c>
      <c r="BL213" s="48">
        <v>1</v>
      </c>
    </row>
    <row r="214" spans="1:64" ht="15">
      <c r="A214" s="64" t="s">
        <v>356</v>
      </c>
      <c r="B214" s="64" t="s">
        <v>397</v>
      </c>
      <c r="C214" s="65"/>
      <c r="D214" s="66"/>
      <c r="E214" s="67"/>
      <c r="F214" s="68"/>
      <c r="G214" s="65"/>
      <c r="H214" s="69"/>
      <c r="I214" s="70"/>
      <c r="J214" s="70"/>
      <c r="K214" s="34" t="s">
        <v>65</v>
      </c>
      <c r="L214" s="77">
        <v>269</v>
      </c>
      <c r="M214" s="77"/>
      <c r="N214" s="72"/>
      <c r="O214" s="79" t="s">
        <v>416</v>
      </c>
      <c r="P214" s="81">
        <v>43576.61070601852</v>
      </c>
      <c r="Q214" s="79" t="s">
        <v>579</v>
      </c>
      <c r="R214" s="79"/>
      <c r="S214" s="79"/>
      <c r="T214" s="79" t="s">
        <v>756</v>
      </c>
      <c r="U214" s="79"/>
      <c r="V214" s="82" t="s">
        <v>929</v>
      </c>
      <c r="W214" s="81">
        <v>43576.61070601852</v>
      </c>
      <c r="X214" s="82" t="s">
        <v>1147</v>
      </c>
      <c r="Y214" s="79"/>
      <c r="Z214" s="79"/>
      <c r="AA214" s="85" t="s">
        <v>1369</v>
      </c>
      <c r="AB214" s="79"/>
      <c r="AC214" s="79" t="b">
        <v>0</v>
      </c>
      <c r="AD214" s="79">
        <v>0</v>
      </c>
      <c r="AE214" s="85" t="s">
        <v>1392</v>
      </c>
      <c r="AF214" s="79" t="b">
        <v>0</v>
      </c>
      <c r="AG214" s="79" t="s">
        <v>1403</v>
      </c>
      <c r="AH214" s="79"/>
      <c r="AI214" s="85" t="s">
        <v>1392</v>
      </c>
      <c r="AJ214" s="79" t="b">
        <v>0</v>
      </c>
      <c r="AK214" s="79">
        <v>0</v>
      </c>
      <c r="AL214" s="85" t="s">
        <v>1392</v>
      </c>
      <c r="AM214" s="79" t="s">
        <v>1424</v>
      </c>
      <c r="AN214" s="79" t="b">
        <v>0</v>
      </c>
      <c r="AO214" s="85" t="s">
        <v>1369</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5</v>
      </c>
      <c r="BC214" s="78" t="str">
        <f>REPLACE(INDEX(GroupVertices[Group],MATCH(Edges24[[#This Row],[Vertex 2]],GroupVertices[Vertex],0)),1,1,"")</f>
        <v>5</v>
      </c>
      <c r="BD214" s="48">
        <v>2</v>
      </c>
      <c r="BE214" s="49">
        <v>4.545454545454546</v>
      </c>
      <c r="BF214" s="48">
        <v>0</v>
      </c>
      <c r="BG214" s="49">
        <v>0</v>
      </c>
      <c r="BH214" s="48">
        <v>0</v>
      </c>
      <c r="BI214" s="49">
        <v>0</v>
      </c>
      <c r="BJ214" s="48">
        <v>42</v>
      </c>
      <c r="BK214" s="49">
        <v>95.45454545454545</v>
      </c>
      <c r="BL214" s="48">
        <v>44</v>
      </c>
    </row>
    <row r="215" spans="1:64" ht="15">
      <c r="A215" s="64" t="s">
        <v>357</v>
      </c>
      <c r="B215" s="64" t="s">
        <v>411</v>
      </c>
      <c r="C215" s="65"/>
      <c r="D215" s="66"/>
      <c r="E215" s="67"/>
      <c r="F215" s="68"/>
      <c r="G215" s="65"/>
      <c r="H215" s="69"/>
      <c r="I215" s="70"/>
      <c r="J215" s="70"/>
      <c r="K215" s="34" t="s">
        <v>65</v>
      </c>
      <c r="L215" s="77">
        <v>270</v>
      </c>
      <c r="M215" s="77"/>
      <c r="N215" s="72"/>
      <c r="O215" s="79" t="s">
        <v>416</v>
      </c>
      <c r="P215" s="81">
        <v>43576.681180555555</v>
      </c>
      <c r="Q215" s="79" t="s">
        <v>580</v>
      </c>
      <c r="R215" s="79" t="s">
        <v>638</v>
      </c>
      <c r="S215" s="79" t="s">
        <v>675</v>
      </c>
      <c r="T215" s="79" t="s">
        <v>757</v>
      </c>
      <c r="U215" s="79"/>
      <c r="V215" s="82" t="s">
        <v>930</v>
      </c>
      <c r="W215" s="81">
        <v>43576.681180555555</v>
      </c>
      <c r="X215" s="82" t="s">
        <v>1148</v>
      </c>
      <c r="Y215" s="79"/>
      <c r="Z215" s="79"/>
      <c r="AA215" s="85" t="s">
        <v>1370</v>
      </c>
      <c r="AB215" s="79"/>
      <c r="AC215" s="79" t="b">
        <v>0</v>
      </c>
      <c r="AD215" s="79">
        <v>5</v>
      </c>
      <c r="AE215" s="85" t="s">
        <v>1392</v>
      </c>
      <c r="AF215" s="79" t="b">
        <v>1</v>
      </c>
      <c r="AG215" s="79" t="s">
        <v>1403</v>
      </c>
      <c r="AH215" s="79"/>
      <c r="AI215" s="85" t="s">
        <v>1422</v>
      </c>
      <c r="AJ215" s="79" t="b">
        <v>0</v>
      </c>
      <c r="AK215" s="79">
        <v>1</v>
      </c>
      <c r="AL215" s="85" t="s">
        <v>1392</v>
      </c>
      <c r="AM215" s="79" t="s">
        <v>1426</v>
      </c>
      <c r="AN215" s="79" t="b">
        <v>0</v>
      </c>
      <c r="AO215" s="85" t="s">
        <v>1370</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9</v>
      </c>
      <c r="BC215" s="78" t="str">
        <f>REPLACE(INDEX(GroupVertices[Group],MATCH(Edges24[[#This Row],[Vertex 2]],GroupVertices[Vertex],0)),1,1,"")</f>
        <v>9</v>
      </c>
      <c r="BD215" s="48"/>
      <c r="BE215" s="49"/>
      <c r="BF215" s="48"/>
      <c r="BG215" s="49"/>
      <c r="BH215" s="48"/>
      <c r="BI215" s="49"/>
      <c r="BJ215" s="48"/>
      <c r="BK215" s="49"/>
      <c r="BL215" s="48"/>
    </row>
    <row r="216" spans="1:64" ht="15">
      <c r="A216" s="64" t="s">
        <v>358</v>
      </c>
      <c r="B216" s="64" t="s">
        <v>358</v>
      </c>
      <c r="C216" s="65"/>
      <c r="D216" s="66"/>
      <c r="E216" s="67"/>
      <c r="F216" s="68"/>
      <c r="G216" s="65"/>
      <c r="H216" s="69"/>
      <c r="I216" s="70"/>
      <c r="J216" s="70"/>
      <c r="K216" s="34" t="s">
        <v>65</v>
      </c>
      <c r="L216" s="77">
        <v>273</v>
      </c>
      <c r="M216" s="77"/>
      <c r="N216" s="72"/>
      <c r="O216" s="79" t="s">
        <v>176</v>
      </c>
      <c r="P216" s="81">
        <v>43576.86423611111</v>
      </c>
      <c r="Q216" s="79" t="s">
        <v>581</v>
      </c>
      <c r="R216" s="82" t="s">
        <v>639</v>
      </c>
      <c r="S216" s="79" t="s">
        <v>676</v>
      </c>
      <c r="T216" s="79" t="s">
        <v>758</v>
      </c>
      <c r="U216" s="79"/>
      <c r="V216" s="82" t="s">
        <v>931</v>
      </c>
      <c r="W216" s="81">
        <v>43576.86423611111</v>
      </c>
      <c r="X216" s="82" t="s">
        <v>1149</v>
      </c>
      <c r="Y216" s="79"/>
      <c r="Z216" s="79"/>
      <c r="AA216" s="85" t="s">
        <v>1371</v>
      </c>
      <c r="AB216" s="79"/>
      <c r="AC216" s="79" t="b">
        <v>0</v>
      </c>
      <c r="AD216" s="79">
        <v>1</v>
      </c>
      <c r="AE216" s="85" t="s">
        <v>1392</v>
      </c>
      <c r="AF216" s="79" t="b">
        <v>0</v>
      </c>
      <c r="AG216" s="79" t="s">
        <v>1403</v>
      </c>
      <c r="AH216" s="79"/>
      <c r="AI216" s="85" t="s">
        <v>1392</v>
      </c>
      <c r="AJ216" s="79" t="b">
        <v>0</v>
      </c>
      <c r="AK216" s="79">
        <v>0</v>
      </c>
      <c r="AL216" s="85" t="s">
        <v>1392</v>
      </c>
      <c r="AM216" s="79" t="s">
        <v>1423</v>
      </c>
      <c r="AN216" s="79" t="b">
        <v>0</v>
      </c>
      <c r="AO216" s="85" t="s">
        <v>1371</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1</v>
      </c>
      <c r="BD216" s="48">
        <v>0</v>
      </c>
      <c r="BE216" s="49">
        <v>0</v>
      </c>
      <c r="BF216" s="48">
        <v>1</v>
      </c>
      <c r="BG216" s="49">
        <v>7.142857142857143</v>
      </c>
      <c r="BH216" s="48">
        <v>0</v>
      </c>
      <c r="BI216" s="49">
        <v>0</v>
      </c>
      <c r="BJ216" s="48">
        <v>13</v>
      </c>
      <c r="BK216" s="49">
        <v>92.85714285714286</v>
      </c>
      <c r="BL216" s="48">
        <v>14</v>
      </c>
    </row>
    <row r="217" spans="1:64" ht="15">
      <c r="A217" s="64" t="s">
        <v>359</v>
      </c>
      <c r="B217" s="64" t="s">
        <v>359</v>
      </c>
      <c r="C217" s="65"/>
      <c r="D217" s="66"/>
      <c r="E217" s="67"/>
      <c r="F217" s="68"/>
      <c r="G217" s="65"/>
      <c r="H217" s="69"/>
      <c r="I217" s="70"/>
      <c r="J217" s="70"/>
      <c r="K217" s="34" t="s">
        <v>65</v>
      </c>
      <c r="L217" s="77">
        <v>274</v>
      </c>
      <c r="M217" s="77"/>
      <c r="N217" s="72"/>
      <c r="O217" s="79" t="s">
        <v>176</v>
      </c>
      <c r="P217" s="81">
        <v>43571.439675925925</v>
      </c>
      <c r="Q217" s="79" t="s">
        <v>582</v>
      </c>
      <c r="R217" s="82" t="s">
        <v>640</v>
      </c>
      <c r="S217" s="79" t="s">
        <v>657</v>
      </c>
      <c r="T217" s="79" t="s">
        <v>759</v>
      </c>
      <c r="U217" s="79"/>
      <c r="V217" s="82" t="s">
        <v>932</v>
      </c>
      <c r="W217" s="81">
        <v>43571.439675925925</v>
      </c>
      <c r="X217" s="82" t="s">
        <v>1150</v>
      </c>
      <c r="Y217" s="79">
        <v>53.26019</v>
      </c>
      <c r="Z217" s="79">
        <v>-2.51092</v>
      </c>
      <c r="AA217" s="85" t="s">
        <v>1372</v>
      </c>
      <c r="AB217" s="79"/>
      <c r="AC217" s="79" t="b">
        <v>0</v>
      </c>
      <c r="AD217" s="79">
        <v>0</v>
      </c>
      <c r="AE217" s="85" t="s">
        <v>1392</v>
      </c>
      <c r="AF217" s="79" t="b">
        <v>0</v>
      </c>
      <c r="AG217" s="79" t="s">
        <v>1403</v>
      </c>
      <c r="AH217" s="79"/>
      <c r="AI217" s="85" t="s">
        <v>1392</v>
      </c>
      <c r="AJ217" s="79" t="b">
        <v>0</v>
      </c>
      <c r="AK217" s="79">
        <v>0</v>
      </c>
      <c r="AL217" s="85" t="s">
        <v>1392</v>
      </c>
      <c r="AM217" s="79" t="s">
        <v>1440</v>
      </c>
      <c r="AN217" s="79" t="b">
        <v>0</v>
      </c>
      <c r="AO217" s="85" t="s">
        <v>1372</v>
      </c>
      <c r="AP217" s="79" t="s">
        <v>176</v>
      </c>
      <c r="AQ217" s="79">
        <v>0</v>
      </c>
      <c r="AR217" s="79">
        <v>0</v>
      </c>
      <c r="AS217" s="79" t="s">
        <v>1446</v>
      </c>
      <c r="AT217" s="79" t="s">
        <v>1449</v>
      </c>
      <c r="AU217" s="79" t="s">
        <v>1452</v>
      </c>
      <c r="AV217" s="79" t="s">
        <v>1457</v>
      </c>
      <c r="AW217" s="79" t="s">
        <v>1462</v>
      </c>
      <c r="AX217" s="79" t="s">
        <v>1467</v>
      </c>
      <c r="AY217" s="79" t="s">
        <v>1468</v>
      </c>
      <c r="AZ217" s="82" t="s">
        <v>1473</v>
      </c>
      <c r="BA217">
        <v>2</v>
      </c>
      <c r="BB217" s="78" t="str">
        <f>REPLACE(INDEX(GroupVertices[Group],MATCH(Edges24[[#This Row],[Vertex 1]],GroupVertices[Vertex],0)),1,1,"")</f>
        <v>1</v>
      </c>
      <c r="BC217" s="78" t="str">
        <f>REPLACE(INDEX(GroupVertices[Group],MATCH(Edges24[[#This Row],[Vertex 2]],GroupVertices[Vertex],0)),1,1,"")</f>
        <v>1</v>
      </c>
      <c r="BD217" s="48">
        <v>1</v>
      </c>
      <c r="BE217" s="49">
        <v>2.9411764705882355</v>
      </c>
      <c r="BF217" s="48">
        <v>0</v>
      </c>
      <c r="BG217" s="49">
        <v>0</v>
      </c>
      <c r="BH217" s="48">
        <v>0</v>
      </c>
      <c r="BI217" s="49">
        <v>0</v>
      </c>
      <c r="BJ217" s="48">
        <v>33</v>
      </c>
      <c r="BK217" s="49">
        <v>97.05882352941177</v>
      </c>
      <c r="BL217" s="48">
        <v>34</v>
      </c>
    </row>
    <row r="218" spans="1:64" ht="15">
      <c r="A218" s="64" t="s">
        <v>359</v>
      </c>
      <c r="B218" s="64" t="s">
        <v>359</v>
      </c>
      <c r="C218" s="65"/>
      <c r="D218" s="66"/>
      <c r="E218" s="67"/>
      <c r="F218" s="68"/>
      <c r="G218" s="65"/>
      <c r="H218" s="69"/>
      <c r="I218" s="70"/>
      <c r="J218" s="70"/>
      <c r="K218" s="34" t="s">
        <v>65</v>
      </c>
      <c r="L218" s="77">
        <v>275</v>
      </c>
      <c r="M218" s="77"/>
      <c r="N218" s="72"/>
      <c r="O218" s="79" t="s">
        <v>176</v>
      </c>
      <c r="P218" s="81">
        <v>43577.27984953704</v>
      </c>
      <c r="Q218" s="79" t="s">
        <v>583</v>
      </c>
      <c r="R218" s="82" t="s">
        <v>641</v>
      </c>
      <c r="S218" s="79" t="s">
        <v>657</v>
      </c>
      <c r="T218" s="79" t="s">
        <v>760</v>
      </c>
      <c r="U218" s="79"/>
      <c r="V218" s="82" t="s">
        <v>932</v>
      </c>
      <c r="W218" s="81">
        <v>43577.27984953704</v>
      </c>
      <c r="X218" s="82" t="s">
        <v>1151</v>
      </c>
      <c r="Y218" s="79">
        <v>53.26019</v>
      </c>
      <c r="Z218" s="79">
        <v>-2.51092</v>
      </c>
      <c r="AA218" s="85" t="s">
        <v>1373</v>
      </c>
      <c r="AB218" s="79"/>
      <c r="AC218" s="79" t="b">
        <v>0</v>
      </c>
      <c r="AD218" s="79">
        <v>0</v>
      </c>
      <c r="AE218" s="85" t="s">
        <v>1392</v>
      </c>
      <c r="AF218" s="79" t="b">
        <v>0</v>
      </c>
      <c r="AG218" s="79" t="s">
        <v>1408</v>
      </c>
      <c r="AH218" s="79"/>
      <c r="AI218" s="85" t="s">
        <v>1392</v>
      </c>
      <c r="AJ218" s="79" t="b">
        <v>0</v>
      </c>
      <c r="AK218" s="79">
        <v>0</v>
      </c>
      <c r="AL218" s="85" t="s">
        <v>1392</v>
      </c>
      <c r="AM218" s="79" t="s">
        <v>1440</v>
      </c>
      <c r="AN218" s="79" t="b">
        <v>0</v>
      </c>
      <c r="AO218" s="85" t="s">
        <v>1373</v>
      </c>
      <c r="AP218" s="79" t="s">
        <v>176</v>
      </c>
      <c r="AQ218" s="79">
        <v>0</v>
      </c>
      <c r="AR218" s="79">
        <v>0</v>
      </c>
      <c r="AS218" s="79" t="s">
        <v>1446</v>
      </c>
      <c r="AT218" s="79" t="s">
        <v>1449</v>
      </c>
      <c r="AU218" s="79" t="s">
        <v>1452</v>
      </c>
      <c r="AV218" s="79" t="s">
        <v>1457</v>
      </c>
      <c r="AW218" s="79" t="s">
        <v>1462</v>
      </c>
      <c r="AX218" s="79" t="s">
        <v>1467</v>
      </c>
      <c r="AY218" s="79" t="s">
        <v>1468</v>
      </c>
      <c r="AZ218" s="82" t="s">
        <v>1473</v>
      </c>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5</v>
      </c>
      <c r="BK218" s="49">
        <v>100</v>
      </c>
      <c r="BL218" s="48">
        <v>5</v>
      </c>
    </row>
    <row r="219" spans="1:64" ht="15">
      <c r="A219" s="64" t="s">
        <v>360</v>
      </c>
      <c r="B219" s="64" t="s">
        <v>360</v>
      </c>
      <c r="C219" s="65"/>
      <c r="D219" s="66"/>
      <c r="E219" s="67"/>
      <c r="F219" s="68"/>
      <c r="G219" s="65"/>
      <c r="H219" s="69"/>
      <c r="I219" s="70"/>
      <c r="J219" s="70"/>
      <c r="K219" s="34" t="s">
        <v>65</v>
      </c>
      <c r="L219" s="77">
        <v>276</v>
      </c>
      <c r="M219" s="77"/>
      <c r="N219" s="72"/>
      <c r="O219" s="79" t="s">
        <v>176</v>
      </c>
      <c r="P219" s="81">
        <v>43573.7722337963</v>
      </c>
      <c r="Q219" s="79" t="s">
        <v>584</v>
      </c>
      <c r="R219" s="82" t="s">
        <v>642</v>
      </c>
      <c r="S219" s="79" t="s">
        <v>657</v>
      </c>
      <c r="T219" s="79" t="s">
        <v>684</v>
      </c>
      <c r="U219" s="79"/>
      <c r="V219" s="82" t="s">
        <v>933</v>
      </c>
      <c r="W219" s="81">
        <v>43573.7722337963</v>
      </c>
      <c r="X219" s="82" t="s">
        <v>1152</v>
      </c>
      <c r="Y219" s="79"/>
      <c r="Z219" s="79"/>
      <c r="AA219" s="85" t="s">
        <v>1374</v>
      </c>
      <c r="AB219" s="79"/>
      <c r="AC219" s="79" t="b">
        <v>0</v>
      </c>
      <c r="AD219" s="79">
        <v>0</v>
      </c>
      <c r="AE219" s="85" t="s">
        <v>1392</v>
      </c>
      <c r="AF219" s="79" t="b">
        <v>0</v>
      </c>
      <c r="AG219" s="79" t="s">
        <v>1403</v>
      </c>
      <c r="AH219" s="79"/>
      <c r="AI219" s="85" t="s">
        <v>1392</v>
      </c>
      <c r="AJ219" s="79" t="b">
        <v>0</v>
      </c>
      <c r="AK219" s="79">
        <v>0</v>
      </c>
      <c r="AL219" s="85" t="s">
        <v>1392</v>
      </c>
      <c r="AM219" s="79" t="s">
        <v>1440</v>
      </c>
      <c r="AN219" s="79" t="b">
        <v>0</v>
      </c>
      <c r="AO219" s="85" t="s">
        <v>1374</v>
      </c>
      <c r="AP219" s="79" t="s">
        <v>176</v>
      </c>
      <c r="AQ219" s="79">
        <v>0</v>
      </c>
      <c r="AR219" s="79">
        <v>0</v>
      </c>
      <c r="AS219" s="79"/>
      <c r="AT219" s="79"/>
      <c r="AU219" s="79"/>
      <c r="AV219" s="79"/>
      <c r="AW219" s="79"/>
      <c r="AX219" s="79"/>
      <c r="AY219" s="79"/>
      <c r="AZ219" s="79"/>
      <c r="BA219">
        <v>4</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31</v>
      </c>
      <c r="BK219" s="49">
        <v>100</v>
      </c>
      <c r="BL219" s="48">
        <v>31</v>
      </c>
    </row>
    <row r="220" spans="1:64" ht="15">
      <c r="A220" s="64" t="s">
        <v>360</v>
      </c>
      <c r="B220" s="64" t="s">
        <v>360</v>
      </c>
      <c r="C220" s="65"/>
      <c r="D220" s="66"/>
      <c r="E220" s="67"/>
      <c r="F220" s="68"/>
      <c r="G220" s="65"/>
      <c r="H220" s="69"/>
      <c r="I220" s="70"/>
      <c r="J220" s="70"/>
      <c r="K220" s="34" t="s">
        <v>65</v>
      </c>
      <c r="L220" s="77">
        <v>277</v>
      </c>
      <c r="M220" s="77"/>
      <c r="N220" s="72"/>
      <c r="O220" s="79" t="s">
        <v>176</v>
      </c>
      <c r="P220" s="81">
        <v>43574.05097222222</v>
      </c>
      <c r="Q220" s="79" t="s">
        <v>585</v>
      </c>
      <c r="R220" s="82" t="s">
        <v>643</v>
      </c>
      <c r="S220" s="79" t="s">
        <v>657</v>
      </c>
      <c r="T220" s="79" t="s">
        <v>684</v>
      </c>
      <c r="U220" s="79"/>
      <c r="V220" s="82" t="s">
        <v>933</v>
      </c>
      <c r="W220" s="81">
        <v>43574.05097222222</v>
      </c>
      <c r="X220" s="82" t="s">
        <v>1153</v>
      </c>
      <c r="Y220" s="79"/>
      <c r="Z220" s="79"/>
      <c r="AA220" s="85" t="s">
        <v>1375</v>
      </c>
      <c r="AB220" s="79"/>
      <c r="AC220" s="79" t="b">
        <v>0</v>
      </c>
      <c r="AD220" s="79">
        <v>0</v>
      </c>
      <c r="AE220" s="85" t="s">
        <v>1392</v>
      </c>
      <c r="AF220" s="79" t="b">
        <v>0</v>
      </c>
      <c r="AG220" s="79" t="s">
        <v>1403</v>
      </c>
      <c r="AH220" s="79"/>
      <c r="AI220" s="85" t="s">
        <v>1392</v>
      </c>
      <c r="AJ220" s="79" t="b">
        <v>0</v>
      </c>
      <c r="AK220" s="79">
        <v>0</v>
      </c>
      <c r="AL220" s="85" t="s">
        <v>1392</v>
      </c>
      <c r="AM220" s="79" t="s">
        <v>1440</v>
      </c>
      <c r="AN220" s="79" t="b">
        <v>0</v>
      </c>
      <c r="AO220" s="85" t="s">
        <v>1375</v>
      </c>
      <c r="AP220" s="79" t="s">
        <v>176</v>
      </c>
      <c r="AQ220" s="79">
        <v>0</v>
      </c>
      <c r="AR220" s="79">
        <v>0</v>
      </c>
      <c r="AS220" s="79"/>
      <c r="AT220" s="79"/>
      <c r="AU220" s="79"/>
      <c r="AV220" s="79"/>
      <c r="AW220" s="79"/>
      <c r="AX220" s="79"/>
      <c r="AY220" s="79"/>
      <c r="AZ220" s="79"/>
      <c r="BA220">
        <v>4</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31</v>
      </c>
      <c r="BK220" s="49">
        <v>100</v>
      </c>
      <c r="BL220" s="48">
        <v>31</v>
      </c>
    </row>
    <row r="221" spans="1:64" ht="15">
      <c r="A221" s="64" t="s">
        <v>360</v>
      </c>
      <c r="B221" s="64" t="s">
        <v>360</v>
      </c>
      <c r="C221" s="65"/>
      <c r="D221" s="66"/>
      <c r="E221" s="67"/>
      <c r="F221" s="68"/>
      <c r="G221" s="65"/>
      <c r="H221" s="69"/>
      <c r="I221" s="70"/>
      <c r="J221" s="70"/>
      <c r="K221" s="34" t="s">
        <v>65</v>
      </c>
      <c r="L221" s="77">
        <v>278</v>
      </c>
      <c r="M221" s="77"/>
      <c r="N221" s="72"/>
      <c r="O221" s="79" t="s">
        <v>176</v>
      </c>
      <c r="P221" s="81">
        <v>43577.19694444445</v>
      </c>
      <c r="Q221" s="79" t="s">
        <v>586</v>
      </c>
      <c r="R221" s="82" t="s">
        <v>644</v>
      </c>
      <c r="S221" s="79" t="s">
        <v>657</v>
      </c>
      <c r="T221" s="79" t="s">
        <v>684</v>
      </c>
      <c r="U221" s="79"/>
      <c r="V221" s="82" t="s">
        <v>933</v>
      </c>
      <c r="W221" s="81">
        <v>43577.19694444445</v>
      </c>
      <c r="X221" s="82" t="s">
        <v>1154</v>
      </c>
      <c r="Y221" s="79"/>
      <c r="Z221" s="79"/>
      <c r="AA221" s="85" t="s">
        <v>1376</v>
      </c>
      <c r="AB221" s="79"/>
      <c r="AC221" s="79" t="b">
        <v>0</v>
      </c>
      <c r="AD221" s="79">
        <v>0</v>
      </c>
      <c r="AE221" s="85" t="s">
        <v>1392</v>
      </c>
      <c r="AF221" s="79" t="b">
        <v>0</v>
      </c>
      <c r="AG221" s="79" t="s">
        <v>1403</v>
      </c>
      <c r="AH221" s="79"/>
      <c r="AI221" s="85" t="s">
        <v>1392</v>
      </c>
      <c r="AJ221" s="79" t="b">
        <v>0</v>
      </c>
      <c r="AK221" s="79">
        <v>0</v>
      </c>
      <c r="AL221" s="85" t="s">
        <v>1392</v>
      </c>
      <c r="AM221" s="79" t="s">
        <v>1440</v>
      </c>
      <c r="AN221" s="79" t="b">
        <v>0</v>
      </c>
      <c r="AO221" s="85" t="s">
        <v>1376</v>
      </c>
      <c r="AP221" s="79" t="s">
        <v>176</v>
      </c>
      <c r="AQ221" s="79">
        <v>0</v>
      </c>
      <c r="AR221" s="79">
        <v>0</v>
      </c>
      <c r="AS221" s="79"/>
      <c r="AT221" s="79"/>
      <c r="AU221" s="79"/>
      <c r="AV221" s="79"/>
      <c r="AW221" s="79"/>
      <c r="AX221" s="79"/>
      <c r="AY221" s="79"/>
      <c r="AZ221" s="79"/>
      <c r="BA221">
        <v>4</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31</v>
      </c>
      <c r="BK221" s="49">
        <v>100</v>
      </c>
      <c r="BL221" s="48">
        <v>31</v>
      </c>
    </row>
    <row r="222" spans="1:64" ht="15">
      <c r="A222" s="64" t="s">
        <v>360</v>
      </c>
      <c r="B222" s="64" t="s">
        <v>360</v>
      </c>
      <c r="C222" s="65"/>
      <c r="D222" s="66"/>
      <c r="E222" s="67"/>
      <c r="F222" s="68"/>
      <c r="G222" s="65"/>
      <c r="H222" s="69"/>
      <c r="I222" s="70"/>
      <c r="J222" s="70"/>
      <c r="K222" s="34" t="s">
        <v>65</v>
      </c>
      <c r="L222" s="77">
        <v>279</v>
      </c>
      <c r="M222" s="77"/>
      <c r="N222" s="72"/>
      <c r="O222" s="79" t="s">
        <v>176</v>
      </c>
      <c r="P222" s="81">
        <v>43577.40069444444</v>
      </c>
      <c r="Q222" s="79" t="s">
        <v>587</v>
      </c>
      <c r="R222" s="82" t="s">
        <v>645</v>
      </c>
      <c r="S222" s="79" t="s">
        <v>657</v>
      </c>
      <c r="T222" s="79" t="s">
        <v>684</v>
      </c>
      <c r="U222" s="79"/>
      <c r="V222" s="82" t="s">
        <v>933</v>
      </c>
      <c r="W222" s="81">
        <v>43577.40069444444</v>
      </c>
      <c r="X222" s="82" t="s">
        <v>1155</v>
      </c>
      <c r="Y222" s="79"/>
      <c r="Z222" s="79"/>
      <c r="AA222" s="85" t="s">
        <v>1377</v>
      </c>
      <c r="AB222" s="79"/>
      <c r="AC222" s="79" t="b">
        <v>0</v>
      </c>
      <c r="AD222" s="79">
        <v>0</v>
      </c>
      <c r="AE222" s="85" t="s">
        <v>1392</v>
      </c>
      <c r="AF222" s="79" t="b">
        <v>0</v>
      </c>
      <c r="AG222" s="79" t="s">
        <v>1403</v>
      </c>
      <c r="AH222" s="79"/>
      <c r="AI222" s="85" t="s">
        <v>1392</v>
      </c>
      <c r="AJ222" s="79" t="b">
        <v>0</v>
      </c>
      <c r="AK222" s="79">
        <v>0</v>
      </c>
      <c r="AL222" s="85" t="s">
        <v>1392</v>
      </c>
      <c r="AM222" s="79" t="s">
        <v>1440</v>
      </c>
      <c r="AN222" s="79" t="b">
        <v>0</v>
      </c>
      <c r="AO222" s="85" t="s">
        <v>1377</v>
      </c>
      <c r="AP222" s="79" t="s">
        <v>176</v>
      </c>
      <c r="AQ222" s="79">
        <v>0</v>
      </c>
      <c r="AR222" s="79">
        <v>0</v>
      </c>
      <c r="AS222" s="79"/>
      <c r="AT222" s="79"/>
      <c r="AU222" s="79"/>
      <c r="AV222" s="79"/>
      <c r="AW222" s="79"/>
      <c r="AX222" s="79"/>
      <c r="AY222" s="79"/>
      <c r="AZ222" s="79"/>
      <c r="BA222">
        <v>4</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31</v>
      </c>
      <c r="BK222" s="49">
        <v>100</v>
      </c>
      <c r="BL222" s="48">
        <v>31</v>
      </c>
    </row>
    <row r="223" spans="1:64" ht="15">
      <c r="A223" s="64" t="s">
        <v>361</v>
      </c>
      <c r="B223" s="64" t="s">
        <v>414</v>
      </c>
      <c r="C223" s="65"/>
      <c r="D223" s="66"/>
      <c r="E223" s="67"/>
      <c r="F223" s="68"/>
      <c r="G223" s="65"/>
      <c r="H223" s="69"/>
      <c r="I223" s="70"/>
      <c r="J223" s="70"/>
      <c r="K223" s="34" t="s">
        <v>65</v>
      </c>
      <c r="L223" s="77">
        <v>281</v>
      </c>
      <c r="M223" s="77"/>
      <c r="N223" s="72"/>
      <c r="O223" s="79" t="s">
        <v>416</v>
      </c>
      <c r="P223" s="81">
        <v>43577.58834490741</v>
      </c>
      <c r="Q223" s="79" t="s">
        <v>588</v>
      </c>
      <c r="R223" s="79"/>
      <c r="S223" s="79"/>
      <c r="T223" s="79"/>
      <c r="U223" s="79"/>
      <c r="V223" s="82" t="s">
        <v>934</v>
      </c>
      <c r="W223" s="81">
        <v>43577.58834490741</v>
      </c>
      <c r="X223" s="82" t="s">
        <v>1156</v>
      </c>
      <c r="Y223" s="79"/>
      <c r="Z223" s="79"/>
      <c r="AA223" s="85" t="s">
        <v>1378</v>
      </c>
      <c r="AB223" s="79"/>
      <c r="AC223" s="79" t="b">
        <v>0</v>
      </c>
      <c r="AD223" s="79">
        <v>0</v>
      </c>
      <c r="AE223" s="85" t="s">
        <v>1392</v>
      </c>
      <c r="AF223" s="79" t="b">
        <v>1</v>
      </c>
      <c r="AG223" s="79" t="s">
        <v>1403</v>
      </c>
      <c r="AH223" s="79"/>
      <c r="AI223" s="85" t="s">
        <v>1422</v>
      </c>
      <c r="AJ223" s="79" t="b">
        <v>0</v>
      </c>
      <c r="AK223" s="79">
        <v>1</v>
      </c>
      <c r="AL223" s="85" t="s">
        <v>1370</v>
      </c>
      <c r="AM223" s="79" t="s">
        <v>1423</v>
      </c>
      <c r="AN223" s="79" t="b">
        <v>0</v>
      </c>
      <c r="AO223" s="85" t="s">
        <v>1370</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9</v>
      </c>
      <c r="BC223" s="78" t="str">
        <f>REPLACE(INDEX(GroupVertices[Group],MATCH(Edges24[[#This Row],[Vertex 2]],GroupVertices[Vertex],0)),1,1,"")</f>
        <v>9</v>
      </c>
      <c r="BD223" s="48"/>
      <c r="BE223" s="49"/>
      <c r="BF223" s="48"/>
      <c r="BG223" s="49"/>
      <c r="BH223" s="48"/>
      <c r="BI223" s="49"/>
      <c r="BJ223" s="48"/>
      <c r="BK223" s="49"/>
      <c r="BL223" s="48"/>
    </row>
    <row r="224" spans="1:64" ht="15">
      <c r="A224" s="64" t="s">
        <v>362</v>
      </c>
      <c r="B224" s="64" t="s">
        <v>362</v>
      </c>
      <c r="C224" s="65"/>
      <c r="D224" s="66"/>
      <c r="E224" s="67"/>
      <c r="F224" s="68"/>
      <c r="G224" s="65"/>
      <c r="H224" s="69"/>
      <c r="I224" s="70"/>
      <c r="J224" s="70"/>
      <c r="K224" s="34" t="s">
        <v>65</v>
      </c>
      <c r="L224" s="77">
        <v>286</v>
      </c>
      <c r="M224" s="77"/>
      <c r="N224" s="72"/>
      <c r="O224" s="79" t="s">
        <v>176</v>
      </c>
      <c r="P224" s="81">
        <v>43577.60810185185</v>
      </c>
      <c r="Q224" s="79" t="s">
        <v>589</v>
      </c>
      <c r="R224" s="82" t="s">
        <v>646</v>
      </c>
      <c r="S224" s="79" t="s">
        <v>677</v>
      </c>
      <c r="T224" s="79" t="s">
        <v>761</v>
      </c>
      <c r="U224" s="79"/>
      <c r="V224" s="82" t="s">
        <v>935</v>
      </c>
      <c r="W224" s="81">
        <v>43577.60810185185</v>
      </c>
      <c r="X224" s="82" t="s">
        <v>1157</v>
      </c>
      <c r="Y224" s="79"/>
      <c r="Z224" s="79"/>
      <c r="AA224" s="85" t="s">
        <v>1379</v>
      </c>
      <c r="AB224" s="79"/>
      <c r="AC224" s="79" t="b">
        <v>0</v>
      </c>
      <c r="AD224" s="79">
        <v>0</v>
      </c>
      <c r="AE224" s="85" t="s">
        <v>1392</v>
      </c>
      <c r="AF224" s="79" t="b">
        <v>0</v>
      </c>
      <c r="AG224" s="79" t="s">
        <v>1403</v>
      </c>
      <c r="AH224" s="79"/>
      <c r="AI224" s="85" t="s">
        <v>1392</v>
      </c>
      <c r="AJ224" s="79" t="b">
        <v>0</v>
      </c>
      <c r="AK224" s="79">
        <v>0</v>
      </c>
      <c r="AL224" s="85" t="s">
        <v>1392</v>
      </c>
      <c r="AM224" s="79" t="s">
        <v>1425</v>
      </c>
      <c r="AN224" s="79" t="b">
        <v>0</v>
      </c>
      <c r="AO224" s="85" t="s">
        <v>1379</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1</v>
      </c>
      <c r="BE224" s="49">
        <v>3.125</v>
      </c>
      <c r="BF224" s="48">
        <v>0</v>
      </c>
      <c r="BG224" s="49">
        <v>0</v>
      </c>
      <c r="BH224" s="48">
        <v>0</v>
      </c>
      <c r="BI224" s="49">
        <v>0</v>
      </c>
      <c r="BJ224" s="48">
        <v>31</v>
      </c>
      <c r="BK224" s="49">
        <v>96.875</v>
      </c>
      <c r="BL224" s="48">
        <v>32</v>
      </c>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allowBlank="1" showInputMessage="1" showErrorMessage="1" promptTitle="Vertex 2 Name" prompt="Enter the name of the edge's second vertex." sqref="B3:B224"/>
    <dataValidation allowBlank="1" showInputMessage="1" showErrorMessage="1" promptTitle="Vertex 1 Name" prompt="Enter the name of the edge's first vertex." sqref="A3:A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Color" prompt="To select an optional edge color, right-click and select Select Color on the right-click menu." sqref="C3:C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ErrorMessage="1" sqref="N2:N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s>
  <hyperlinks>
    <hyperlink ref="R4" r:id="rId1" display="https://arxiv.org/pdf/1904.03542.pdf"/>
    <hyperlink ref="R5" r:id="rId2" display="https://twitter.com/verasitytech/status/1115588127459020800"/>
    <hyperlink ref="R7" r:id="rId3" display="https://actionnetwork.org/petitions/sign-to-support-restoring-the-voting-rights-act?source=twitter&amp;"/>
    <hyperlink ref="R8" r:id="rId4" display="https://www.computerweekly.com/de/tipp/Tipps-zum-VMware-vRealize-Suite-Lifecycle-Manager"/>
    <hyperlink ref="R16" r:id="rId5" display="https://washingtonmonthly.com/magazine/april-may-june-2019/john-roberts-boy-in-the-bubble/#.XK5EZIUOMhA.twitter"/>
    <hyperlink ref="R27" r:id="rId6" display="https://blogs.vmware.com/management/2019/04/whats-new-in-vrealize-automation-7-6-and-vrealize-lifecycle-manager-2-1.html"/>
    <hyperlink ref="R28" r:id="rId7" display="https://blogs.vmware.com/management/2019/04/whats-new-in-vrealize-automation-7-6-and-vrealize-lifecycle-manager-2-1.html"/>
    <hyperlink ref="R29" r:id="rId8" display="https://michaelpoore.com/2019/04/whats-new-in-vra-7-6/"/>
    <hyperlink ref="R30" r:id="rId9" display="https://www.nytimes.com/2019/04/11/opinion/voting-prisoners-felon-disenfranchisement.html"/>
    <hyperlink ref="R43" r:id="rId10" display="https://www.virtual-allan.com/vsphere-6-7-update-2-and-updated-vrealize-suite-2018-released"/>
    <hyperlink ref="R44" r:id="rId11" display="https://www.virtual-allan.com/vsphere-6-7-update-2-and-updated-vrealize-suite-2018-released"/>
    <hyperlink ref="R50" r:id="rId12" display="https://twitter.com/vChrisR/status/1116644933778202624"/>
    <hyperlink ref="R51" r:id="rId13" display="https://michaelpoore.com/2019/04/whats-new-in-vra-7-6/"/>
    <hyperlink ref="R54" r:id="rId14" display="https://michaelpoore.com/2019/04/whats-new-in-vra-7-6/"/>
    <hyperlink ref="R55" r:id="rId15" display="https://michaelpoore.com/2019/04/whats-new-in-vra-7-6/"/>
    <hyperlink ref="R77" r:id="rId16" display="https://twitter.com/JasonV_VCP5/status/1115665163720351744"/>
    <hyperlink ref="R78" r:id="rId17" display="https://twitter.com/JasonV_VCP5/status/1115665163720351744"/>
    <hyperlink ref="R99" r:id="rId18" display="https://www.instagram.com/p/BwG2vCEDD3G/?utm_source=ig_share_sheet&amp;igshid=tnib9tbqy0ao"/>
    <hyperlink ref="R102" r:id="rId19" display="https://medium.com/verasity/vra-is-now-on-blockfolio-the-worlds-most-popular-cryptocurrency-portfolio-tracker-44001600cab"/>
    <hyperlink ref="R103" r:id="rId20" display="https://medium.com/verasity/verasity-integrates-with-kaltura-35a6d9a57e9"/>
    <hyperlink ref="R104" r:id="rId21" display="https://blogs.vmware.com/management/2019/04/whats-new-in-vrealize-automation-7-6.html?src=so_5a314d05e49f5&amp;cid=70134000001SkJn"/>
    <hyperlink ref="R110" r:id="rId22" display="https://events.rainfocus.com/widget/vmware/empowerams2019/amscatalog?search=%22Will%20Huber%22"/>
    <hyperlink ref="R114" r:id="rId23" display="https://dy.si/FGEmA"/>
    <hyperlink ref="R115" r:id="rId24" display="https://twitter.com/LawyersComm/status/1117882653905170432"/>
    <hyperlink ref="R116" r:id="rId25" display="https://dy.si/yPxxM"/>
    <hyperlink ref="R118" r:id="rId26" display="https://www.letamericavote.org/"/>
    <hyperlink ref="R119" r:id="rId27" display="https://www.letamericavote.org/"/>
    <hyperlink ref="R121" r:id="rId28" display="https://www.leagle.com/decision/inmnco20190415211"/>
    <hyperlink ref="R126" r:id="rId29" display="https://cha.house.gov/hearing/field-hearing-voting-rights-and-election-administration-dakotas"/>
    <hyperlink ref="R127" r:id="rId30" display="https://twitter.com/magander3/status/1118402834138050560"/>
    <hyperlink ref="R128" r:id="rId31" display="https://dy.si/RXSb9w"/>
    <hyperlink ref="R131" r:id="rId32" display="https://soundcloud.com/user-640389393/kip-herriage-live-with-wayne-allyn-root-on-war-now-41219"/>
    <hyperlink ref="R138" r:id="rId33" display="https://twitter.com/barronsonline/status/1118477341318164486"/>
    <hyperlink ref="R140" r:id="rId34" display="http://pulse.ncpolicywatch.org/2019/04/17/tomorrow-house-members-hold-hearing-on-nc-voting-rights-elections-administration/"/>
    <hyperlink ref="R141" r:id="rId35" display="https://twitter.com/LWV/status/1118169672078245893"/>
    <hyperlink ref="R143" r:id="rId36" display="https://twitter.com/nytnickc/status/1118605538005327878"/>
    <hyperlink ref="R146" r:id="rId37" display="https://twitter.com/RevDrBarber/status/1118648394006913024"/>
    <hyperlink ref="R147" r:id="rId38" display="https://thevra.co.uk/events/"/>
    <hyperlink ref="R148" r:id="rId39" display="https://www.am-online.com/news/used-cars/2019/04/17/sub-standard-repair-work-is-causing-used-car-headache-says-vra"/>
    <hyperlink ref="R149" r:id="rId40" display="https://www.am-online.com/news/used-cars/2019/04/17/sub-standard-repair-work-is-causing-used-car-headache-says-vra"/>
    <hyperlink ref="R152" r:id="rId41" display="https://twitter.com/jhuntervmware/status/1116417340885876737"/>
    <hyperlink ref="R159" r:id="rId42" display="https://www.facebook.com/274030672611447/posts/2627953513885806/"/>
    <hyperlink ref="R164" r:id="rId43" display="https://www.facebook.com/274030672611447/posts/2638108402870317/"/>
    <hyperlink ref="R174" r:id="rId44" display="https://69howlanddr.auto.remax.com/index.html?rmxaid=100105174"/>
    <hyperlink ref="R195" r:id="rId45" display="http://r.socialstudio.radian6.com/11de54c4-3ffc-4f26-9467-49a9d707827a"/>
    <hyperlink ref="R196" r:id="rId46" display="http://r.socialstudio.radian6.com/34aef54c-f312-40d2-9ca3-43cbeb131d76"/>
    <hyperlink ref="R200" r:id="rId47" display="https://www.facebook.com/lady.lyrical/posts/10161727597955581"/>
    <hyperlink ref="R201" r:id="rId48" display="https://www.facebook.com/story.php?story_fbid=10161735338450581&amp;id=714845580"/>
    <hyperlink ref="R202" r:id="rId49" display="https://www.fleetnews.co.uk/news/car-industry-news/2019/04/18/poor-repairs-on-used-cars-a-problem-says-vra"/>
    <hyperlink ref="R204" r:id="rId50" display="https://pages.rubrik.com/20181220-NAM-VMUGManagingDataatScale-Webiner-ODReg.html?utm_source=twitter&amp;utm_medium=organic-social-media"/>
    <hyperlink ref="R208" r:id="rId51" display="https://twitter.com/strokeeurope/status/1119249041265655809"/>
    <hyperlink ref="R213" r:id="rId52" display="https://twitter.com/massagestream/status/1119685058535677952"/>
    <hyperlink ref="R216" r:id="rId53" display="https://www.theguardian.com/law/2019/apr/21/the-chief-john-roberts-supreme-court-justice-joan-biskupic?CMP=share_btn_tw"/>
    <hyperlink ref="R217" r:id="rId54" display="https://www.instagram.com/p/BwUC38PFK23/?utm_source=ig_twitter_share&amp;igshid=zjm22mqbxs3y"/>
    <hyperlink ref="R218" r:id="rId55" display="https://www.instagram.com/p/BwjFTf7ltj4/?utm_source=ig_twitter_share&amp;igshid=id5ifrcfobu7"/>
    <hyperlink ref="R219" r:id="rId56" display="https://www.instagram.com/p/BwaDQ0MlGAW/?utm_source=ig_twitter_share&amp;igshid=1f8op6397k7kq"/>
    <hyperlink ref="R220" r:id="rId57" display="https://www.instagram.com/p/BwaDQ0MlGAW/?utm_source=ig_twitter_share&amp;igshid=e4mahjpu0x8u"/>
    <hyperlink ref="R221" r:id="rId58" display="https://www.instagram.com/p/BwXqVbwl0aw/?utm_source=ig_twitter_share&amp;igshid=efnqv3va9i0m"/>
    <hyperlink ref="R222" r:id="rId59" display="https://www.instagram.com/p/BwaDQ0MlGAW/?utm_source=ig_twitter_share&amp;igshid=698yhh31aud3"/>
    <hyperlink ref="R224" r:id="rId60" display="https://www.rawstory.com/2019/04/trumps-reshaped-supreme-court-will-review-gay-transgender-rights-workplace/"/>
    <hyperlink ref="U3" r:id="rId61" display="https://pbs.twimg.com/media/D3sjRSFX4AAPJeP.jpg"/>
    <hyperlink ref="U4" r:id="rId62" display="https://pbs.twimg.com/media/D3s_pNVX4AYk5rg.png"/>
    <hyperlink ref="U8" r:id="rId63" display="https://pbs.twimg.com/media/D3yFCriWsAE9B1t.jpg"/>
    <hyperlink ref="U39" r:id="rId64" display="https://pbs.twimg.com/tweet_video_thumb/D3wnl-bWkAEFWx9.jpg"/>
    <hyperlink ref="U41" r:id="rId65" display="https://pbs.twimg.com/tweet_video_thumb/D36-6orXoAED4rq.jpg"/>
    <hyperlink ref="U45" r:id="rId66" display="https://pbs.twimg.com/media/D38UL5sWAAANoOB.jpg"/>
    <hyperlink ref="U47" r:id="rId67" display="https://pbs.twimg.com/ext_tw_video_thumb/1116671892465901568/pu/img/COEGETiwpPpVmW1K.jpg"/>
    <hyperlink ref="U52" r:id="rId68" display="https://pbs.twimg.com/media/D39GO-CWwAA498R.jpg"/>
    <hyperlink ref="U56" r:id="rId69" display="https://pbs.twimg.com/media/D39yDQtXkAUnM86.jpg"/>
    <hyperlink ref="U57" r:id="rId70" display="https://pbs.twimg.com/media/D378WY1UIAE3KdQ.jpg"/>
    <hyperlink ref="U58" r:id="rId71" display="https://pbs.twimg.com/media/D38T0EQW4AArpzD.jpg"/>
    <hyperlink ref="U65" r:id="rId72" display="https://pbs.twimg.com/ext_tw_video_thumb/1116124096809639936/pu/img/-GHuC8q2YPfAyVp-.jpg"/>
    <hyperlink ref="U66" r:id="rId73" display="https://pbs.twimg.com/tweet_video_thumb/D36aDuGXsAALSR6.jpg"/>
    <hyperlink ref="U67" r:id="rId74" display="https://pbs.twimg.com/tweet_video_thumb/D361IKaWAAAIBXW.jpg"/>
    <hyperlink ref="U68" r:id="rId75" display="https://pbs.twimg.com/tweet_video_thumb/D365BfxWwAAiK4N.jpg"/>
    <hyperlink ref="U70" r:id="rId76" display="https://pbs.twimg.com/tweet_video_thumb/D37WegmUwAMyF30.jpg"/>
    <hyperlink ref="U71" r:id="rId77" display="https://pbs.twimg.com/tweet_video_thumb/D37hO07UEAARSvD.jpg"/>
    <hyperlink ref="U97" r:id="rId78" display="https://pbs.twimg.com/media/D39GO-CWwAA498R.jpg"/>
    <hyperlink ref="U98" r:id="rId79" display="https://pbs.twimg.com/media/D39GO-CWwAA498R.jpg"/>
    <hyperlink ref="U109" r:id="rId80" display="https://pbs.twimg.com/media/D4OjZAQX4AYMfwO.jpg"/>
    <hyperlink ref="U110" r:id="rId81" display="https://pbs.twimg.com/media/D4MvjWUXsAA1N7M.jpg"/>
    <hyperlink ref="U118" r:id="rId82" display="https://pbs.twimg.com/media/DHAugBKUQAAZVfe.jpg"/>
    <hyperlink ref="U124" r:id="rId83" display="https://pbs.twimg.com/media/DrRxWkaUcAAip2X.jpg"/>
    <hyperlink ref="U126" r:id="rId84" display="https://pbs.twimg.com/media/D4U4f4gWwAAALzg.jpg"/>
    <hyperlink ref="U129" r:id="rId85" display="https://pbs.twimg.com/media/D4U8ZeYXkAARENT.jpg"/>
    <hyperlink ref="U144" r:id="rId86" display="https://pbs.twimg.com/media/D3zcRUaWsAAcSBj.png"/>
    <hyperlink ref="U145" r:id="rId87" display="https://pbs.twimg.com/media/D4ZHqqAXkAEjA0s.png"/>
    <hyperlink ref="U156" r:id="rId88" display="https://pbs.twimg.com/media/D4VVpnDWAAAVRMC.jpg"/>
    <hyperlink ref="U158" r:id="rId89" display="https://pbs.twimg.com/media/D4VZp1PXkAIJIgK.jpg"/>
    <hyperlink ref="U159" r:id="rId90" display="https://pbs.twimg.com/media/D3sX4mrX4AAH6dL.jpg"/>
    <hyperlink ref="U160" r:id="rId91" display="https://pbs.twimg.com/media/D3xrViOXkAEj7mK.jpg"/>
    <hyperlink ref="U162" r:id="rId92" display="https://pbs.twimg.com/media/D4BMJh5XsAArgiD.jpg"/>
    <hyperlink ref="U163" r:id="rId93" display="https://pbs.twimg.com/media/D4LTo_GX4AEFwxq.jpg"/>
    <hyperlink ref="U164" r:id="rId94" display="https://pbs.twimg.com/media/D4LbSjoWwAA42Uh.jpg"/>
    <hyperlink ref="U165" r:id="rId95" display="https://pbs.twimg.com/media/D4UNCdTWsAMQub3.jpg"/>
    <hyperlink ref="U166" r:id="rId96" display="https://pbs.twimg.com/media/D4d-N3kXoAAwPDz.jpg"/>
    <hyperlink ref="U167" r:id="rId97" display="https://pbs.twimg.com/media/D3zpvJRW0AAQfhL.jpg"/>
    <hyperlink ref="U170" r:id="rId98" display="https://pbs.twimg.com/tweet_video_thumb/D4iKcwgWkAI-Lzf.jpg"/>
    <hyperlink ref="U176" r:id="rId99" display="https://pbs.twimg.com/media/D4jfmHwWkAIpjwv.jpg"/>
    <hyperlink ref="U186" r:id="rId100" display="https://pbs.twimg.com/ext_tw_video_thumb/1119339446330175488/pu/img/X1ef2T5GeXKv9G_i.jpg"/>
    <hyperlink ref="U187" r:id="rId101" display="https://pbs.twimg.com/media/D4i3IQdW0AEhQtj.jpg"/>
    <hyperlink ref="U188" r:id="rId102" display="https://pbs.twimg.com/media/D4jBWP2XkAEinSR.jpg"/>
    <hyperlink ref="U196" r:id="rId103" display="https://pbs.twimg.com/media/D4h4gXfWsAIeOPE.jpg"/>
    <hyperlink ref="U204" r:id="rId104" display="https://pbs.twimg.com/media/D4b-3cpW4AMZRd9.jpg"/>
    <hyperlink ref="U206" r:id="rId105" display="https://pbs.twimg.com/media/D218Z3mWsAE-4NV.jpg"/>
    <hyperlink ref="V3" r:id="rId106" display="https://pbs.twimg.com/media/D3sjRSFX4AAPJeP.jpg"/>
    <hyperlink ref="V4" r:id="rId107" display="https://pbs.twimg.com/media/D3s_pNVX4AYk5rg.png"/>
    <hyperlink ref="V5" r:id="rId108" display="http://pbs.twimg.com/profile_images/1087380296700436482/-1ar-DVI_normal.jpg"/>
    <hyperlink ref="V6" r:id="rId109" display="http://pbs.twimg.com/profile_images/927016036548964352/857nIMYx_normal.jpg"/>
    <hyperlink ref="V7" r:id="rId110" display="http://pbs.twimg.com/profile_images/1052008018672533504/58KqexWh_normal.jpg"/>
    <hyperlink ref="V8" r:id="rId111" display="https://pbs.twimg.com/media/D3yFCriWsAE9B1t.jpg"/>
    <hyperlink ref="V9" r:id="rId112" display="http://pbs.twimg.com/profile_images/820289996469006337/nJiIhe52_normal.jpg"/>
    <hyperlink ref="V10" r:id="rId113" display="http://pbs.twimg.com/profile_images/624404271023263744/aDmMLBy0_normal.png"/>
    <hyperlink ref="V11" r:id="rId114" display="http://pbs.twimg.com/profile_images/651216379870253056/yU6cJnH__normal.jpg"/>
    <hyperlink ref="V12" r:id="rId115" display="http://pbs.twimg.com/profile_images/1068165469608255488/_qrfhVNv_normal.jpg"/>
    <hyperlink ref="V13" r:id="rId116" display="http://pbs.twimg.com/profile_images/882674269053964288/dOnqFe6p_normal.jpg"/>
    <hyperlink ref="V14" r:id="rId117" display="http://pbs.twimg.com/profile_images/1120446151088644098/27NuvQYG_normal.png"/>
    <hyperlink ref="V15" r:id="rId118" display="http://pbs.twimg.com/profile_images/1086061999124025344/l86J9AL1_normal.jpg"/>
    <hyperlink ref="V16" r:id="rId119" display="http://pbs.twimg.com/profile_images/1083728030126796800/ECU8PZLP_normal.jpg"/>
    <hyperlink ref="V17" r:id="rId120" display="http://pbs.twimg.com/profile_images/1768087931/N0v_h3rtz_normal.jpg"/>
    <hyperlink ref="V18" r:id="rId121" display="http://pbs.twimg.com/profile_images/972732285031247878/Z0TsKOZL_normal.jpg"/>
    <hyperlink ref="V19" r:id="rId122" display="http://pbs.twimg.com/profile_images/580195739512487936/AINbCMfo_normal.jpg"/>
    <hyperlink ref="V20" r:id="rId123" display="http://pbs.twimg.com/profile_images/696667598792970242/tBfR0mRa_normal.jpg"/>
    <hyperlink ref="V21" r:id="rId124" display="http://pbs.twimg.com/profile_images/1093242151784402944/mBE5L6Wv_normal.jpg"/>
    <hyperlink ref="V22" r:id="rId125" display="http://pbs.twimg.com/profile_images/820988813292011521/Bw9TfjiW_normal.jpg"/>
    <hyperlink ref="V23" r:id="rId126" display="http://pbs.twimg.com/profile_images/1092869756191952896/cYkDuf6H_normal.jpg"/>
    <hyperlink ref="V24" r:id="rId127" display="http://pbs.twimg.com/profile_images/692435459591557121/VxFDalmp_normal.png"/>
    <hyperlink ref="V25" r:id="rId128" display="http://pbs.twimg.com/profile_images/769258753065496580/sXgArXTf_normal.jpg"/>
    <hyperlink ref="V26" r:id="rId129" display="http://pbs.twimg.com/profile_images/937700752910192640/gsczhOMn_normal.jpg"/>
    <hyperlink ref="V27" r:id="rId130" display="http://pbs.twimg.com/profile_images/436263277568331776/Rn1hmHlX_normal.jpeg"/>
    <hyperlink ref="V28" r:id="rId131" display="http://pbs.twimg.com/profile_images/1034218709831696384/NHpinpml_normal.jpg"/>
    <hyperlink ref="V29" r:id="rId132" display="http://pbs.twimg.com/profile_images/1109867088171159552/IO_8Gw8B_normal.png"/>
    <hyperlink ref="V30" r:id="rId133" display="http://pbs.twimg.com/profile_images/1110779064179195905/D3G1xykw_normal.jpg"/>
    <hyperlink ref="V31" r:id="rId134" display="http://pbs.twimg.com/profile_images/1080258553582100480/OKcLk6Fw_normal.jpg"/>
    <hyperlink ref="V32" r:id="rId135" display="http://pbs.twimg.com/profile_images/1111773094383738880/N4ILml0k_normal.jpg"/>
    <hyperlink ref="V33" r:id="rId136" display="http://pbs.twimg.com/profile_images/1111405206611230720/dD-m9Q_O_normal.jpg"/>
    <hyperlink ref="V34" r:id="rId137" display="http://pbs.twimg.com/profile_images/1071994427130957825/6jGNjXxV_normal.jpg"/>
    <hyperlink ref="V35" r:id="rId138" display="http://pbs.twimg.com/profile_images/1071994427130957825/6jGNjXxV_normal.jpg"/>
    <hyperlink ref="V36" r:id="rId139" display="http://pbs.twimg.com/profile_images/1102441327231410177/usR6AZPN_normal.jpg"/>
    <hyperlink ref="V37" r:id="rId140" display="http://pbs.twimg.com/profile_images/1089362899456405504/y-XFn44x_normal.jpg"/>
    <hyperlink ref="V38" r:id="rId141" display="http://pbs.twimg.com/profile_images/801334739961573376/MQ6CbIfx_normal.jpg"/>
    <hyperlink ref="V39" r:id="rId142" display="https://pbs.twimg.com/tweet_video_thumb/D3wnl-bWkAEFWx9.jpg"/>
    <hyperlink ref="V40" r:id="rId143" display="http://pbs.twimg.com/profile_images/1028902507194404865/lwIa5UBg_normal.jpg"/>
    <hyperlink ref="V41" r:id="rId144" display="https://pbs.twimg.com/tweet_video_thumb/D36-6orXoAED4rq.jpg"/>
    <hyperlink ref="V42" r:id="rId145" display="http://pbs.twimg.com/profile_images/779613345611743233/8f_EpPCE_normal.jpg"/>
    <hyperlink ref="V43" r:id="rId146" display="http://pbs.twimg.com/profile_images/1010106519852126208/ltjbdz5R_normal.jpg"/>
    <hyperlink ref="V44" r:id="rId147" display="http://pbs.twimg.com/profile_images/1105817844485373955/ddf39UR3_normal.jpg"/>
    <hyperlink ref="V45" r:id="rId148" display="https://pbs.twimg.com/media/D38UL5sWAAANoOB.jpg"/>
    <hyperlink ref="V46" r:id="rId149" display="http://pbs.twimg.com/profile_images/408722844/beth_cruise_normal.JPG"/>
    <hyperlink ref="V47" r:id="rId150" display="https://pbs.twimg.com/ext_tw_video_thumb/1116671892465901568/pu/img/COEGETiwpPpVmW1K.jpg"/>
    <hyperlink ref="V48" r:id="rId151" display="http://pbs.twimg.com/profile_images/1076410201044107264/tALeVX0k_normal.jpg"/>
    <hyperlink ref="V49" r:id="rId152" display="http://pbs.twimg.com/profile_images/1076410201044107264/tALeVX0k_normal.jpg"/>
    <hyperlink ref="V50" r:id="rId153" display="http://pbs.twimg.com/profile_images/807960810274324480/DAlmnim1_normal.jpg"/>
    <hyperlink ref="V51" r:id="rId154" display="http://pbs.twimg.com/profile_images/798930188591648772/Zj-IPHD-_normal.jpg"/>
    <hyperlink ref="V52" r:id="rId155" display="https://pbs.twimg.com/media/D39GO-CWwAA498R.jpg"/>
    <hyperlink ref="V53" r:id="rId156" display="http://pbs.twimg.com/profile_images/424501852198010881/_cYFXqQq_normal.jpeg"/>
    <hyperlink ref="V54" r:id="rId157" display="http://pbs.twimg.com/profile_images/793113277022760960/n0RTIJGK_normal.jpg"/>
    <hyperlink ref="V55" r:id="rId158" display="http://pbs.twimg.com/profile_images/793113277022760960/n0RTIJGK_normal.jpg"/>
    <hyperlink ref="V56" r:id="rId159" display="https://pbs.twimg.com/media/D39yDQtXkAUnM86.jpg"/>
    <hyperlink ref="V57" r:id="rId160" display="https://pbs.twimg.com/media/D378WY1UIAE3KdQ.jpg"/>
    <hyperlink ref="V58" r:id="rId161" display="https://pbs.twimg.com/media/D38T0EQW4AArpzD.jpg"/>
    <hyperlink ref="V59" r:id="rId162" display="http://pbs.twimg.com/profile_images/1115710943076470785/966f3TZH_normal.jpg"/>
    <hyperlink ref="V60" r:id="rId163" display="http://pbs.twimg.com/profile_images/956613616136056833/FfQsxVVO_normal.jpg"/>
    <hyperlink ref="V61" r:id="rId164" display="http://pbs.twimg.com/profile_images/598820374348980224/Wg-46sqw_normal.jpg"/>
    <hyperlink ref="V62" r:id="rId165" display="http://pbs.twimg.com/profile_images/598820374348980224/Wg-46sqw_normal.jpg"/>
    <hyperlink ref="V63" r:id="rId166" display="http://pbs.twimg.com/profile_images/658391989260521472/iE61WLzS_normal.jpg"/>
    <hyperlink ref="V64" r:id="rId167" display="http://pbs.twimg.com/profile_images/482332763291275264/YVj3i_b5_normal.jpeg"/>
    <hyperlink ref="V65" r:id="rId168" display="https://pbs.twimg.com/ext_tw_video_thumb/1116124096809639936/pu/img/-GHuC8q2YPfAyVp-.jpg"/>
    <hyperlink ref="V66" r:id="rId169" display="https://pbs.twimg.com/tweet_video_thumb/D36aDuGXsAALSR6.jpg"/>
    <hyperlink ref="V67" r:id="rId170" display="https://pbs.twimg.com/tweet_video_thumb/D361IKaWAAAIBXW.jpg"/>
    <hyperlink ref="V68" r:id="rId171" display="https://pbs.twimg.com/tweet_video_thumb/D365BfxWwAAiK4N.jpg"/>
    <hyperlink ref="V69" r:id="rId172" display="http://pbs.twimg.com/profile_images/1028902507194404865/lwIa5UBg_normal.jpg"/>
    <hyperlink ref="V70" r:id="rId173" display="https://pbs.twimg.com/tweet_video_thumb/D37WegmUwAMyF30.jpg"/>
    <hyperlink ref="V71" r:id="rId174" display="https://pbs.twimg.com/tweet_video_thumb/D37hO07UEAARSvD.jpg"/>
    <hyperlink ref="V72" r:id="rId175" display="http://pbs.twimg.com/profile_images/1028902507194404865/lwIa5UBg_normal.jpg"/>
    <hyperlink ref="V73" r:id="rId176" display="http://pbs.twimg.com/profile_images/1115918309554364416/SCFP_Zaw_normal.jpg"/>
    <hyperlink ref="V74" r:id="rId177" display="http://pbs.twimg.com/profile_images/988287336009142273/n93CvQr9_normal.jpg"/>
    <hyperlink ref="V75" r:id="rId178" display="http://pbs.twimg.com/profile_images/784406833062490113/I9p1-25U_normal.jpg"/>
    <hyperlink ref="V76" r:id="rId179" display="http://pbs.twimg.com/profile_images/1107380716239757315/_G5QSKbf_normal.jpg"/>
    <hyperlink ref="V77" r:id="rId180" display="http://pbs.twimg.com/profile_images/903035410045009924/kM5pY2sr_normal.jpg"/>
    <hyperlink ref="V78" r:id="rId181" display="http://pbs.twimg.com/profile_images/1035419262423195650/eesd1HmX_normal.jpg"/>
    <hyperlink ref="V79" r:id="rId182" display="http://pbs.twimg.com/profile_images/378800000333288776/0c7127ca0e7abf953687459a336cb507_normal.jpeg"/>
    <hyperlink ref="V80" r:id="rId183" display="http://pbs.twimg.com/profile_images/1035419262423195650/eesd1HmX_normal.jpg"/>
    <hyperlink ref="V81" r:id="rId184" display="http://pbs.twimg.com/profile_images/929761135330410496/BWVOyorb_normal.jpg"/>
    <hyperlink ref="V82" r:id="rId185" display="http://pbs.twimg.com/profile_images/929761135330410496/BWVOyorb_normal.jpg"/>
    <hyperlink ref="V83" r:id="rId186" display="http://pbs.twimg.com/profile_images/929761135330410496/BWVOyorb_normal.jpg"/>
    <hyperlink ref="V84" r:id="rId187" display="http://pbs.twimg.com/profile_images/990842911364468736/sEDWlvgs_normal.jpg"/>
    <hyperlink ref="V85" r:id="rId188" display="http://pbs.twimg.com/profile_images/990842911364468736/sEDWlvgs_normal.jpg"/>
    <hyperlink ref="V86" r:id="rId189" display="http://pbs.twimg.com/profile_images/988284946728083457/DPIO7WV8_normal.jpg"/>
    <hyperlink ref="V87" r:id="rId190" display="http://pbs.twimg.com/profile_images/988284946728083457/DPIO7WV8_normal.jpg"/>
    <hyperlink ref="V88" r:id="rId191" display="http://pbs.twimg.com/profile_images/906606167048069120/Y9rDMYFY_normal.jpg"/>
    <hyperlink ref="V89" r:id="rId192" display="http://pbs.twimg.com/profile_images/2706619999/89711fc8abfdebe94f2d4c1f461d5427_normal.jpeg"/>
    <hyperlink ref="V90" r:id="rId193" display="http://pbs.twimg.com/profile_images/1209957828/Photo_on_2011-01-08_at_10.16_normal.jpg"/>
    <hyperlink ref="V91" r:id="rId194" display="http://pbs.twimg.com/profile_images/1089607072793182208/yw3NqqtG_normal.jpg"/>
    <hyperlink ref="V92" r:id="rId195" display="http://pbs.twimg.com/profile_images/1101117436756135937/HC96w9eI_normal.jpg"/>
    <hyperlink ref="V93" r:id="rId196" display="http://pbs.twimg.com/profile_images/1101117436756135937/HC96w9eI_normal.jpg"/>
    <hyperlink ref="V94" r:id="rId197" display="http://pbs.twimg.com/profile_images/1101117436756135937/HC96w9eI_normal.jpg"/>
    <hyperlink ref="V95" r:id="rId198" display="http://pbs.twimg.com/profile_images/1107135056106176513/jCAwLDPz_normal.jpg"/>
    <hyperlink ref="V96" r:id="rId199" display="http://pbs.twimg.com/profile_images/1106678609228513280/4oqslSlp_normal.jpg"/>
    <hyperlink ref="V97" r:id="rId200" display="https://pbs.twimg.com/media/D39GO-CWwAA498R.jpg"/>
    <hyperlink ref="V98" r:id="rId201" display="https://pbs.twimg.com/media/D39GO-CWwAA498R.jpg"/>
    <hyperlink ref="V99" r:id="rId202" display="http://pbs.twimg.com/profile_images/1117318413322420224/NXL1pPOV_normal.jpg"/>
    <hyperlink ref="V100" r:id="rId203" display="http://pbs.twimg.com/profile_images/1112087613303914498/dRZurRb7_normal.jpg"/>
    <hyperlink ref="V101" r:id="rId204" display="http://pbs.twimg.com/profile_images/756432148597473280/DVWhLt_s_normal.jpg"/>
    <hyperlink ref="V102" r:id="rId205" display="http://pbs.twimg.com/profile_images/1071437749604024320/-uC5Smg0_normal.jpg"/>
    <hyperlink ref="V103" r:id="rId206" display="http://pbs.twimg.com/profile_images/1071437749604024320/-uC5Smg0_normal.jpg"/>
    <hyperlink ref="V104" r:id="rId207" display="http://pbs.twimg.com/profile_images/1007680899410997248/q1ox-JdI_normal.jpg"/>
    <hyperlink ref="V105" r:id="rId208" display="http://pbs.twimg.com/profile_images/978682763241861120/CUR52whh_normal.jpg"/>
    <hyperlink ref="V106" r:id="rId209" display="http://pbs.twimg.com/profile_images/675566619494600704/GZQLoe8g_normal.jpg"/>
    <hyperlink ref="V107" r:id="rId210" display="http://pbs.twimg.com/profile_images/1095291700493324289/5zYj7Gro_normal.jpg"/>
    <hyperlink ref="V108" r:id="rId211" display="http://pbs.twimg.com/profile_images/966007794393538561/kCbv4sNr_normal.jpg"/>
    <hyperlink ref="V109" r:id="rId212" display="https://pbs.twimg.com/media/D4OjZAQX4AYMfwO.jpg"/>
    <hyperlink ref="V110" r:id="rId213" display="https://pbs.twimg.com/media/D4MvjWUXsAA1N7M.jpg"/>
    <hyperlink ref="V111" r:id="rId214" display="http://pbs.twimg.com/profile_images/414157322131218433/rtKEZ7CL_normal.jpeg"/>
    <hyperlink ref="V112" r:id="rId215" display="http://pbs.twimg.com/profile_images/1108980182302384128/4e1pn4RA_normal.png"/>
    <hyperlink ref="V113" r:id="rId216" display="http://pbs.twimg.com/profile_images/290900579/Suzan_normal.jpg"/>
    <hyperlink ref="V114" r:id="rId217" display="http://pbs.twimg.com/profile_images/3460594472/ece945ba74e9a6f0367241d64841efc2_normal.jpeg"/>
    <hyperlink ref="V115" r:id="rId218" display="http://pbs.twimg.com/profile_images/967314495671484421/12CPolIn_normal.jpg"/>
    <hyperlink ref="V116" r:id="rId219" display="http://pbs.twimg.com/profile_images/502889125632958464/1QVBb1f9_normal.jpeg"/>
    <hyperlink ref="V117" r:id="rId220" display="http://pbs.twimg.com/profile_images/1113052215856562176/wEtNiSgM_normal.jpg"/>
    <hyperlink ref="V118" r:id="rId221" display="https://pbs.twimg.com/media/DHAugBKUQAAZVfe.jpg"/>
    <hyperlink ref="V119" r:id="rId222" display="http://pbs.twimg.com/profile_images/1052584254108921857/5Lk7ZoUq_normal.jpg"/>
    <hyperlink ref="V120" r:id="rId223" display="http://pbs.twimg.com/profile_images/1043580573116190720/eNcFOte4_normal.jpg"/>
    <hyperlink ref="V121" r:id="rId224" display="http://pbs.twimg.com/profile_images/801500186547732480/thOPnD80_normal.jpg"/>
    <hyperlink ref="V122" r:id="rId225" display="http://pbs.twimg.com/profile_images/1111724396119506944/nLHiIkMA_normal.png"/>
    <hyperlink ref="V123" r:id="rId226" display="http://pbs.twimg.com/profile_images/1069651828869083136/FW_oMeYV_normal.jpg"/>
    <hyperlink ref="V124" r:id="rId227" display="https://pbs.twimg.com/media/DrRxWkaUcAAip2X.jpg"/>
    <hyperlink ref="V125" r:id="rId228" display="http://pbs.twimg.com/profile_images/1107035832375013377/8WHf7Mqx_normal.png"/>
    <hyperlink ref="V126" r:id="rId229" display="https://pbs.twimg.com/media/D4U4f4gWwAAALzg.jpg"/>
    <hyperlink ref="V127" r:id="rId230" display="http://pbs.twimg.com/profile_images/900610929439764481/1ICedz3U_normal.jpg"/>
    <hyperlink ref="V128" r:id="rId231" display="http://pbs.twimg.com/profile_images/900610929439764481/1ICedz3U_normal.jpg"/>
    <hyperlink ref="V129" r:id="rId232" display="https://pbs.twimg.com/media/D4U8ZeYXkAARENT.jpg"/>
    <hyperlink ref="V130" r:id="rId233" display="http://pbs.twimg.com/profile_images/1103862682422206464/Qpj4vZYd_normal.jpg"/>
    <hyperlink ref="V131" r:id="rId234" display="http://pbs.twimg.com/profile_images/378800000742943236/e3aecdcfb9ae468a7aa5fdf45582e6a0_normal.jpeg"/>
    <hyperlink ref="V132" r:id="rId235" display="http://pbs.twimg.com/profile_images/378800000742943236/e3aecdcfb9ae468a7aa5fdf45582e6a0_normal.jpeg"/>
    <hyperlink ref="V133" r:id="rId236" display="http://pbs.twimg.com/profile_images/757413388569849856/i9saTLEB_normal.jpg"/>
    <hyperlink ref="V134" r:id="rId237" display="http://pbs.twimg.com/profile_images/378800000742943236/e3aecdcfb9ae468a7aa5fdf45582e6a0_normal.jpeg"/>
    <hyperlink ref="V135" r:id="rId238" display="http://pbs.twimg.com/profile_images/378800000742943236/e3aecdcfb9ae468a7aa5fdf45582e6a0_normal.jpeg"/>
    <hyperlink ref="V136" r:id="rId239" display="http://pbs.twimg.com/profile_images/378800000742943236/e3aecdcfb9ae468a7aa5fdf45582e6a0_normal.jpeg"/>
    <hyperlink ref="V137" r:id="rId240" display="http://pbs.twimg.com/profile_images/378800000742943236/e3aecdcfb9ae468a7aa5fdf45582e6a0_normal.jpeg"/>
    <hyperlink ref="V138" r:id="rId241" display="http://pbs.twimg.com/profile_images/378800000742943236/e3aecdcfb9ae468a7aa5fdf45582e6a0_normal.jpeg"/>
    <hyperlink ref="V139" r:id="rId242" display="http://pbs.twimg.com/profile_images/757413388569849856/i9saTLEB_normal.jpg"/>
    <hyperlink ref="V140" r:id="rId243" display="http://pbs.twimg.com/profile_images/835555298018529281/vQ6DAfyp_normal.jpg"/>
    <hyperlink ref="V141" r:id="rId244" display="http://pbs.twimg.com/profile_images/821122003117674496/Kmrdpmvj_normal.jpg"/>
    <hyperlink ref="V142" r:id="rId245" display="http://pbs.twimg.com/profile_images/859960221086527489/gL0u5oby_normal.jpg"/>
    <hyperlink ref="V143" r:id="rId246" display="http://pbs.twimg.com/profile_images/1093685410637758466/IEW509S3_normal.jpg"/>
    <hyperlink ref="V144" r:id="rId247" display="https://pbs.twimg.com/media/D3zcRUaWsAAcSBj.png"/>
    <hyperlink ref="V145" r:id="rId248" display="https://pbs.twimg.com/media/D4ZHqqAXkAEjA0s.png"/>
    <hyperlink ref="V146" r:id="rId249" display="http://pbs.twimg.com/profile_images/863776895179124737/dloPKNb7_normal.jpg"/>
    <hyperlink ref="V147" r:id="rId250" display="http://pbs.twimg.com/profile_images/1118064046295666688/AyuWMW5K_normal.png"/>
    <hyperlink ref="V148" r:id="rId251" display="http://pbs.twimg.com/profile_images/1118064046295666688/AyuWMW5K_normal.png"/>
    <hyperlink ref="V149" r:id="rId252" display="http://pbs.twimg.com/profile_images/1050271114319069184/qaCPR_0y_normal.jpg"/>
    <hyperlink ref="V150" r:id="rId253" display="http://pbs.twimg.com/profile_images/952569279840370688/1cD0Xds4_normal.jpg"/>
    <hyperlink ref="V151" r:id="rId254" display="http://pbs.twimg.com/profile_images/947805637978726400/WZBYe5Ti_normal.jpg"/>
    <hyperlink ref="V152" r:id="rId255" display="http://pbs.twimg.com/profile_images/1035419262423195650/eesd1HmX_normal.jpg"/>
    <hyperlink ref="V153" r:id="rId256" display="http://pbs.twimg.com/profile_images/641885177061314560/R5lKqKc6_normal.png"/>
    <hyperlink ref="V154" r:id="rId257" display="http://pbs.twimg.com/profile_images/3272237853/7998b85c80a031d67beab596fcce488d_normal.jpeg"/>
    <hyperlink ref="V155" r:id="rId258" display="http://pbs.twimg.com/profile_images/641885177061314560/R5lKqKc6_normal.png"/>
    <hyperlink ref="V156" r:id="rId259" display="https://pbs.twimg.com/media/D4VVpnDWAAAVRMC.jpg"/>
    <hyperlink ref="V157" r:id="rId260" display="http://pbs.twimg.com/profile_images/794187300439728128/Q-zBc7pB_normal.jpg"/>
    <hyperlink ref="V158" r:id="rId261" display="https://pbs.twimg.com/media/D4VZp1PXkAIJIgK.jpg"/>
    <hyperlink ref="V159" r:id="rId262" display="https://pbs.twimg.com/media/D3sX4mrX4AAH6dL.jpg"/>
    <hyperlink ref="V160" r:id="rId263" display="https://pbs.twimg.com/media/D3xrViOXkAEj7mK.jpg"/>
    <hyperlink ref="V161" r:id="rId264" display="http://pbs.twimg.com/profile_images/794187300439728128/Q-zBc7pB_normal.jpg"/>
    <hyperlink ref="V162" r:id="rId265" display="https://pbs.twimg.com/media/D4BMJh5XsAArgiD.jpg"/>
    <hyperlink ref="V163" r:id="rId266" display="https://pbs.twimg.com/media/D4LTo_GX4AEFwxq.jpg"/>
    <hyperlink ref="V164" r:id="rId267" display="https://pbs.twimg.com/media/D4LbSjoWwAA42Uh.jpg"/>
    <hyperlink ref="V165" r:id="rId268" display="https://pbs.twimg.com/media/D4UNCdTWsAMQub3.jpg"/>
    <hyperlink ref="V166" r:id="rId269" display="https://pbs.twimg.com/media/D4d-N3kXoAAwPDz.jpg"/>
    <hyperlink ref="V167" r:id="rId270" display="https://pbs.twimg.com/media/D3zpvJRW0AAQfhL.jpg"/>
    <hyperlink ref="V168" r:id="rId271" display="http://pbs.twimg.com/profile_images/884672543780519937/V1A9oV4E_normal.jpg"/>
    <hyperlink ref="V169" r:id="rId272" display="http://pbs.twimg.com/profile_images/623245115578920960/p4IAEu4r_normal.jpg"/>
    <hyperlink ref="V170" r:id="rId273" display="https://pbs.twimg.com/tweet_video_thumb/D4iKcwgWkAI-Lzf.jpg"/>
    <hyperlink ref="V171" r:id="rId274" display="http://abs.twimg.com/sticky/default_profile_images/default_profile_normal.png"/>
    <hyperlink ref="V172" r:id="rId275" display="http://pbs.twimg.com/profile_images/917987072186769409/VqrDPH9w_normal.jpg"/>
    <hyperlink ref="V173" r:id="rId276" display="http://pbs.twimg.com/profile_images/916315719515611137/basgRW8I_normal.jpg"/>
    <hyperlink ref="V174" r:id="rId277" display="http://pbs.twimg.com/profile_images/1105847334477418497/Y48Rc20R_normal.jpg"/>
    <hyperlink ref="V175" r:id="rId278" display="http://pbs.twimg.com/profile_images/884797683445125120/OVzqnCTq_normal.jpg"/>
    <hyperlink ref="V176" r:id="rId279" display="https://pbs.twimg.com/media/D4jfmHwWkAIpjwv.jpg"/>
    <hyperlink ref="V177" r:id="rId280" display="http://pbs.twimg.com/profile_images/1103507087286517762/yrv290LG_normal.jpg"/>
    <hyperlink ref="V178" r:id="rId281" display="http://pbs.twimg.com/profile_images/1103507087286517762/yrv290LG_normal.jpg"/>
    <hyperlink ref="V179" r:id="rId282" display="http://pbs.twimg.com/profile_images/804110202190565376/QEb_awp2_normal.jpg"/>
    <hyperlink ref="V180" r:id="rId283" display="http://pbs.twimg.com/profile_images/804110202190565376/QEb_awp2_normal.jpg"/>
    <hyperlink ref="V181" r:id="rId284" display="http://pbs.twimg.com/profile_images/804110202190565376/QEb_awp2_normal.jpg"/>
    <hyperlink ref="V182" r:id="rId285" display="http://pbs.twimg.com/profile_images/1096627506931814400/C3fNAP6c_normal.jpg"/>
    <hyperlink ref="V183" r:id="rId286" display="http://pbs.twimg.com/profile_images/1047130102243385345/m_sV6S7e_normal.jpg"/>
    <hyperlink ref="V184" r:id="rId287" display="http://pbs.twimg.com/profile_images/1047130102243385345/m_sV6S7e_normal.jpg"/>
    <hyperlink ref="V185" r:id="rId288" display="http://pbs.twimg.com/profile_images/1047130102243385345/m_sV6S7e_normal.jpg"/>
    <hyperlink ref="V186" r:id="rId289" display="https://pbs.twimg.com/ext_tw_video_thumb/1119339446330175488/pu/img/X1ef2T5GeXKv9G_i.jpg"/>
    <hyperlink ref="V187" r:id="rId290" display="https://pbs.twimg.com/media/D4i3IQdW0AEhQtj.jpg"/>
    <hyperlink ref="V188" r:id="rId291" display="https://pbs.twimg.com/media/D4jBWP2XkAEinSR.jpg"/>
    <hyperlink ref="V189" r:id="rId292" display="http://pbs.twimg.com/profile_images/1047130102243385345/m_sV6S7e_normal.jpg"/>
    <hyperlink ref="V190" r:id="rId293" display="http://pbs.twimg.com/profile_images/1047130102243385345/m_sV6S7e_normal.jpg"/>
    <hyperlink ref="V191" r:id="rId294" display="http://pbs.twimg.com/profile_images/1047130102243385345/m_sV6S7e_normal.jpg"/>
    <hyperlink ref="V192" r:id="rId295" display="http://pbs.twimg.com/profile_images/1047130102243385345/m_sV6S7e_normal.jpg"/>
    <hyperlink ref="V193" r:id="rId296" display="http://pbs.twimg.com/profile_images/1047130102243385345/m_sV6S7e_normal.jpg"/>
    <hyperlink ref="V194" r:id="rId297" display="http://pbs.twimg.com/profile_images/1047130102243385345/m_sV6S7e_normal.jpg"/>
    <hyperlink ref="V195" r:id="rId298" display="http://pbs.twimg.com/profile_images/884672543780519937/V1A9oV4E_normal.jpg"/>
    <hyperlink ref="V196" r:id="rId299" display="https://pbs.twimg.com/media/D4h4gXfWsAIeOPE.jpg"/>
    <hyperlink ref="V197" r:id="rId300" display="http://pbs.twimg.com/profile_images/1600036415/avatarpic-l_normal.png"/>
    <hyperlink ref="V198" r:id="rId301" display="http://pbs.twimg.com/profile_images/1600036415/avatarpic-l_normal.png"/>
    <hyperlink ref="V199" r:id="rId302" display="http://pbs.twimg.com/profile_images/835440569195315202/CMtS9XNV_normal.jpg"/>
    <hyperlink ref="V200" r:id="rId303" display="http://pbs.twimg.com/profile_images/835440569195315202/CMtS9XNV_normal.jpg"/>
    <hyperlink ref="V201" r:id="rId304" display="http://pbs.twimg.com/profile_images/835440569195315202/CMtS9XNV_normal.jpg"/>
    <hyperlink ref="V202" r:id="rId305" display="http://pbs.twimg.com/profile_images/702438993196089344/ujZEJfG7_normal.jpg"/>
    <hyperlink ref="V203" r:id="rId306" display="http://pbs.twimg.com/profile_images/419534994265341952/fmiaaboM_normal.jpeg"/>
    <hyperlink ref="V204" r:id="rId307" display="https://pbs.twimg.com/media/D4b-3cpW4AMZRd9.jpg"/>
    <hyperlink ref="V205" r:id="rId308" display="http://pbs.twimg.com/profile_images/266815071/S1030105_normal.JPG"/>
    <hyperlink ref="V206" r:id="rId309" display="https://pbs.twimg.com/media/D218Z3mWsAE-4NV.jpg"/>
    <hyperlink ref="V207" r:id="rId310" display="http://pbs.twimg.com/profile_images/988790199235895296/bFKtI7G5_normal.jpg"/>
    <hyperlink ref="V208" r:id="rId311" display="http://pbs.twimg.com/profile_images/1118943685960437760/6FLeBX9m_normal.jpg"/>
    <hyperlink ref="V209" r:id="rId312" display="http://pbs.twimg.com/profile_images/457927600564740096/dfa-rpYc_normal.png"/>
    <hyperlink ref="V210" r:id="rId313" display="http://pbs.twimg.com/profile_images/1081437797528072193/0WWOhGc9_normal.jpg"/>
    <hyperlink ref="V211" r:id="rId314" display="http://pbs.twimg.com/profile_images/2248759266/Montione_Joseph_normal.jpg"/>
    <hyperlink ref="V212" r:id="rId315" display="http://pbs.twimg.com/profile_images/1052621169638166528/KFcTcWcn_normal.jpg"/>
    <hyperlink ref="V213" r:id="rId316" display="http://pbs.twimg.com/profile_images/1052621169638166528/KFcTcWcn_normal.jpg"/>
    <hyperlink ref="V214" r:id="rId317" display="http://pbs.twimg.com/profile_images/1034492652622893056/3T8U5_E9_normal.jpg"/>
    <hyperlink ref="V215" r:id="rId318" display="http://pbs.twimg.com/profile_images/1094248085318905856/jvmfgQZV_normal.jpg"/>
    <hyperlink ref="V216" r:id="rId319" display="http://pbs.twimg.com/profile_images/2854624909/76bab38b651a81379b1e037318c99c00_normal.jpeg"/>
    <hyperlink ref="V217" r:id="rId320" display="http://pbs.twimg.com/profile_images/847360672316837888/TfMRn8Rf_normal.jpg"/>
    <hyperlink ref="V218" r:id="rId321" display="http://pbs.twimg.com/profile_images/847360672316837888/TfMRn8Rf_normal.jpg"/>
    <hyperlink ref="V219" r:id="rId322" display="http://pbs.twimg.com/profile_images/749728015567818752/P-INh1UN_normal.jpg"/>
    <hyperlink ref="V220" r:id="rId323" display="http://pbs.twimg.com/profile_images/749728015567818752/P-INh1UN_normal.jpg"/>
    <hyperlink ref="V221" r:id="rId324" display="http://pbs.twimg.com/profile_images/749728015567818752/P-INh1UN_normal.jpg"/>
    <hyperlink ref="V222" r:id="rId325" display="http://pbs.twimg.com/profile_images/749728015567818752/P-INh1UN_normal.jpg"/>
    <hyperlink ref="V223" r:id="rId326" display="http://pbs.twimg.com/profile_images/910606959337975808/Stv8eNFS_normal.jpg"/>
    <hyperlink ref="V224" r:id="rId327" display="http://pbs.twimg.com/profile_images/597590818552033280/9rJTpfoF_normal.jpg"/>
    <hyperlink ref="X3" r:id="rId328" display="https://twitter.com/#!/roy_noom/status/1115526095242133504"/>
    <hyperlink ref="X4" r:id="rId329" display="https://twitter.com/#!/meetitsm/status/1115555376123056130"/>
    <hyperlink ref="X5" r:id="rId330" display="https://twitter.com/#!/crypto_shard/status/1115596224122445828"/>
    <hyperlink ref="X6" r:id="rId331" display="https://twitter.com/#!/keithnorbie/status/1115670196939833344"/>
    <hyperlink ref="X7" r:id="rId332" display="https://twitter.com/#!/turtlecrone/status/1115684867050700805"/>
    <hyperlink ref="X8" r:id="rId333" display="https://twitter.com/#!/cweeklyde/status/1115913123272232961"/>
    <hyperlink ref="X9" r:id="rId334" display="https://twitter.com/#!/bullmarketmaddy/status/1115985381449773056"/>
    <hyperlink ref="X10" r:id="rId335" display="https://twitter.com/#!/ritahisgenboone/status/1115991064135864326"/>
    <hyperlink ref="X11" r:id="rId336" display="https://twitter.com/#!/investinglegend/status/1116011098757574656"/>
    <hyperlink ref="X12" r:id="rId337" display="https://twitter.com/#!/vmstan/status/1116025293045678081"/>
    <hyperlink ref="X13" r:id="rId338" display="https://twitter.com/#!/philyaccino/status/1116044536172691463"/>
    <hyperlink ref="X14" r:id="rId339" display="https://twitter.com/#!/lapartisane/status/1116049902209863680"/>
    <hyperlink ref="X15" r:id="rId340" display="https://twitter.com/#!/al_rasheed/status/1116058785699647488"/>
    <hyperlink ref="X16" r:id="rId341" display="https://twitter.com/#!/everyvoicenc/status/1116061544197042178"/>
    <hyperlink ref="X17" r:id="rId342" display="https://twitter.com/#!/novahertz/status/1116062587811180545"/>
    <hyperlink ref="X18" r:id="rId343" display="https://twitter.com/#!/cloudrss/status/1116093399906566144"/>
    <hyperlink ref="X19" r:id="rId344" display="https://twitter.com/#!/cloudmakerbrian/status/1116095516574724096"/>
    <hyperlink ref="X20" r:id="rId345" display="https://twitter.com/#!/yueisu913/status/1116125773260156928"/>
    <hyperlink ref="X21" r:id="rId346" display="https://twitter.com/#!/jessalyn_51/status/1116127366537936896"/>
    <hyperlink ref="X22" r:id="rId347" display="https://twitter.com/#!/vnagesh/status/1116163794919493632"/>
    <hyperlink ref="X23" r:id="rId348" display="https://twitter.com/#!/vphilipose/status/1116197026339917824"/>
    <hyperlink ref="X24" r:id="rId349" display="https://twitter.com/#!/little_minx/status/1116232404560175104"/>
    <hyperlink ref="X25" r:id="rId350" display="https://twitter.com/#!/viktoriousss/status/1116370310419353603"/>
    <hyperlink ref="X26" r:id="rId351" display="https://twitter.com/#!/gabbyarciniega/status/1116379682251923456"/>
    <hyperlink ref="X27" r:id="rId352" display="https://twitter.com/#!/vaficionado/status/1116427593190756352"/>
    <hyperlink ref="X28" r:id="rId353" display="https://twitter.com/#!/tenthirtyam/status/1116442590344179712"/>
    <hyperlink ref="X29" r:id="rId354" display="https://twitter.com/#!/do0dzzz/status/1116463318124900352"/>
    <hyperlink ref="X30" r:id="rId355" display="https://twitter.com/#!/yopuede_mode/status/1116496500656365569"/>
    <hyperlink ref="X31" r:id="rId356" display="https://twitter.com/#!/solvvvv/status/1116539518365196288"/>
    <hyperlink ref="X32" r:id="rId357" display="https://twitter.com/#!/jfinley011/status/1116540008926711808"/>
    <hyperlink ref="X33" r:id="rId358" display="https://twitter.com/#!/paige_peplinski/status/1116540054237843457"/>
    <hyperlink ref="X34" r:id="rId359" display="https://twitter.com/#!/avasimat/status/1116540058058862592"/>
    <hyperlink ref="X35" r:id="rId360" display="https://twitter.com/#!/avasimat/status/1116540087364476928"/>
    <hyperlink ref="X36" r:id="rId361" display="https://twitter.com/#!/allisonchilds1/status/1116544491962470400"/>
    <hyperlink ref="X37" r:id="rId362" display="https://twitter.com/#!/tiffanyllnn/status/1116566354130116610"/>
    <hyperlink ref="X38" r:id="rId363" display="https://twitter.com/#!/ivderham/status/1116607407927336960"/>
    <hyperlink ref="X39" r:id="rId364" display="https://twitter.com/#!/publicsafetyust/status/1115810508496605184"/>
    <hyperlink ref="X40" r:id="rId365" display="https://twitter.com/#!/publicsafetyust/status/1116527707892928514"/>
    <hyperlink ref="X41" r:id="rId366" display="https://twitter.com/#!/publicsafetyust/status/1116539683796709376"/>
    <hyperlink ref="X42" r:id="rId367" display="https://twitter.com/#!/catjadijkstra/status/1116640963458322432"/>
    <hyperlink ref="X43" r:id="rId368" display="https://twitter.com/#!/allan_kjaer/status/1116621038010286080"/>
    <hyperlink ref="X44" r:id="rId369" display="https://twitter.com/#!/_poppelgaard/status/1116651712977285122"/>
    <hyperlink ref="X45" r:id="rId370" display="https://twitter.com/#!/nederlandsg/status/1116633433701322752"/>
    <hyperlink ref="X46" r:id="rId371" display="https://twitter.com/#!/bethkmt/status/1116657847155220480"/>
    <hyperlink ref="X47" r:id="rId372" display="https://twitter.com/#!/vantageoeste/status/1116673555087941634"/>
    <hyperlink ref="X48" r:id="rId373" display="https://twitter.com/#!/wxmf/status/1116608818069164032"/>
    <hyperlink ref="X49" r:id="rId374" display="https://twitter.com/#!/wxmf/status/1116674277900738562"/>
    <hyperlink ref="X50" r:id="rId375" display="https://twitter.com/#!/chipzoller/status/1116676040347275264"/>
    <hyperlink ref="X51" r:id="rId376" display="https://twitter.com/#!/rkleijwegt/status/1116706225775874049"/>
    <hyperlink ref="X52" r:id="rId377" display="https://twitter.com/#!/oergman/status/1116711137494601729"/>
    <hyperlink ref="X53" r:id="rId378" display="https://twitter.com/#!/dwarslaesieorgn/status/1116717717925634051"/>
    <hyperlink ref="X54" r:id="rId379" display="https://twitter.com/#!/mpoore/status/1116454623815131136"/>
    <hyperlink ref="X55" r:id="rId380" display="https://twitter.com/#!/mpoore/status/1116721160333533184"/>
    <hyperlink ref="X56" r:id="rId381" display="https://twitter.com/#!/ronaldbeukerbi/status/1116736637885612032"/>
    <hyperlink ref="X57" r:id="rId382" display="https://twitter.com/#!/nederlandsg/status/1116607226636988416"/>
    <hyperlink ref="X58" r:id="rId383" display="https://twitter.com/#!/nederlandsg/status/1116633024253370368"/>
    <hyperlink ref="X59" r:id="rId384" display="https://twitter.com/#!/nederlandsg/status/1116651972298510342"/>
    <hyperlink ref="X60" r:id="rId385" display="https://twitter.com/#!/jannekestolwijk/status/1116676345197580288"/>
    <hyperlink ref="X61" r:id="rId386" display="https://twitter.com/#!/ilsevannes/status/1116767399066390528"/>
    <hyperlink ref="X62" r:id="rId387" display="https://twitter.com/#!/ilsevannes/status/1116767476069687296"/>
    <hyperlink ref="X63" r:id="rId388" display="https://twitter.com/#!/inge_eriks/status/1116807460248084482"/>
    <hyperlink ref="X64" r:id="rId389" display="https://twitter.com/#!/inntagrica/status/1116821986615922689"/>
    <hyperlink ref="X65" r:id="rId390" display="https://twitter.com/#!/publicsafetyust/status/1116124130875670528"/>
    <hyperlink ref="X66" r:id="rId391" display="https://twitter.com/#!/publicsafetyust/status/1116499409800433666"/>
    <hyperlink ref="X67" r:id="rId392" display="https://twitter.com/#!/publicsafetyust/status/1116528943132286977"/>
    <hyperlink ref="X68" r:id="rId393" display="https://twitter.com/#!/publicsafetyust/status/1116533232043008000"/>
    <hyperlink ref="X69" r:id="rId394" display="https://twitter.com/#!/publicsafetyust/status/1116554058691764224"/>
    <hyperlink ref="X70" r:id="rId395" display="https://twitter.com/#!/publicsafetyust/status/1116565584060149760"/>
    <hyperlink ref="X71" r:id="rId396" display="https://twitter.com/#!/publicsafetyust/status/1116577414266494976"/>
    <hyperlink ref="X72" r:id="rId397" display="https://twitter.com/#!/publicsafetyust/status/1116613856418127873"/>
    <hyperlink ref="X73" r:id="rId398" display="https://twitter.com/#!/isranextdoor/status/1116868590710472709"/>
    <hyperlink ref="X74" r:id="rId399" display="https://twitter.com/#!/spidey2345/status/1116888656462086147"/>
    <hyperlink ref="X75" r:id="rId400" display="https://twitter.com/#!/deathbycodex/status/1116892254021439488"/>
    <hyperlink ref="X76" r:id="rId401" display="https://twitter.com/#!/timherriage/status/1116895730986356738"/>
    <hyperlink ref="X77" r:id="rId402" display="https://twitter.com/#!/kcdautomate/status/1115827030573158402"/>
    <hyperlink ref="X78" r:id="rId403" display="https://twitter.com/#!/sunny_dua/status/1116190590582976513"/>
    <hyperlink ref="X79" r:id="rId404" display="https://twitter.com/#!/hobovirtual/status/1116659440542003207"/>
    <hyperlink ref="X80" r:id="rId405" display="https://twitter.com/#!/sunny_dua/status/1116738090184298496"/>
    <hyperlink ref="X81" r:id="rId406" display="https://twitter.com/#!/bossjaycross1/status/1116733248858492928"/>
    <hyperlink ref="X82" r:id="rId407" display="https://twitter.com/#!/bossjaycross1/status/1116913298669105152"/>
    <hyperlink ref="X83" r:id="rId408" display="https://twitter.com/#!/bossjaycross1/status/1116913349873135616"/>
    <hyperlink ref="X84" r:id="rId409" display="https://twitter.com/#!/nafs2016/status/1116888681158184961"/>
    <hyperlink ref="X85" r:id="rId410" display="https://twitter.com/#!/nafs2016/status/1116933193142349824"/>
    <hyperlink ref="X86" r:id="rId411" display="https://twitter.com/#!/jarhead_trader/status/1116933160527454209"/>
    <hyperlink ref="X87" r:id="rId412" display="https://twitter.com/#!/jarhead_trader/status/1116934877415387136"/>
    <hyperlink ref="X88" r:id="rId413" display="https://twitter.com/#!/crowningprofits/status/1116938179339177988"/>
    <hyperlink ref="X89" r:id="rId414" display="https://twitter.com/#!/maqetsia/status/1116942090250985473"/>
    <hyperlink ref="X90" r:id="rId415" display="https://twitter.com/#!/bert_db/status/1116973988062924800"/>
    <hyperlink ref="X91" r:id="rId416" display="https://twitter.com/#!/custolopez/status/1116975889647054848"/>
    <hyperlink ref="X92" r:id="rId417" display="https://twitter.com/#!/biggreencandle/status/1116983899110952961"/>
    <hyperlink ref="X93" r:id="rId418" display="https://twitter.com/#!/biggreencandle/status/1116984211011981312"/>
    <hyperlink ref="X94" r:id="rId419" display="https://twitter.com/#!/biggreencandle/status/1117032547412844546"/>
    <hyperlink ref="X95" r:id="rId420" display="https://twitter.com/#!/notuncertain444/status/1117035155410104320"/>
    <hyperlink ref="X96" r:id="rId421" display="https://twitter.com/#!/sanwit66/status/1117119149828968449"/>
    <hyperlink ref="X97" r:id="rId422" display="https://twitter.com/#!/thomaskopton/status/1116688467566768129"/>
    <hyperlink ref="X98" r:id="rId423" display="https://twitter.com/#!/philippbck/status/1117120903257755648"/>
    <hyperlink ref="X99" r:id="rId424" display="https://twitter.com/#!/debbidelicious/status/1117206769539874817"/>
    <hyperlink ref="X100" r:id="rId425" display="https://twitter.com/#!/zmilleson/status/1117452451681112065"/>
    <hyperlink ref="X101" r:id="rId426" display="https://twitter.com/#!/agrosaptrimble/status/1117695972958720000"/>
    <hyperlink ref="X102" r:id="rId427" display="https://twitter.com/#!/cryptovanessa/status/1115637705826807808"/>
    <hyperlink ref="X103" r:id="rId428" display="https://twitter.com/#!/cryptovanessa/status/1117713314602213376"/>
    <hyperlink ref="X104" r:id="rId429" display="https://twitter.com/#!/josecavalheri/status/1117759432329445376"/>
    <hyperlink ref="X105" r:id="rId430" display="https://twitter.com/#!/vmwareempower/status/1117812128537358336"/>
    <hyperlink ref="X106" r:id="rId431" display="https://twitter.com/#!/vieuxlion3/status/1117857055971344387"/>
    <hyperlink ref="X107" r:id="rId432" display="https://twitter.com/#!/upperphi/status/1117872299619651586"/>
    <hyperlink ref="X108" r:id="rId433" display="https://twitter.com/#!/sccs/status/1117911520271224832"/>
    <hyperlink ref="X109" r:id="rId434" display="https://twitter.com/#!/copticdisco/status/1117916786400174080"/>
    <hyperlink ref="X110" r:id="rId435" display="https://twitter.com/#!/cdillc/status/1117789726117957633"/>
    <hyperlink ref="X111" r:id="rId436" display="https://twitter.com/#!/lindahummel20/status/1117975858516570112"/>
    <hyperlink ref="X112" r:id="rId437" display="https://twitter.com/#!/randreynolds/status/1117984532894928896"/>
    <hyperlink ref="X113" r:id="rId438" display="https://twitter.com/#!/cmputrwiz/status/1117994573253550081"/>
    <hyperlink ref="X114" r:id="rId439" display="https://twitter.com/#!/amitpanchal76/status/1118140428488986626"/>
    <hyperlink ref="X115" r:id="rId440" display="https://twitter.com/#!/bluewaveyes/status/1118146253508857857"/>
    <hyperlink ref="X116" r:id="rId441" display="https://twitter.com/#!/vmwarestevem/status/1118179933178613761"/>
    <hyperlink ref="X117" r:id="rId442" display="https://twitter.com/#!/fortuna78850073/status/1118193388258496512"/>
    <hyperlink ref="X118" r:id="rId443" display="https://twitter.com/#!/adjordan/status/896267491323691008"/>
    <hyperlink ref="X119" r:id="rId444" display="https://twitter.com/#!/tweetlocolinda/status/1118204544255610881"/>
    <hyperlink ref="X120" r:id="rId445" display="https://twitter.com/#!/britkuckel/status/1118240100180267009"/>
    <hyperlink ref="X121" r:id="rId446" display="https://twitter.com/#!/leaglebriefs/status/1118261752918085634"/>
    <hyperlink ref="X122" r:id="rId447" display="https://twitter.com/#!/pythoncxde/status/1118314660720148480"/>
    <hyperlink ref="X123" r:id="rId448" display="https://twitter.com/#!/dupouvoirdachat/status/1118314811098632197"/>
    <hyperlink ref="X124" r:id="rId449" display="https://twitter.com/#!/divalizzous/status/1059596922971979781"/>
    <hyperlink ref="X125" r:id="rId450" display="https://twitter.com/#!/politicalbeth/status/1118340040642453504"/>
    <hyperlink ref="X126" r:id="rId451" display="https://twitter.com/#!/msprairierose/status/1118362209116094465"/>
    <hyperlink ref="X127" r:id="rId452" display="https://twitter.com/#!/dugidm/status/1118404217079783425"/>
    <hyperlink ref="X128" r:id="rId453" display="https://twitter.com/#!/dugidm/status/1116697490827304960"/>
    <hyperlink ref="X129" r:id="rId454" display="https://twitter.com/#!/pramod_rane/status/1118366507208196101"/>
    <hyperlink ref="X130" r:id="rId455" display="https://twitter.com/#!/shublively/status/1118408175512764416"/>
    <hyperlink ref="X131" r:id="rId456" display="https://twitter.com/#!/kherriage/status/1116901236597510144"/>
    <hyperlink ref="X132" r:id="rId457" display="https://twitter.com/#!/kherriage/status/1117053280042012672"/>
    <hyperlink ref="X133" r:id="rId458" display="https://twitter.com/#!/trextrip/status/1116902042201665537"/>
    <hyperlink ref="X134" r:id="rId459" display="https://twitter.com/#!/kherriage/status/1115985152256237569"/>
    <hyperlink ref="X135" r:id="rId460" display="https://twitter.com/#!/kherriage/status/1116887506157473792"/>
    <hyperlink ref="X136" r:id="rId461" display="https://twitter.com/#!/kherriage/status/1116894148165083136"/>
    <hyperlink ref="X137" r:id="rId462" display="https://twitter.com/#!/kherriage/status/1117271348731052032"/>
    <hyperlink ref="X138" r:id="rId463" display="https://twitter.com/#!/kherriage/status/1118481688777101312"/>
    <hyperlink ref="X139" r:id="rId464" display="https://twitter.com/#!/trextrip/status/1118482024535224322"/>
    <hyperlink ref="X140" r:id="rId465" display="https://twitter.com/#!/ncpolicywatch/status/1118520451779780609"/>
    <hyperlink ref="X141" r:id="rId466" display="https://twitter.com/#!/vixkayla/status/1118205415727214592"/>
    <hyperlink ref="X142" r:id="rId467" display="https://twitter.com/#!/sethetter/status/1118520755615088640"/>
    <hyperlink ref="X143" r:id="rId468" display="https://twitter.com/#!/kdnj613/status/1118615406124707841"/>
    <hyperlink ref="X144" r:id="rId469" display="https://twitter.com/#!/above_boonville/status/1116008999294574599"/>
    <hyperlink ref="X145" r:id="rId470" display="https://twitter.com/#!/above_boonville/status/1118660356862353409"/>
    <hyperlink ref="X146" r:id="rId471" display="https://twitter.com/#!/mdavid59/status/1118686326029787136"/>
    <hyperlink ref="X147" r:id="rId472" display="https://twitter.com/#!/vrauk/status/1118065253298974720"/>
    <hyperlink ref="X148" r:id="rId473" display="https://twitter.com/#!/vrauk/status/1118516991290216449"/>
    <hyperlink ref="X149" r:id="rId474" display="https://twitter.com/#!/coxautolovescv/status/1118786135055114240"/>
    <hyperlink ref="X150" r:id="rId475" display="https://twitter.com/#!/bipulsinha/status/1118870662477565953"/>
    <hyperlink ref="X151" r:id="rId476" display="https://twitter.com/#!/myindmax/status/1118876264037675008"/>
    <hyperlink ref="X152" r:id="rId477" display="https://twitter.com/#!/sunny_dua/status/1116904370530996224"/>
    <hyperlink ref="X153" r:id="rId478" display="https://twitter.com/#!/sdxacademy/status/1116908893656027136"/>
    <hyperlink ref="X154" r:id="rId479" display="https://twitter.com/#!/m_gonullu/status/1118904657823375361"/>
    <hyperlink ref="X155" r:id="rId480" display="https://twitter.com/#!/sdxacademy/status/1118905256635785216"/>
    <hyperlink ref="X156" r:id="rId481" display="https://twitter.com/#!/o_oweil/status/1118394258468278272"/>
    <hyperlink ref="X157" r:id="rId482" display="https://twitter.com/#!/o_oweil/status/1115945413549481984"/>
    <hyperlink ref="X158" r:id="rId483" display="https://twitter.com/#!/o_oweil/status/1118398660386205697"/>
    <hyperlink ref="X159" r:id="rId484" display="https://twitter.com/#!/o_oweil/status/1115511601979957248"/>
    <hyperlink ref="X160" r:id="rId485" display="https://twitter.com/#!/o_oweil/status/1115884834864422917"/>
    <hyperlink ref="X161" r:id="rId486" display="https://twitter.com/#!/o_oweil/status/1116238876572618752"/>
    <hyperlink ref="X162" r:id="rId487" display="https://twitter.com/#!/o_oweil/status/1116976441697157120"/>
    <hyperlink ref="X163" r:id="rId488" display="https://twitter.com/#!/o_oweil/status/1117688364780662784"/>
    <hyperlink ref="X164" r:id="rId489" display="https://twitter.com/#!/o_oweil/status/1117696778944618501"/>
    <hyperlink ref="X165" r:id="rId490" display="https://twitter.com/#!/o_oweil/status/1118314427852447744"/>
    <hyperlink ref="X166" r:id="rId491" display="https://twitter.com/#!/o_oweil/status/1119001814320521221"/>
    <hyperlink ref="X167" r:id="rId492" display="https://twitter.com/#!/virtualjad/status/1116025004871835649"/>
    <hyperlink ref="X168" r:id="rId493" display="https://twitter.com/#!/vrealizeauto/status/1116090492775649286"/>
    <hyperlink ref="X169" r:id="rId494" display="https://twitter.com/#!/liadofek/status/1119285074262802432"/>
    <hyperlink ref="X170" r:id="rId495" display="https://twitter.com/#!/jboogiebrown/status/1119296745899536384"/>
    <hyperlink ref="X171" r:id="rId496" display="https://twitter.com/#!/m_dobrowolski_/status/1119300054630707205"/>
    <hyperlink ref="X172" r:id="rId497" display="https://twitter.com/#!/batuhandemirdal/status/1119312507439648768"/>
    <hyperlink ref="X173" r:id="rId498" display="https://twitter.com/#!/cityofeagan/status/1119320256655372288"/>
    <hyperlink ref="X174" r:id="rId499" display="https://twitter.com/#!/jensellsjax/status/1119326854337441800"/>
    <hyperlink ref="X175" r:id="rId500" display="https://twitter.com/#!/dakotacountymn/status/1119333512916676611"/>
    <hyperlink ref="X176" r:id="rId501" display="https://twitter.com/#!/visresassn/status/1119390355051438080"/>
    <hyperlink ref="X177" r:id="rId502" display="https://twitter.com/#!/caseyemcg/status/1119334740560052231"/>
    <hyperlink ref="X178" r:id="rId503" display="https://twitter.com/#!/caseyemcg/status/1119442376077004801"/>
    <hyperlink ref="X179" r:id="rId504" display="https://twitter.com/#!/andyashby1/status/1119458878599651328"/>
    <hyperlink ref="X180" r:id="rId505" display="https://twitter.com/#!/andyashby1/status/1119459092857262080"/>
    <hyperlink ref="X181" r:id="rId506" display="https://twitter.com/#!/andyashby1/status/1119459284222398464"/>
    <hyperlink ref="X182" r:id="rId507" display="https://twitter.com/#!/luciafrolova/status/1119469416511619072"/>
    <hyperlink ref="X183" r:id="rId508" display="https://twitter.com/#!/eaganpolice/status/1119314924554149888"/>
    <hyperlink ref="X184" r:id="rId509" display="https://twitter.com/#!/eaganpolice/status/1119320679613177857"/>
    <hyperlink ref="X185" r:id="rId510" display="https://twitter.com/#!/eaganpolice/status/1119334326263582721"/>
    <hyperlink ref="X186" r:id="rId511" display="https://twitter.com/#!/eaganpolice/status/1119339936120020992"/>
    <hyperlink ref="X187" r:id="rId512" display="https://twitter.com/#!/eaganpolice/status/1119345875896229890"/>
    <hyperlink ref="X188" r:id="rId513" display="https://twitter.com/#!/eaganpolice/status/1119357102848397315"/>
    <hyperlink ref="X189" r:id="rId514" display="https://twitter.com/#!/eaganpolice/status/1119393065146429442"/>
    <hyperlink ref="X190" r:id="rId515" display="https://twitter.com/#!/eaganpolice/status/1119434200678117378"/>
    <hyperlink ref="X191" r:id="rId516" display="https://twitter.com/#!/eaganpolice/status/1119439514408300545"/>
    <hyperlink ref="X192" r:id="rId517" display="https://twitter.com/#!/eaganpolice/status/1119444007095029760"/>
    <hyperlink ref="X193" r:id="rId518" display="https://twitter.com/#!/eaganpolice/status/1119469169467174912"/>
    <hyperlink ref="X194" r:id="rId519" display="https://twitter.com/#!/eaganpolice/status/1119471050406944768"/>
    <hyperlink ref="X195" r:id="rId520" display="https://twitter.com/#!/vrealizeauto/status/1114173379920191489"/>
    <hyperlink ref="X196" r:id="rId521" display="https://twitter.com/#!/vrealizeauto/status/1119277010222821378"/>
    <hyperlink ref="X197" r:id="rId522" display="https://twitter.com/#!/ekrejci/status/1119506205444136961"/>
    <hyperlink ref="X198" r:id="rId523" display="https://twitter.com/#!/ekrejci/status/1116783130638192640"/>
    <hyperlink ref="X199" r:id="rId524" display="https://twitter.com/#!/ladylyrical/status/1115614257494753281"/>
    <hyperlink ref="X200" r:id="rId525" display="https://twitter.com/#!/ladylyrical/status/1118776112052604928"/>
    <hyperlink ref="X201" r:id="rId526" display="https://twitter.com/#!/ladylyrical/status/1119523933185806337"/>
    <hyperlink ref="X202" r:id="rId527" display="https://twitter.com/#!/coversuregroup/status/1119265687757840384"/>
    <hyperlink ref="X203" r:id="rId528" display="https://twitter.com/#!/coversurekidd/status/1119532841392537600"/>
    <hyperlink ref="X204" r:id="rId529" display="https://twitter.com/#!/rubrikinc/status/1118861787955441664"/>
    <hyperlink ref="X205" r:id="rId530" display="https://twitter.com/#!/edwardpoll/status/1119560593495740416"/>
    <hyperlink ref="X206" r:id="rId531" display="https://twitter.com/#!/twbfarms/status/1111681480894435328"/>
    <hyperlink ref="X207" r:id="rId532" display="https://twitter.com/#!/jd750a/status/1119609215264403456"/>
    <hyperlink ref="X208" r:id="rId533" display="https://twitter.com/#!/jothrop/status/1119636539720572929"/>
    <hyperlink ref="X209" r:id="rId534" display="https://twitter.com/#!/giles_hudson/status/1119659016051933187"/>
    <hyperlink ref="X210" r:id="rId535" display="https://twitter.com/#!/arquette_paul/status/1119716282599919617"/>
    <hyperlink ref="X211" r:id="rId536" display="https://twitter.com/#!/josephmontione/status/1119781731966619648"/>
    <hyperlink ref="X212" r:id="rId537" display="https://twitter.com/#!/readheadruler/status/1115430345506160641"/>
    <hyperlink ref="X213" r:id="rId538" display="https://twitter.com/#!/readheadruler/status/1119816739880079366"/>
    <hyperlink ref="X214" r:id="rId539" display="https://twitter.com/#!/ivirtualex/status/1119973921384742913"/>
    <hyperlink ref="X215" r:id="rId540" display="https://twitter.com/#!/abbiekamin/status/1119999461344841728"/>
    <hyperlink ref="X216" r:id="rId541" display="https://twitter.com/#!/naheitzeg/status/1120065798784073731"/>
    <hyperlink ref="X217" r:id="rId542" display="https://twitter.com/#!/bdgolf1/status/1118100003367550978"/>
    <hyperlink ref="X218" r:id="rId543" display="https://twitter.com/#!/bdgolf1/status/1120216408791638017"/>
    <hyperlink ref="X219" r:id="rId544" display="https://twitter.com/#!/vra2005/status/1118945291393282049"/>
    <hyperlink ref="X220" r:id="rId545" display="https://twitter.com/#!/vra2005/status/1119046305488130048"/>
    <hyperlink ref="X221" r:id="rId546" display="https://twitter.com/#!/vra2005/status/1120186366468481024"/>
    <hyperlink ref="X222" r:id="rId547" display="https://twitter.com/#!/vra2005/status/1120260204988456960"/>
    <hyperlink ref="X223" r:id="rId548" display="https://twitter.com/#!/campaignlegal/status/1120328205171294209"/>
    <hyperlink ref="X224" r:id="rId549" display="https://twitter.com/#!/dalinemagee/status/1120335363057152000"/>
    <hyperlink ref="AZ59" r:id="rId550" display="https://api.twitter.com/1.1/geo/id/7d80e1fe9d774af6.json"/>
    <hyperlink ref="AZ152" r:id="rId551" display="https://api.twitter.com/1.1/geo/id/36237ab3643ff2be.json"/>
    <hyperlink ref="AZ167" r:id="rId552" display="https://api.twitter.com/1.1/geo/id/ec212eb1116b92e2.json"/>
    <hyperlink ref="AZ210" r:id="rId553" display="https://api.twitter.com/1.1/geo/id/e67427d9b4126602.json"/>
    <hyperlink ref="AZ217" r:id="rId554" display="https://api.twitter.com/1.1/geo/id/700261a746f3cd96.json"/>
    <hyperlink ref="AZ218" r:id="rId555" display="https://api.twitter.com/1.1/geo/id/700261a746f3cd96.json"/>
  </hyperlinks>
  <printOptions/>
  <pageMargins left="0.7" right="0.7" top="0.75" bottom="0.75" header="0.3" footer="0.3"/>
  <pageSetup horizontalDpi="600" verticalDpi="600" orientation="portrait" r:id="rId559"/>
  <legacyDrawing r:id="rId557"/>
  <tableParts>
    <tablePart r:id="rId55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4183</v>
      </c>
      <c r="B1" s="13" t="s">
        <v>34</v>
      </c>
    </row>
    <row r="2" spans="1:2" ht="15">
      <c r="A2" s="114" t="s">
        <v>330</v>
      </c>
      <c r="B2" s="78">
        <v>514</v>
      </c>
    </row>
    <row r="3" spans="1:2" ht="15">
      <c r="A3" s="114" t="s">
        <v>329</v>
      </c>
      <c r="B3" s="78">
        <v>450</v>
      </c>
    </row>
    <row r="4" spans="1:2" ht="15">
      <c r="A4" s="114" t="s">
        <v>270</v>
      </c>
      <c r="B4" s="78">
        <v>418</v>
      </c>
    </row>
    <row r="5" spans="1:2" ht="15">
      <c r="A5" s="114" t="s">
        <v>397</v>
      </c>
      <c r="B5" s="78">
        <v>261</v>
      </c>
    </row>
    <row r="6" spans="1:2" ht="15">
      <c r="A6" s="114" t="s">
        <v>247</v>
      </c>
      <c r="B6" s="78">
        <v>130</v>
      </c>
    </row>
    <row r="7" spans="1:2" ht="15">
      <c r="A7" s="114" t="s">
        <v>314</v>
      </c>
      <c r="B7" s="78">
        <v>129</v>
      </c>
    </row>
    <row r="8" spans="1:2" ht="15">
      <c r="A8" s="114" t="s">
        <v>251</v>
      </c>
      <c r="B8" s="78">
        <v>45</v>
      </c>
    </row>
    <row r="9" spans="1:2" ht="15">
      <c r="A9" s="114" t="s">
        <v>287</v>
      </c>
      <c r="B9" s="78">
        <v>37</v>
      </c>
    </row>
    <row r="10" spans="1:2" ht="15">
      <c r="A10" s="114" t="s">
        <v>328</v>
      </c>
      <c r="B10" s="78">
        <v>30</v>
      </c>
    </row>
    <row r="11" spans="1:2" ht="15">
      <c r="A11" s="114" t="s">
        <v>253</v>
      </c>
      <c r="B11" s="78">
        <v>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4185</v>
      </c>
      <c r="B25" t="s">
        <v>4184</v>
      </c>
    </row>
    <row r="26" spans="1:2" ht="15">
      <c r="A26" s="126" t="s">
        <v>4187</v>
      </c>
      <c r="B26" s="3"/>
    </row>
    <row r="27" spans="1:2" ht="15">
      <c r="A27" s="127" t="s">
        <v>4188</v>
      </c>
      <c r="B27" s="3"/>
    </row>
    <row r="28" spans="1:2" ht="15">
      <c r="A28" s="128" t="s">
        <v>4189</v>
      </c>
      <c r="B28" s="3"/>
    </row>
    <row r="29" spans="1:2" ht="15">
      <c r="A29" s="129" t="s">
        <v>4190</v>
      </c>
      <c r="B29" s="3">
        <v>1</v>
      </c>
    </row>
    <row r="30" spans="1:2" ht="15">
      <c r="A30" s="126" t="s">
        <v>3795</v>
      </c>
      <c r="B30" s="3"/>
    </row>
    <row r="31" spans="1:2" ht="15">
      <c r="A31" s="127" t="s">
        <v>4191</v>
      </c>
      <c r="B31" s="3"/>
    </row>
    <row r="32" spans="1:2" ht="15">
      <c r="A32" s="128" t="s">
        <v>4192</v>
      </c>
      <c r="B32" s="3"/>
    </row>
    <row r="33" spans="1:2" ht="15">
      <c r="A33" s="129" t="s">
        <v>4193</v>
      </c>
      <c r="B33" s="3">
        <v>1</v>
      </c>
    </row>
    <row r="34" spans="1:2" ht="15">
      <c r="A34" s="126" t="s">
        <v>3814</v>
      </c>
      <c r="B34" s="3"/>
    </row>
    <row r="35" spans="1:2" ht="15">
      <c r="A35" s="127" t="s">
        <v>4194</v>
      </c>
      <c r="B35" s="3"/>
    </row>
    <row r="36" spans="1:2" ht="15">
      <c r="A36" s="128" t="s">
        <v>4195</v>
      </c>
      <c r="B36" s="3"/>
    </row>
    <row r="37" spans="1:2" ht="15">
      <c r="A37" s="129" t="s">
        <v>4196</v>
      </c>
      <c r="B37" s="3">
        <v>1</v>
      </c>
    </row>
    <row r="38" spans="1:2" ht="15">
      <c r="A38" s="127" t="s">
        <v>4197</v>
      </c>
      <c r="B38" s="3"/>
    </row>
    <row r="39" spans="1:2" ht="15">
      <c r="A39" s="128" t="s">
        <v>4198</v>
      </c>
      <c r="B39" s="3"/>
    </row>
    <row r="40" spans="1:2" ht="15">
      <c r="A40" s="129" t="s">
        <v>4199</v>
      </c>
      <c r="B40" s="3">
        <v>1</v>
      </c>
    </row>
    <row r="41" spans="1:2" ht="15">
      <c r="A41" s="128" t="s">
        <v>4200</v>
      </c>
      <c r="B41" s="3"/>
    </row>
    <row r="42" spans="1:2" ht="15">
      <c r="A42" s="129" t="s">
        <v>4201</v>
      </c>
      <c r="B42" s="3">
        <v>1</v>
      </c>
    </row>
    <row r="43" spans="1:2" ht="15">
      <c r="A43" s="129" t="s">
        <v>4190</v>
      </c>
      <c r="B43" s="3">
        <v>1</v>
      </c>
    </row>
    <row r="44" spans="1:2" ht="15">
      <c r="A44" s="129" t="s">
        <v>4202</v>
      </c>
      <c r="B44" s="3">
        <v>1</v>
      </c>
    </row>
    <row r="45" spans="1:2" ht="15">
      <c r="A45" s="129" t="s">
        <v>4203</v>
      </c>
      <c r="B45" s="3">
        <v>1</v>
      </c>
    </row>
    <row r="46" spans="1:2" ht="15">
      <c r="A46" s="129" t="s">
        <v>4204</v>
      </c>
      <c r="B46" s="3">
        <v>1</v>
      </c>
    </row>
    <row r="47" spans="1:2" ht="15">
      <c r="A47" s="129" t="s">
        <v>4205</v>
      </c>
      <c r="B47" s="3">
        <v>1</v>
      </c>
    </row>
    <row r="48" spans="1:2" ht="15">
      <c r="A48" s="129" t="s">
        <v>4206</v>
      </c>
      <c r="B48" s="3">
        <v>1</v>
      </c>
    </row>
    <row r="49" spans="1:2" ht="15">
      <c r="A49" s="129" t="s">
        <v>4196</v>
      </c>
      <c r="B49" s="3">
        <v>1</v>
      </c>
    </row>
    <row r="50" spans="1:2" ht="15">
      <c r="A50" s="129" t="s">
        <v>4207</v>
      </c>
      <c r="B50" s="3">
        <v>1</v>
      </c>
    </row>
    <row r="51" spans="1:2" ht="15">
      <c r="A51" s="128" t="s">
        <v>4208</v>
      </c>
      <c r="B51" s="3"/>
    </row>
    <row r="52" spans="1:2" ht="15">
      <c r="A52" s="129" t="s">
        <v>4209</v>
      </c>
      <c r="B52" s="3">
        <v>1</v>
      </c>
    </row>
    <row r="53" spans="1:2" ht="15">
      <c r="A53" s="129" t="s">
        <v>4210</v>
      </c>
      <c r="B53" s="3">
        <v>1</v>
      </c>
    </row>
    <row r="54" spans="1:2" ht="15">
      <c r="A54" s="129" t="s">
        <v>4190</v>
      </c>
      <c r="B54" s="3">
        <v>1</v>
      </c>
    </row>
    <row r="55" spans="1:2" ht="15">
      <c r="A55" s="129" t="s">
        <v>4211</v>
      </c>
      <c r="B55" s="3">
        <v>1</v>
      </c>
    </row>
    <row r="56" spans="1:2" ht="15">
      <c r="A56" s="129" t="s">
        <v>4212</v>
      </c>
      <c r="B56" s="3">
        <v>1</v>
      </c>
    </row>
    <row r="57" spans="1:2" ht="15">
      <c r="A57" s="129" t="s">
        <v>4199</v>
      </c>
      <c r="B57" s="3">
        <v>3</v>
      </c>
    </row>
    <row r="58" spans="1:2" ht="15">
      <c r="A58" s="129" t="s">
        <v>4213</v>
      </c>
      <c r="B58" s="3">
        <v>2</v>
      </c>
    </row>
    <row r="59" spans="1:2" ht="15">
      <c r="A59" s="129" t="s">
        <v>4196</v>
      </c>
      <c r="B59" s="3">
        <v>2</v>
      </c>
    </row>
    <row r="60" spans="1:2" ht="15">
      <c r="A60" s="129" t="s">
        <v>4207</v>
      </c>
      <c r="B60" s="3">
        <v>2</v>
      </c>
    </row>
    <row r="61" spans="1:2" ht="15">
      <c r="A61" s="129" t="s">
        <v>4214</v>
      </c>
      <c r="B61" s="3">
        <v>3</v>
      </c>
    </row>
    <row r="62" spans="1:2" ht="15">
      <c r="A62" s="129" t="s">
        <v>4215</v>
      </c>
      <c r="B62" s="3">
        <v>3</v>
      </c>
    </row>
    <row r="63" spans="1:2" ht="15">
      <c r="A63" s="129" t="s">
        <v>4216</v>
      </c>
      <c r="B63" s="3">
        <v>3</v>
      </c>
    </row>
    <row r="64" spans="1:2" ht="15">
      <c r="A64" s="128" t="s">
        <v>4217</v>
      </c>
      <c r="B64" s="3"/>
    </row>
    <row r="65" spans="1:2" ht="15">
      <c r="A65" s="129" t="s">
        <v>4209</v>
      </c>
      <c r="B65" s="3">
        <v>1</v>
      </c>
    </row>
    <row r="66" spans="1:2" ht="15">
      <c r="A66" s="129" t="s">
        <v>4210</v>
      </c>
      <c r="B66" s="3">
        <v>2</v>
      </c>
    </row>
    <row r="67" spans="1:2" ht="15">
      <c r="A67" s="129" t="s">
        <v>4218</v>
      </c>
      <c r="B67" s="3">
        <v>1</v>
      </c>
    </row>
    <row r="68" spans="1:2" ht="15">
      <c r="A68" s="129" t="s">
        <v>4190</v>
      </c>
      <c r="B68" s="3">
        <v>1</v>
      </c>
    </row>
    <row r="69" spans="1:2" ht="15">
      <c r="A69" s="129" t="s">
        <v>4206</v>
      </c>
      <c r="B69" s="3">
        <v>1</v>
      </c>
    </row>
    <row r="70" spans="1:2" ht="15">
      <c r="A70" s="129" t="s">
        <v>4213</v>
      </c>
      <c r="B70" s="3">
        <v>1</v>
      </c>
    </row>
    <row r="71" spans="1:2" ht="15">
      <c r="A71" s="129" t="s">
        <v>4214</v>
      </c>
      <c r="B71" s="3">
        <v>1</v>
      </c>
    </row>
    <row r="72" spans="1:2" ht="15">
      <c r="A72" s="129" t="s">
        <v>4219</v>
      </c>
      <c r="B72" s="3">
        <v>1</v>
      </c>
    </row>
    <row r="73" spans="1:2" ht="15">
      <c r="A73" s="129" t="s">
        <v>4215</v>
      </c>
      <c r="B73" s="3">
        <v>1</v>
      </c>
    </row>
    <row r="74" spans="1:2" ht="15">
      <c r="A74" s="129" t="s">
        <v>4220</v>
      </c>
      <c r="B74" s="3">
        <v>1</v>
      </c>
    </row>
    <row r="75" spans="1:2" ht="15">
      <c r="A75" s="128" t="s">
        <v>4221</v>
      </c>
      <c r="B75" s="3"/>
    </row>
    <row r="76" spans="1:2" ht="15">
      <c r="A76" s="129" t="s">
        <v>4193</v>
      </c>
      <c r="B76" s="3">
        <v>2</v>
      </c>
    </row>
    <row r="77" spans="1:2" ht="15">
      <c r="A77" s="129" t="s">
        <v>4209</v>
      </c>
      <c r="B77" s="3">
        <v>3</v>
      </c>
    </row>
    <row r="78" spans="1:2" ht="15">
      <c r="A78" s="129" t="s">
        <v>4222</v>
      </c>
      <c r="B78" s="3">
        <v>7</v>
      </c>
    </row>
    <row r="79" spans="1:2" ht="15">
      <c r="A79" s="129" t="s">
        <v>4210</v>
      </c>
      <c r="B79" s="3">
        <v>3</v>
      </c>
    </row>
    <row r="80" spans="1:2" ht="15">
      <c r="A80" s="129" t="s">
        <v>4223</v>
      </c>
      <c r="B80" s="3">
        <v>1</v>
      </c>
    </row>
    <row r="81" spans="1:2" ht="15">
      <c r="A81" s="129" t="s">
        <v>4190</v>
      </c>
      <c r="B81" s="3">
        <v>3</v>
      </c>
    </row>
    <row r="82" spans="1:2" ht="15">
      <c r="A82" s="129" t="s">
        <v>4202</v>
      </c>
      <c r="B82" s="3">
        <v>2</v>
      </c>
    </row>
    <row r="83" spans="1:2" ht="15">
      <c r="A83" s="129" t="s">
        <v>4211</v>
      </c>
      <c r="B83" s="3">
        <v>3</v>
      </c>
    </row>
    <row r="84" spans="1:2" ht="15">
      <c r="A84" s="129" t="s">
        <v>4203</v>
      </c>
      <c r="B84" s="3">
        <v>2</v>
      </c>
    </row>
    <row r="85" spans="1:2" ht="15">
      <c r="A85" s="129" t="s">
        <v>4212</v>
      </c>
      <c r="B85" s="3">
        <v>2</v>
      </c>
    </row>
    <row r="86" spans="1:2" ht="15">
      <c r="A86" s="129" t="s">
        <v>4204</v>
      </c>
      <c r="B86" s="3">
        <v>4</v>
      </c>
    </row>
    <row r="87" spans="1:2" ht="15">
      <c r="A87" s="129" t="s">
        <v>4205</v>
      </c>
      <c r="B87" s="3">
        <v>2</v>
      </c>
    </row>
    <row r="88" spans="1:2" ht="15">
      <c r="A88" s="129" t="s">
        <v>4199</v>
      </c>
      <c r="B88" s="3">
        <v>2</v>
      </c>
    </row>
    <row r="89" spans="1:2" ht="15">
      <c r="A89" s="129" t="s">
        <v>4206</v>
      </c>
      <c r="B89" s="3">
        <v>2</v>
      </c>
    </row>
    <row r="90" spans="1:2" ht="15">
      <c r="A90" s="129" t="s">
        <v>4213</v>
      </c>
      <c r="B90" s="3">
        <v>3</v>
      </c>
    </row>
    <row r="91" spans="1:2" ht="15">
      <c r="A91" s="129" t="s">
        <v>4207</v>
      </c>
      <c r="B91" s="3">
        <v>2</v>
      </c>
    </row>
    <row r="92" spans="1:2" ht="15">
      <c r="A92" s="129" t="s">
        <v>4214</v>
      </c>
      <c r="B92" s="3">
        <v>1</v>
      </c>
    </row>
    <row r="93" spans="1:2" ht="15">
      <c r="A93" s="129" t="s">
        <v>4219</v>
      </c>
      <c r="B93" s="3">
        <v>1</v>
      </c>
    </row>
    <row r="94" spans="1:2" ht="15">
      <c r="A94" s="129" t="s">
        <v>4215</v>
      </c>
      <c r="B94" s="3">
        <v>1</v>
      </c>
    </row>
    <row r="95" spans="1:2" ht="15">
      <c r="A95" s="128" t="s">
        <v>4224</v>
      </c>
      <c r="B95" s="3"/>
    </row>
    <row r="96" spans="1:2" ht="15">
      <c r="A96" s="129" t="s">
        <v>4193</v>
      </c>
      <c r="B96" s="3">
        <v>1</v>
      </c>
    </row>
    <row r="97" spans="1:2" ht="15">
      <c r="A97" s="129" t="s">
        <v>4209</v>
      </c>
      <c r="B97" s="3">
        <v>6</v>
      </c>
    </row>
    <row r="98" spans="1:2" ht="15">
      <c r="A98" s="129" t="s">
        <v>4222</v>
      </c>
      <c r="B98" s="3">
        <v>6</v>
      </c>
    </row>
    <row r="99" spans="1:2" ht="15">
      <c r="A99" s="129" t="s">
        <v>4223</v>
      </c>
      <c r="B99" s="3">
        <v>5</v>
      </c>
    </row>
    <row r="100" spans="1:2" ht="15">
      <c r="A100" s="129" t="s">
        <v>4190</v>
      </c>
      <c r="B100" s="3">
        <v>1</v>
      </c>
    </row>
    <row r="101" spans="1:2" ht="15">
      <c r="A101" s="129" t="s">
        <v>4202</v>
      </c>
      <c r="B101" s="3">
        <v>4</v>
      </c>
    </row>
    <row r="102" spans="1:2" ht="15">
      <c r="A102" s="129" t="s">
        <v>4212</v>
      </c>
      <c r="B102" s="3">
        <v>1</v>
      </c>
    </row>
    <row r="103" spans="1:2" ht="15">
      <c r="A103" s="129" t="s">
        <v>4204</v>
      </c>
      <c r="B103" s="3">
        <v>1</v>
      </c>
    </row>
    <row r="104" spans="1:2" ht="15">
      <c r="A104" s="129" t="s">
        <v>4205</v>
      </c>
      <c r="B104" s="3">
        <v>1</v>
      </c>
    </row>
    <row r="105" spans="1:2" ht="15">
      <c r="A105" s="129" t="s">
        <v>4196</v>
      </c>
      <c r="B105" s="3">
        <v>2</v>
      </c>
    </row>
    <row r="106" spans="1:2" ht="15">
      <c r="A106" s="129" t="s">
        <v>4216</v>
      </c>
      <c r="B106" s="3">
        <v>1</v>
      </c>
    </row>
    <row r="107" spans="1:2" ht="15">
      <c r="A107" s="128" t="s">
        <v>4225</v>
      </c>
      <c r="B107" s="3"/>
    </row>
    <row r="108" spans="1:2" ht="15">
      <c r="A108" s="129" t="s">
        <v>4222</v>
      </c>
      <c r="B108" s="3">
        <v>1</v>
      </c>
    </row>
    <row r="109" spans="1:2" ht="15">
      <c r="A109" s="129" t="s">
        <v>4206</v>
      </c>
      <c r="B109" s="3">
        <v>1</v>
      </c>
    </row>
    <row r="110" spans="1:2" ht="15">
      <c r="A110" s="128" t="s">
        <v>4226</v>
      </c>
      <c r="B110" s="3"/>
    </row>
    <row r="111" spans="1:2" ht="15">
      <c r="A111" s="129" t="s">
        <v>4190</v>
      </c>
      <c r="B111" s="3">
        <v>3</v>
      </c>
    </row>
    <row r="112" spans="1:2" ht="15">
      <c r="A112" s="129" t="s">
        <v>4202</v>
      </c>
      <c r="B112" s="3">
        <v>1</v>
      </c>
    </row>
    <row r="113" spans="1:2" ht="15">
      <c r="A113" s="129" t="s">
        <v>4212</v>
      </c>
      <c r="B113" s="3">
        <v>1</v>
      </c>
    </row>
    <row r="114" spans="1:2" ht="15">
      <c r="A114" s="129" t="s">
        <v>4199</v>
      </c>
      <c r="B114" s="3">
        <v>1</v>
      </c>
    </row>
    <row r="115" spans="1:2" ht="15">
      <c r="A115" s="129" t="s">
        <v>4206</v>
      </c>
      <c r="B115" s="3">
        <v>1</v>
      </c>
    </row>
    <row r="116" spans="1:2" ht="15">
      <c r="A116" s="129" t="s">
        <v>4207</v>
      </c>
      <c r="B116" s="3">
        <v>1</v>
      </c>
    </row>
    <row r="117" spans="1:2" ht="15">
      <c r="A117" s="129" t="s">
        <v>4214</v>
      </c>
      <c r="B117" s="3">
        <v>1</v>
      </c>
    </row>
    <row r="118" spans="1:2" ht="15">
      <c r="A118" s="129" t="s">
        <v>4220</v>
      </c>
      <c r="B118" s="3">
        <v>2</v>
      </c>
    </row>
    <row r="119" spans="1:2" ht="15">
      <c r="A119" s="128" t="s">
        <v>4227</v>
      </c>
      <c r="B119" s="3"/>
    </row>
    <row r="120" spans="1:2" ht="15">
      <c r="A120" s="129" t="s">
        <v>4209</v>
      </c>
      <c r="B120" s="3">
        <v>2</v>
      </c>
    </row>
    <row r="121" spans="1:2" ht="15">
      <c r="A121" s="129" t="s">
        <v>4222</v>
      </c>
      <c r="B121" s="3">
        <v>1</v>
      </c>
    </row>
    <row r="122" spans="1:2" ht="15">
      <c r="A122" s="129" t="s">
        <v>4202</v>
      </c>
      <c r="B122" s="3">
        <v>1</v>
      </c>
    </row>
    <row r="123" spans="1:2" ht="15">
      <c r="A123" s="129" t="s">
        <v>4203</v>
      </c>
      <c r="B123" s="3">
        <v>1</v>
      </c>
    </row>
    <row r="124" spans="1:2" ht="15">
      <c r="A124" s="129" t="s">
        <v>4205</v>
      </c>
      <c r="B124" s="3">
        <v>2</v>
      </c>
    </row>
    <row r="125" spans="1:2" ht="15">
      <c r="A125" s="129" t="s">
        <v>4206</v>
      </c>
      <c r="B125" s="3">
        <v>1</v>
      </c>
    </row>
    <row r="126" spans="1:2" ht="15">
      <c r="A126" s="129" t="s">
        <v>4213</v>
      </c>
      <c r="B126" s="3">
        <v>1</v>
      </c>
    </row>
    <row r="127" spans="1:2" ht="15">
      <c r="A127" s="129" t="s">
        <v>4196</v>
      </c>
      <c r="B127" s="3">
        <v>2</v>
      </c>
    </row>
    <row r="128" spans="1:2" ht="15">
      <c r="A128" s="129" t="s">
        <v>4214</v>
      </c>
      <c r="B128" s="3">
        <v>1</v>
      </c>
    </row>
    <row r="129" spans="1:2" ht="15">
      <c r="A129" s="129" t="s">
        <v>4215</v>
      </c>
      <c r="B129" s="3">
        <v>1</v>
      </c>
    </row>
    <row r="130" spans="1:2" ht="15">
      <c r="A130" s="128" t="s">
        <v>4228</v>
      </c>
      <c r="B130" s="3"/>
    </row>
    <row r="131" spans="1:2" ht="15">
      <c r="A131" s="129" t="s">
        <v>4193</v>
      </c>
      <c r="B131" s="3">
        <v>3</v>
      </c>
    </row>
    <row r="132" spans="1:2" ht="15">
      <c r="A132" s="129" t="s">
        <v>4209</v>
      </c>
      <c r="B132" s="3">
        <v>1</v>
      </c>
    </row>
    <row r="133" spans="1:2" ht="15">
      <c r="A133" s="129" t="s">
        <v>4222</v>
      </c>
      <c r="B133" s="3">
        <v>1</v>
      </c>
    </row>
    <row r="134" spans="1:2" ht="15">
      <c r="A134" s="129" t="s">
        <v>4210</v>
      </c>
      <c r="B134" s="3">
        <v>1</v>
      </c>
    </row>
    <row r="135" spans="1:2" ht="15">
      <c r="A135" s="129" t="s">
        <v>4218</v>
      </c>
      <c r="B135" s="3">
        <v>4</v>
      </c>
    </row>
    <row r="136" spans="1:2" ht="15">
      <c r="A136" s="129" t="s">
        <v>4212</v>
      </c>
      <c r="B136" s="3">
        <v>2</v>
      </c>
    </row>
    <row r="137" spans="1:2" ht="15">
      <c r="A137" s="129" t="s">
        <v>4199</v>
      </c>
      <c r="B137" s="3">
        <v>3</v>
      </c>
    </row>
    <row r="138" spans="1:2" ht="15">
      <c r="A138" s="129" t="s">
        <v>4219</v>
      </c>
      <c r="B138" s="3">
        <v>1</v>
      </c>
    </row>
    <row r="139" spans="1:2" ht="15">
      <c r="A139" s="129" t="s">
        <v>4216</v>
      </c>
      <c r="B139" s="3">
        <v>1</v>
      </c>
    </row>
    <row r="140" spans="1:2" ht="15">
      <c r="A140" s="128" t="s">
        <v>4229</v>
      </c>
      <c r="B140" s="3"/>
    </row>
    <row r="141" spans="1:2" ht="15">
      <c r="A141" s="129" t="s">
        <v>4201</v>
      </c>
      <c r="B141" s="3">
        <v>1</v>
      </c>
    </row>
    <row r="142" spans="1:2" ht="15">
      <c r="A142" s="129" t="s">
        <v>4190</v>
      </c>
      <c r="B142" s="3">
        <v>2</v>
      </c>
    </row>
    <row r="143" spans="1:2" ht="15">
      <c r="A143" s="129" t="s">
        <v>4205</v>
      </c>
      <c r="B143" s="3">
        <v>3</v>
      </c>
    </row>
    <row r="144" spans="1:2" ht="15">
      <c r="A144" s="129" t="s">
        <v>4206</v>
      </c>
      <c r="B144" s="3">
        <v>2</v>
      </c>
    </row>
    <row r="145" spans="1:2" ht="15">
      <c r="A145" s="129" t="s">
        <v>4207</v>
      </c>
      <c r="B145" s="3">
        <v>1</v>
      </c>
    </row>
    <row r="146" spans="1:2" ht="15">
      <c r="A146" s="129" t="s">
        <v>4220</v>
      </c>
      <c r="B146" s="3">
        <v>1</v>
      </c>
    </row>
    <row r="147" spans="1:2" ht="15">
      <c r="A147" s="128" t="s">
        <v>4230</v>
      </c>
      <c r="B147" s="3"/>
    </row>
    <row r="148" spans="1:2" ht="15">
      <c r="A148" s="129" t="s">
        <v>4201</v>
      </c>
      <c r="B148" s="3">
        <v>1</v>
      </c>
    </row>
    <row r="149" spans="1:2" ht="15">
      <c r="A149" s="129" t="s">
        <v>4206</v>
      </c>
      <c r="B149" s="3">
        <v>1</v>
      </c>
    </row>
    <row r="150" spans="1:2" ht="15">
      <c r="A150" s="129" t="s">
        <v>4213</v>
      </c>
      <c r="B150" s="3">
        <v>1</v>
      </c>
    </row>
    <row r="151" spans="1:2" ht="15">
      <c r="A151" s="129" t="s">
        <v>4196</v>
      </c>
      <c r="B151" s="3">
        <v>2</v>
      </c>
    </row>
    <row r="152" spans="1:2" ht="15">
      <c r="A152" s="129" t="s">
        <v>4207</v>
      </c>
      <c r="B152" s="3">
        <v>2</v>
      </c>
    </row>
    <row r="153" spans="1:2" ht="15">
      <c r="A153" s="129" t="s">
        <v>4214</v>
      </c>
      <c r="B153" s="3">
        <v>4</v>
      </c>
    </row>
    <row r="154" spans="1:2" ht="15">
      <c r="A154" s="129" t="s">
        <v>4219</v>
      </c>
      <c r="B154" s="3">
        <v>4</v>
      </c>
    </row>
    <row r="155" spans="1:2" ht="15">
      <c r="A155" s="129" t="s">
        <v>4215</v>
      </c>
      <c r="B155" s="3">
        <v>2</v>
      </c>
    </row>
    <row r="156" spans="1:2" ht="15">
      <c r="A156" s="128" t="s">
        <v>4231</v>
      </c>
      <c r="B156" s="3"/>
    </row>
    <row r="157" spans="1:2" ht="15">
      <c r="A157" s="129" t="s">
        <v>4193</v>
      </c>
      <c r="B157" s="3">
        <v>2</v>
      </c>
    </row>
    <row r="158" spans="1:2" ht="15">
      <c r="A158" s="129" t="s">
        <v>4209</v>
      </c>
      <c r="B158" s="3">
        <v>1</v>
      </c>
    </row>
    <row r="159" spans="1:2" ht="15">
      <c r="A159" s="129" t="s">
        <v>4222</v>
      </c>
      <c r="B159" s="3">
        <v>3</v>
      </c>
    </row>
    <row r="160" spans="1:2" ht="15">
      <c r="A160" s="129" t="s">
        <v>4210</v>
      </c>
      <c r="B160" s="3">
        <v>3</v>
      </c>
    </row>
    <row r="161" spans="1:2" ht="15">
      <c r="A161" s="129" t="s">
        <v>4223</v>
      </c>
      <c r="B161" s="3">
        <v>3</v>
      </c>
    </row>
    <row r="162" spans="1:2" ht="15">
      <c r="A162" s="129" t="s">
        <v>4190</v>
      </c>
      <c r="B162" s="3">
        <v>1</v>
      </c>
    </row>
    <row r="163" spans="1:2" ht="15">
      <c r="A163" s="129" t="s">
        <v>4202</v>
      </c>
      <c r="B163" s="3">
        <v>1</v>
      </c>
    </row>
    <row r="164" spans="1:2" ht="15">
      <c r="A164" s="129" t="s">
        <v>4211</v>
      </c>
      <c r="B164" s="3">
        <v>1</v>
      </c>
    </row>
    <row r="165" spans="1:2" ht="15">
      <c r="A165" s="129" t="s">
        <v>4212</v>
      </c>
      <c r="B165" s="3">
        <v>1</v>
      </c>
    </row>
    <row r="166" spans="1:2" ht="15">
      <c r="A166" s="129" t="s">
        <v>4199</v>
      </c>
      <c r="B166" s="3">
        <v>1</v>
      </c>
    </row>
    <row r="167" spans="1:2" ht="15">
      <c r="A167" s="129" t="s">
        <v>4213</v>
      </c>
      <c r="B167" s="3">
        <v>1</v>
      </c>
    </row>
    <row r="168" spans="1:2" ht="15">
      <c r="A168" s="129" t="s">
        <v>4196</v>
      </c>
      <c r="B168" s="3">
        <v>1</v>
      </c>
    </row>
    <row r="169" spans="1:2" ht="15">
      <c r="A169" s="129" t="s">
        <v>4215</v>
      </c>
      <c r="B169" s="3">
        <v>1</v>
      </c>
    </row>
    <row r="170" spans="1:2" ht="15">
      <c r="A170" s="128" t="s">
        <v>4232</v>
      </c>
      <c r="B170" s="3"/>
    </row>
    <row r="171" spans="1:2" ht="15">
      <c r="A171" s="129" t="s">
        <v>4201</v>
      </c>
      <c r="B171" s="3">
        <v>1</v>
      </c>
    </row>
    <row r="172" spans="1:2" ht="15">
      <c r="A172" s="129" t="s">
        <v>4210</v>
      </c>
      <c r="B172" s="3">
        <v>1</v>
      </c>
    </row>
    <row r="173" spans="1:2" ht="15">
      <c r="A173" s="129" t="s">
        <v>4199</v>
      </c>
      <c r="B173" s="3">
        <v>1</v>
      </c>
    </row>
    <row r="174" spans="1:2" ht="15">
      <c r="A174" s="129" t="s">
        <v>4213</v>
      </c>
      <c r="B174" s="3">
        <v>1</v>
      </c>
    </row>
    <row r="175" spans="1:2" ht="15">
      <c r="A175" s="129" t="s">
        <v>4219</v>
      </c>
      <c r="B175" s="3">
        <v>1</v>
      </c>
    </row>
    <row r="176" spans="1:2" ht="15">
      <c r="A176" s="128" t="s">
        <v>4233</v>
      </c>
      <c r="B176" s="3"/>
    </row>
    <row r="177" spans="1:2" ht="15">
      <c r="A177" s="129" t="s">
        <v>4210</v>
      </c>
      <c r="B177" s="3">
        <v>1</v>
      </c>
    </row>
    <row r="178" spans="1:2" ht="15">
      <c r="A178" s="129" t="s">
        <v>4218</v>
      </c>
      <c r="B178" s="3">
        <v>1</v>
      </c>
    </row>
    <row r="179" spans="1:2" ht="15">
      <c r="A179" s="129" t="s">
        <v>4211</v>
      </c>
      <c r="B179" s="3">
        <v>1</v>
      </c>
    </row>
    <row r="180" spans="1:2" ht="15">
      <c r="A180" s="129" t="s">
        <v>4199</v>
      </c>
      <c r="B180" s="3">
        <v>2</v>
      </c>
    </row>
    <row r="181" spans="1:2" ht="15">
      <c r="A181" s="126" t="s">
        <v>4186</v>
      </c>
      <c r="B181" s="3">
        <v>222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1474</v>
      </c>
      <c r="AE2" s="13" t="s">
        <v>1475</v>
      </c>
      <c r="AF2" s="13" t="s">
        <v>1476</v>
      </c>
      <c r="AG2" s="13" t="s">
        <v>1477</v>
      </c>
      <c r="AH2" s="13" t="s">
        <v>1478</v>
      </c>
      <c r="AI2" s="13" t="s">
        <v>1479</v>
      </c>
      <c r="AJ2" s="13" t="s">
        <v>1480</v>
      </c>
      <c r="AK2" s="13" t="s">
        <v>1481</v>
      </c>
      <c r="AL2" s="13" t="s">
        <v>1482</v>
      </c>
      <c r="AM2" s="13" t="s">
        <v>1483</v>
      </c>
      <c r="AN2" s="13" t="s">
        <v>1484</v>
      </c>
      <c r="AO2" s="13" t="s">
        <v>1485</v>
      </c>
      <c r="AP2" s="13" t="s">
        <v>1486</v>
      </c>
      <c r="AQ2" s="13" t="s">
        <v>1487</v>
      </c>
      <c r="AR2" s="13" t="s">
        <v>1488</v>
      </c>
      <c r="AS2" s="13" t="s">
        <v>192</v>
      </c>
      <c r="AT2" s="13" t="s">
        <v>1489</v>
      </c>
      <c r="AU2" s="13" t="s">
        <v>1490</v>
      </c>
      <c r="AV2" s="13" t="s">
        <v>1491</v>
      </c>
      <c r="AW2" s="13" t="s">
        <v>1492</v>
      </c>
      <c r="AX2" s="13" t="s">
        <v>1493</v>
      </c>
      <c r="AY2" s="13" t="s">
        <v>1494</v>
      </c>
      <c r="AZ2" s="13" t="s">
        <v>2923</v>
      </c>
      <c r="BA2" s="120" t="s">
        <v>3388</v>
      </c>
      <c r="BB2" s="120" t="s">
        <v>3396</v>
      </c>
      <c r="BC2" s="120" t="s">
        <v>3397</v>
      </c>
      <c r="BD2" s="120" t="s">
        <v>3399</v>
      </c>
      <c r="BE2" s="120" t="s">
        <v>3400</v>
      </c>
      <c r="BF2" s="120" t="s">
        <v>3411</v>
      </c>
      <c r="BG2" s="120" t="s">
        <v>3422</v>
      </c>
      <c r="BH2" s="120" t="s">
        <v>3531</v>
      </c>
      <c r="BI2" s="120" t="s">
        <v>3554</v>
      </c>
      <c r="BJ2" s="120" t="s">
        <v>3653</v>
      </c>
      <c r="BK2" s="120" t="s">
        <v>4171</v>
      </c>
      <c r="BL2" s="120" t="s">
        <v>4172</v>
      </c>
      <c r="BM2" s="120" t="s">
        <v>4173</v>
      </c>
      <c r="BN2" s="120" t="s">
        <v>4174</v>
      </c>
      <c r="BO2" s="120" t="s">
        <v>4175</v>
      </c>
      <c r="BP2" s="120" t="s">
        <v>4176</v>
      </c>
      <c r="BQ2" s="120" t="s">
        <v>4177</v>
      </c>
      <c r="BR2" s="120" t="s">
        <v>4178</v>
      </c>
      <c r="BS2" s="120" t="s">
        <v>4180</v>
      </c>
      <c r="BT2" s="3"/>
      <c r="BU2" s="3"/>
    </row>
    <row r="3" spans="1:73" ht="15" customHeight="1">
      <c r="A3" s="64" t="s">
        <v>212</v>
      </c>
      <c r="B3" s="65"/>
      <c r="C3" s="65" t="s">
        <v>64</v>
      </c>
      <c r="D3" s="66">
        <v>162.8468569112174</v>
      </c>
      <c r="E3" s="68"/>
      <c r="F3" s="100" t="s">
        <v>2351</v>
      </c>
      <c r="G3" s="65"/>
      <c r="H3" s="69" t="s">
        <v>212</v>
      </c>
      <c r="I3" s="70"/>
      <c r="J3" s="70"/>
      <c r="K3" s="69" t="s">
        <v>2629</v>
      </c>
      <c r="L3" s="73">
        <v>234.41634241245137</v>
      </c>
      <c r="M3" s="74">
        <v>5905.85009765625</v>
      </c>
      <c r="N3" s="74">
        <v>2817.42626953125</v>
      </c>
      <c r="O3" s="75"/>
      <c r="P3" s="76"/>
      <c r="Q3" s="76"/>
      <c r="R3" s="48"/>
      <c r="S3" s="48">
        <v>1</v>
      </c>
      <c r="T3" s="48">
        <v>3</v>
      </c>
      <c r="U3" s="49">
        <v>12</v>
      </c>
      <c r="V3" s="49">
        <v>0.25</v>
      </c>
      <c r="W3" s="49">
        <v>0</v>
      </c>
      <c r="X3" s="49">
        <v>2.378371</v>
      </c>
      <c r="Y3" s="49">
        <v>0</v>
      </c>
      <c r="Z3" s="49">
        <v>0</v>
      </c>
      <c r="AA3" s="71">
        <v>3</v>
      </c>
      <c r="AB3" s="71"/>
      <c r="AC3" s="72"/>
      <c r="AD3" s="78" t="s">
        <v>1495</v>
      </c>
      <c r="AE3" s="78">
        <v>257</v>
      </c>
      <c r="AF3" s="78">
        <v>1064</v>
      </c>
      <c r="AG3" s="78">
        <v>3352</v>
      </c>
      <c r="AH3" s="78">
        <v>14824</v>
      </c>
      <c r="AI3" s="78"/>
      <c r="AJ3" s="78" t="s">
        <v>1697</v>
      </c>
      <c r="AK3" s="78" t="s">
        <v>1886</v>
      </c>
      <c r="AL3" s="83" t="s">
        <v>2020</v>
      </c>
      <c r="AM3" s="78"/>
      <c r="AN3" s="80">
        <v>43144.66861111111</v>
      </c>
      <c r="AO3" s="83" t="s">
        <v>2158</v>
      </c>
      <c r="AP3" s="78" t="b">
        <v>1</v>
      </c>
      <c r="AQ3" s="78" t="b">
        <v>0</v>
      </c>
      <c r="AR3" s="78" t="b">
        <v>0</v>
      </c>
      <c r="AS3" s="78" t="s">
        <v>1404</v>
      </c>
      <c r="AT3" s="78">
        <v>7</v>
      </c>
      <c r="AU3" s="78"/>
      <c r="AV3" s="78" t="b">
        <v>0</v>
      </c>
      <c r="AW3" s="78" t="s">
        <v>2424</v>
      </c>
      <c r="AX3" s="83" t="s">
        <v>2425</v>
      </c>
      <c r="AY3" s="78" t="s">
        <v>66</v>
      </c>
      <c r="AZ3" s="78" t="str">
        <f>REPLACE(INDEX(GroupVertices[Group],MATCH(Vertices[[#This Row],[Vertex]],GroupVertices[Vertex],0)),1,1,"")</f>
        <v>12</v>
      </c>
      <c r="BA3" s="48"/>
      <c r="BB3" s="48"/>
      <c r="BC3" s="48"/>
      <c r="BD3" s="48"/>
      <c r="BE3" s="48" t="s">
        <v>678</v>
      </c>
      <c r="BF3" s="48" t="s">
        <v>678</v>
      </c>
      <c r="BG3" s="121" t="s">
        <v>3150</v>
      </c>
      <c r="BH3" s="121" t="s">
        <v>3150</v>
      </c>
      <c r="BI3" s="121" t="s">
        <v>3280</v>
      </c>
      <c r="BJ3" s="121" t="s">
        <v>3280</v>
      </c>
      <c r="BK3" s="121">
        <v>1</v>
      </c>
      <c r="BL3" s="124">
        <v>2.7027027027027026</v>
      </c>
      <c r="BM3" s="121">
        <v>0</v>
      </c>
      <c r="BN3" s="124">
        <v>0</v>
      </c>
      <c r="BO3" s="121">
        <v>0</v>
      </c>
      <c r="BP3" s="124">
        <v>0</v>
      </c>
      <c r="BQ3" s="121">
        <v>36</v>
      </c>
      <c r="BR3" s="124">
        <v>97.29729729729729</v>
      </c>
      <c r="BS3" s="121">
        <v>37</v>
      </c>
      <c r="BT3" s="3"/>
      <c r="BU3" s="3"/>
    </row>
    <row r="4" spans="1:76" ht="15">
      <c r="A4" s="64" t="s">
        <v>363</v>
      </c>
      <c r="B4" s="65"/>
      <c r="C4" s="65" t="s">
        <v>64</v>
      </c>
      <c r="D4" s="66">
        <v>162.59487312219227</v>
      </c>
      <c r="E4" s="68"/>
      <c r="F4" s="100" t="s">
        <v>2352</v>
      </c>
      <c r="G4" s="65"/>
      <c r="H4" s="69" t="s">
        <v>363</v>
      </c>
      <c r="I4" s="70"/>
      <c r="J4" s="70"/>
      <c r="K4" s="69" t="s">
        <v>2630</v>
      </c>
      <c r="L4" s="73">
        <v>1</v>
      </c>
      <c r="M4" s="74">
        <v>6238.36279296875</v>
      </c>
      <c r="N4" s="74">
        <v>3658.457763671875</v>
      </c>
      <c r="O4" s="75"/>
      <c r="P4" s="76"/>
      <c r="Q4" s="76"/>
      <c r="R4" s="86"/>
      <c r="S4" s="48">
        <v>1</v>
      </c>
      <c r="T4" s="48">
        <v>0</v>
      </c>
      <c r="U4" s="49">
        <v>0</v>
      </c>
      <c r="V4" s="49">
        <v>0.142857</v>
      </c>
      <c r="W4" s="49">
        <v>0</v>
      </c>
      <c r="X4" s="49">
        <v>0.655404</v>
      </c>
      <c r="Y4" s="49">
        <v>0</v>
      </c>
      <c r="Z4" s="49">
        <v>0</v>
      </c>
      <c r="AA4" s="71">
        <v>4</v>
      </c>
      <c r="AB4" s="71"/>
      <c r="AC4" s="72"/>
      <c r="AD4" s="78" t="s">
        <v>1496</v>
      </c>
      <c r="AE4" s="78">
        <v>470</v>
      </c>
      <c r="AF4" s="78">
        <v>748</v>
      </c>
      <c r="AG4" s="78">
        <v>256</v>
      </c>
      <c r="AH4" s="78">
        <v>222</v>
      </c>
      <c r="AI4" s="78"/>
      <c r="AJ4" s="78" t="s">
        <v>1698</v>
      </c>
      <c r="AK4" s="78" t="s">
        <v>1887</v>
      </c>
      <c r="AL4" s="83" t="s">
        <v>2021</v>
      </c>
      <c r="AM4" s="78"/>
      <c r="AN4" s="80">
        <v>42988.3044212963</v>
      </c>
      <c r="AO4" s="83" t="s">
        <v>2159</v>
      </c>
      <c r="AP4" s="78" t="b">
        <v>1</v>
      </c>
      <c r="AQ4" s="78" t="b">
        <v>0</v>
      </c>
      <c r="AR4" s="78" t="b">
        <v>0</v>
      </c>
      <c r="AS4" s="78" t="s">
        <v>1404</v>
      </c>
      <c r="AT4" s="78">
        <v>6</v>
      </c>
      <c r="AU4" s="78"/>
      <c r="AV4" s="78" t="b">
        <v>0</v>
      </c>
      <c r="AW4" s="78" t="s">
        <v>2424</v>
      </c>
      <c r="AX4" s="83" t="s">
        <v>2426</v>
      </c>
      <c r="AY4" s="78" t="s">
        <v>65</v>
      </c>
      <c r="AZ4" s="78" t="str">
        <f>REPLACE(INDEX(GroupVertices[Group],MATCH(Vertices[[#This Row],[Vertex]],GroupVertices[Vertex],0)),1,1,"")</f>
        <v>12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364</v>
      </c>
      <c r="B5" s="65"/>
      <c r="C5" s="65" t="s">
        <v>64</v>
      </c>
      <c r="D5" s="66">
        <v>169.86093731711983</v>
      </c>
      <c r="E5" s="68"/>
      <c r="F5" s="100" t="s">
        <v>2353</v>
      </c>
      <c r="G5" s="65"/>
      <c r="H5" s="69" t="s">
        <v>364</v>
      </c>
      <c r="I5" s="70"/>
      <c r="J5" s="70"/>
      <c r="K5" s="69" t="s">
        <v>2631</v>
      </c>
      <c r="L5" s="73">
        <v>1</v>
      </c>
      <c r="M5" s="74">
        <v>5573.34716796875</v>
      </c>
      <c r="N5" s="74">
        <v>1976.27294921875</v>
      </c>
      <c r="O5" s="75"/>
      <c r="P5" s="76"/>
      <c r="Q5" s="76"/>
      <c r="R5" s="86"/>
      <c r="S5" s="48">
        <v>1</v>
      </c>
      <c r="T5" s="48">
        <v>0</v>
      </c>
      <c r="U5" s="49">
        <v>0</v>
      </c>
      <c r="V5" s="49">
        <v>0.142857</v>
      </c>
      <c r="W5" s="49">
        <v>0</v>
      </c>
      <c r="X5" s="49">
        <v>0.655404</v>
      </c>
      <c r="Y5" s="49">
        <v>0</v>
      </c>
      <c r="Z5" s="49">
        <v>0</v>
      </c>
      <c r="AA5" s="71">
        <v>5</v>
      </c>
      <c r="AB5" s="71"/>
      <c r="AC5" s="72"/>
      <c r="AD5" s="78" t="s">
        <v>1497</v>
      </c>
      <c r="AE5" s="78">
        <v>136</v>
      </c>
      <c r="AF5" s="78">
        <v>9860</v>
      </c>
      <c r="AG5" s="78">
        <v>675</v>
      </c>
      <c r="AH5" s="78">
        <v>595</v>
      </c>
      <c r="AI5" s="78"/>
      <c r="AJ5" s="78" t="s">
        <v>1699</v>
      </c>
      <c r="AK5" s="78" t="s">
        <v>1888</v>
      </c>
      <c r="AL5" s="83" t="s">
        <v>2022</v>
      </c>
      <c r="AM5" s="78"/>
      <c r="AN5" s="80">
        <v>43051.879965277774</v>
      </c>
      <c r="AO5" s="83" t="s">
        <v>2160</v>
      </c>
      <c r="AP5" s="78" t="b">
        <v>0</v>
      </c>
      <c r="AQ5" s="78" t="b">
        <v>0</v>
      </c>
      <c r="AR5" s="78" t="b">
        <v>0</v>
      </c>
      <c r="AS5" s="78" t="s">
        <v>2327</v>
      </c>
      <c r="AT5" s="78">
        <v>86</v>
      </c>
      <c r="AU5" s="83" t="s">
        <v>2334</v>
      </c>
      <c r="AV5" s="78" t="b">
        <v>0</v>
      </c>
      <c r="AW5" s="78" t="s">
        <v>2424</v>
      </c>
      <c r="AX5" s="83" t="s">
        <v>2427</v>
      </c>
      <c r="AY5" s="78" t="s">
        <v>65</v>
      </c>
      <c r="AZ5" s="78" t="str">
        <f>REPLACE(INDEX(GroupVertices[Group],MATCH(Vertices[[#This Row],[Vertex]],GroupVertices[Vertex],0)),1,1,"")</f>
        <v>12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365</v>
      </c>
      <c r="B6" s="65"/>
      <c r="C6" s="65" t="s">
        <v>64</v>
      </c>
      <c r="D6" s="66">
        <v>162.0279095968857</v>
      </c>
      <c r="E6" s="68"/>
      <c r="F6" s="100" t="s">
        <v>2354</v>
      </c>
      <c r="G6" s="65"/>
      <c r="H6" s="69" t="s">
        <v>365</v>
      </c>
      <c r="I6" s="70"/>
      <c r="J6" s="70"/>
      <c r="K6" s="69" t="s">
        <v>2632</v>
      </c>
      <c r="L6" s="73">
        <v>1</v>
      </c>
      <c r="M6" s="74">
        <v>5431.5556640625</v>
      </c>
      <c r="N6" s="74">
        <v>3407.1435546875</v>
      </c>
      <c r="O6" s="75"/>
      <c r="P6" s="76"/>
      <c r="Q6" s="76"/>
      <c r="R6" s="86"/>
      <c r="S6" s="48">
        <v>1</v>
      </c>
      <c r="T6" s="48">
        <v>0</v>
      </c>
      <c r="U6" s="49">
        <v>0</v>
      </c>
      <c r="V6" s="49">
        <v>0.142857</v>
      </c>
      <c r="W6" s="49">
        <v>0</v>
      </c>
      <c r="X6" s="49">
        <v>0.655404</v>
      </c>
      <c r="Y6" s="49">
        <v>0</v>
      </c>
      <c r="Z6" s="49">
        <v>0</v>
      </c>
      <c r="AA6" s="71">
        <v>6</v>
      </c>
      <c r="AB6" s="71"/>
      <c r="AC6" s="72"/>
      <c r="AD6" s="78" t="s">
        <v>1498</v>
      </c>
      <c r="AE6" s="78">
        <v>40</v>
      </c>
      <c r="AF6" s="78">
        <v>37</v>
      </c>
      <c r="AG6" s="78">
        <v>16</v>
      </c>
      <c r="AH6" s="78">
        <v>27</v>
      </c>
      <c r="AI6" s="78"/>
      <c r="AJ6" s="78" t="s">
        <v>1700</v>
      </c>
      <c r="AK6" s="78"/>
      <c r="AL6" s="83" t="s">
        <v>2023</v>
      </c>
      <c r="AM6" s="78"/>
      <c r="AN6" s="80">
        <v>40751.725324074076</v>
      </c>
      <c r="AO6" s="78"/>
      <c r="AP6" s="78" t="b">
        <v>1</v>
      </c>
      <c r="AQ6" s="78" t="b">
        <v>0</v>
      </c>
      <c r="AR6" s="78" t="b">
        <v>0</v>
      </c>
      <c r="AS6" s="78" t="s">
        <v>1403</v>
      </c>
      <c r="AT6" s="78">
        <v>1</v>
      </c>
      <c r="AU6" s="83" t="s">
        <v>2334</v>
      </c>
      <c r="AV6" s="78" t="b">
        <v>0</v>
      </c>
      <c r="AW6" s="78" t="s">
        <v>2424</v>
      </c>
      <c r="AX6" s="83" t="s">
        <v>2428</v>
      </c>
      <c r="AY6" s="78" t="s">
        <v>65</v>
      </c>
      <c r="AZ6" s="78" t="str">
        <f>REPLACE(INDEX(GroupVertices[Group],MATCH(Vertices[[#This Row],[Vertex]],GroupVertices[Vertex],0)),1,1,"")</f>
        <v>12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164.5660880793763</v>
      </c>
      <c r="E7" s="68"/>
      <c r="F7" s="100" t="s">
        <v>2355</v>
      </c>
      <c r="G7" s="65"/>
      <c r="H7" s="69" t="s">
        <v>213</v>
      </c>
      <c r="I7" s="70"/>
      <c r="J7" s="70"/>
      <c r="K7" s="69" t="s">
        <v>2633</v>
      </c>
      <c r="L7" s="73">
        <v>1</v>
      </c>
      <c r="M7" s="74">
        <v>7686.041015625</v>
      </c>
      <c r="N7" s="74">
        <v>2855.5966796875</v>
      </c>
      <c r="O7" s="75"/>
      <c r="P7" s="76"/>
      <c r="Q7" s="76"/>
      <c r="R7" s="86"/>
      <c r="S7" s="48">
        <v>0</v>
      </c>
      <c r="T7" s="48">
        <v>1</v>
      </c>
      <c r="U7" s="49">
        <v>0</v>
      </c>
      <c r="V7" s="49">
        <v>1</v>
      </c>
      <c r="W7" s="49">
        <v>0</v>
      </c>
      <c r="X7" s="49">
        <v>0.999997</v>
      </c>
      <c r="Y7" s="49">
        <v>0</v>
      </c>
      <c r="Z7" s="49">
        <v>0</v>
      </c>
      <c r="AA7" s="71">
        <v>7</v>
      </c>
      <c r="AB7" s="71"/>
      <c r="AC7" s="72"/>
      <c r="AD7" s="78" t="s">
        <v>1499</v>
      </c>
      <c r="AE7" s="78">
        <v>4617</v>
      </c>
      <c r="AF7" s="78">
        <v>3220</v>
      </c>
      <c r="AG7" s="78">
        <v>28312</v>
      </c>
      <c r="AH7" s="78">
        <v>24724</v>
      </c>
      <c r="AI7" s="78"/>
      <c r="AJ7" s="78" t="s">
        <v>1701</v>
      </c>
      <c r="AK7" s="78" t="s">
        <v>1889</v>
      </c>
      <c r="AL7" s="78"/>
      <c r="AM7" s="78"/>
      <c r="AN7" s="80">
        <v>41248.36447916667</v>
      </c>
      <c r="AO7" s="83" t="s">
        <v>2161</v>
      </c>
      <c r="AP7" s="78" t="b">
        <v>0</v>
      </c>
      <c r="AQ7" s="78" t="b">
        <v>0</v>
      </c>
      <c r="AR7" s="78" t="b">
        <v>1</v>
      </c>
      <c r="AS7" s="78" t="s">
        <v>1407</v>
      </c>
      <c r="AT7" s="78">
        <v>461</v>
      </c>
      <c r="AU7" s="83" t="s">
        <v>2334</v>
      </c>
      <c r="AV7" s="78" t="b">
        <v>0</v>
      </c>
      <c r="AW7" s="78" t="s">
        <v>2424</v>
      </c>
      <c r="AX7" s="83" t="s">
        <v>2429</v>
      </c>
      <c r="AY7" s="78" t="s">
        <v>66</v>
      </c>
      <c r="AZ7" s="78" t="str">
        <f>REPLACE(INDEX(GroupVertices[Group],MATCH(Vertices[[#This Row],[Vertex]],GroupVertices[Vertex],0)),1,1,"")</f>
        <v>39</v>
      </c>
      <c r="BA7" s="48" t="s">
        <v>590</v>
      </c>
      <c r="BB7" s="48" t="s">
        <v>590</v>
      </c>
      <c r="BC7" s="48" t="s">
        <v>647</v>
      </c>
      <c r="BD7" s="48" t="s">
        <v>647</v>
      </c>
      <c r="BE7" s="48" t="s">
        <v>679</v>
      </c>
      <c r="BF7" s="48" t="s">
        <v>679</v>
      </c>
      <c r="BG7" s="121" t="s">
        <v>3423</v>
      </c>
      <c r="BH7" s="121" t="s">
        <v>3423</v>
      </c>
      <c r="BI7" s="121" t="s">
        <v>3555</v>
      </c>
      <c r="BJ7" s="121" t="s">
        <v>3555</v>
      </c>
      <c r="BK7" s="121">
        <v>2</v>
      </c>
      <c r="BL7" s="124">
        <v>16.666666666666668</v>
      </c>
      <c r="BM7" s="121">
        <v>0</v>
      </c>
      <c r="BN7" s="124">
        <v>0</v>
      </c>
      <c r="BO7" s="121">
        <v>0</v>
      </c>
      <c r="BP7" s="124">
        <v>0</v>
      </c>
      <c r="BQ7" s="121">
        <v>10</v>
      </c>
      <c r="BR7" s="124">
        <v>83.33333333333333</v>
      </c>
      <c r="BS7" s="121">
        <v>12</v>
      </c>
      <c r="BT7" s="2"/>
      <c r="BU7" s="3"/>
      <c r="BV7" s="3"/>
      <c r="BW7" s="3"/>
      <c r="BX7" s="3"/>
    </row>
    <row r="8" spans="1:76" ht="15">
      <c r="A8" s="64" t="s">
        <v>366</v>
      </c>
      <c r="B8" s="65"/>
      <c r="C8" s="65" t="s">
        <v>64</v>
      </c>
      <c r="D8" s="66">
        <v>411.4129164434438</v>
      </c>
      <c r="E8" s="68"/>
      <c r="F8" s="100" t="s">
        <v>2356</v>
      </c>
      <c r="G8" s="65"/>
      <c r="H8" s="69" t="s">
        <v>366</v>
      </c>
      <c r="I8" s="70"/>
      <c r="J8" s="70"/>
      <c r="K8" s="69" t="s">
        <v>2634</v>
      </c>
      <c r="L8" s="73">
        <v>1</v>
      </c>
      <c r="M8" s="74">
        <v>7686.041015625</v>
      </c>
      <c r="N8" s="74">
        <v>3249.675048828125</v>
      </c>
      <c r="O8" s="75"/>
      <c r="P8" s="76"/>
      <c r="Q8" s="76"/>
      <c r="R8" s="86"/>
      <c r="S8" s="48">
        <v>1</v>
      </c>
      <c r="T8" s="48">
        <v>0</v>
      </c>
      <c r="U8" s="49">
        <v>0</v>
      </c>
      <c r="V8" s="49">
        <v>1</v>
      </c>
      <c r="W8" s="49">
        <v>0</v>
      </c>
      <c r="X8" s="49">
        <v>0.999997</v>
      </c>
      <c r="Y8" s="49">
        <v>0</v>
      </c>
      <c r="Z8" s="49">
        <v>0</v>
      </c>
      <c r="AA8" s="71">
        <v>8</v>
      </c>
      <c r="AB8" s="71"/>
      <c r="AC8" s="72"/>
      <c r="AD8" s="78" t="s">
        <v>1500</v>
      </c>
      <c r="AE8" s="78">
        <v>541</v>
      </c>
      <c r="AF8" s="78">
        <v>312778</v>
      </c>
      <c r="AG8" s="78">
        <v>22926</v>
      </c>
      <c r="AH8" s="78">
        <v>3379</v>
      </c>
      <c r="AI8" s="78"/>
      <c r="AJ8" s="78" t="s">
        <v>1702</v>
      </c>
      <c r="AK8" s="78" t="s">
        <v>1890</v>
      </c>
      <c r="AL8" s="83" t="s">
        <v>2024</v>
      </c>
      <c r="AM8" s="78"/>
      <c r="AN8" s="80">
        <v>40581.79096064815</v>
      </c>
      <c r="AO8" s="83" t="s">
        <v>2162</v>
      </c>
      <c r="AP8" s="78" t="b">
        <v>0</v>
      </c>
      <c r="AQ8" s="78" t="b">
        <v>0</v>
      </c>
      <c r="AR8" s="78" t="b">
        <v>1</v>
      </c>
      <c r="AS8" s="78" t="s">
        <v>1403</v>
      </c>
      <c r="AT8" s="78">
        <v>2393</v>
      </c>
      <c r="AU8" s="83" t="s">
        <v>2334</v>
      </c>
      <c r="AV8" s="78" t="b">
        <v>1</v>
      </c>
      <c r="AW8" s="78" t="s">
        <v>2424</v>
      </c>
      <c r="AX8" s="83" t="s">
        <v>2430</v>
      </c>
      <c r="AY8" s="78" t="s">
        <v>65</v>
      </c>
      <c r="AZ8" s="78" t="str">
        <f>REPLACE(INDEX(GroupVertices[Group],MATCH(Vertices[[#This Row],[Vertex]],GroupVertices[Vertex],0)),1,1,"")</f>
        <v>39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162.08612104181873</v>
      </c>
      <c r="E9" s="68"/>
      <c r="F9" s="100" t="s">
        <v>805</v>
      </c>
      <c r="G9" s="65"/>
      <c r="H9" s="69" t="s">
        <v>214</v>
      </c>
      <c r="I9" s="70"/>
      <c r="J9" s="70"/>
      <c r="K9" s="69" t="s">
        <v>2635</v>
      </c>
      <c r="L9" s="73">
        <v>20.45136186770428</v>
      </c>
      <c r="M9" s="74">
        <v>5236.64306640625</v>
      </c>
      <c r="N9" s="74">
        <v>2964.409423828125</v>
      </c>
      <c r="O9" s="75"/>
      <c r="P9" s="76"/>
      <c r="Q9" s="76"/>
      <c r="R9" s="86"/>
      <c r="S9" s="48">
        <v>0</v>
      </c>
      <c r="T9" s="48">
        <v>2</v>
      </c>
      <c r="U9" s="49">
        <v>1</v>
      </c>
      <c r="V9" s="49">
        <v>0.0625</v>
      </c>
      <c r="W9" s="49">
        <v>0</v>
      </c>
      <c r="X9" s="49">
        <v>0.974276</v>
      </c>
      <c r="Y9" s="49">
        <v>0</v>
      </c>
      <c r="Z9" s="49">
        <v>0</v>
      </c>
      <c r="AA9" s="71">
        <v>9</v>
      </c>
      <c r="AB9" s="71"/>
      <c r="AC9" s="72"/>
      <c r="AD9" s="78" t="s">
        <v>1501</v>
      </c>
      <c r="AE9" s="78">
        <v>507</v>
      </c>
      <c r="AF9" s="78">
        <v>110</v>
      </c>
      <c r="AG9" s="78">
        <v>463</v>
      </c>
      <c r="AH9" s="78">
        <v>438</v>
      </c>
      <c r="AI9" s="78"/>
      <c r="AJ9" s="78" t="s">
        <v>1703</v>
      </c>
      <c r="AK9" s="78" t="s">
        <v>1891</v>
      </c>
      <c r="AL9" s="78"/>
      <c r="AM9" s="78"/>
      <c r="AN9" s="80">
        <v>43145.6065625</v>
      </c>
      <c r="AO9" s="83" t="s">
        <v>2163</v>
      </c>
      <c r="AP9" s="78" t="b">
        <v>0</v>
      </c>
      <c r="AQ9" s="78" t="b">
        <v>0</v>
      </c>
      <c r="AR9" s="78" t="b">
        <v>0</v>
      </c>
      <c r="AS9" s="78" t="s">
        <v>2328</v>
      </c>
      <c r="AT9" s="78">
        <v>2</v>
      </c>
      <c r="AU9" s="83" t="s">
        <v>2334</v>
      </c>
      <c r="AV9" s="78" t="b">
        <v>0</v>
      </c>
      <c r="AW9" s="78" t="s">
        <v>2424</v>
      </c>
      <c r="AX9" s="83" t="s">
        <v>2431</v>
      </c>
      <c r="AY9" s="78" t="s">
        <v>66</v>
      </c>
      <c r="AZ9" s="78" t="str">
        <f>REPLACE(INDEX(GroupVertices[Group],MATCH(Vertices[[#This Row],[Vertex]],GroupVertices[Vertex],0)),1,1,"")</f>
        <v>7</v>
      </c>
      <c r="BA9" s="48" t="s">
        <v>591</v>
      </c>
      <c r="BB9" s="48" t="s">
        <v>591</v>
      </c>
      <c r="BC9" s="48" t="s">
        <v>648</v>
      </c>
      <c r="BD9" s="48" t="s">
        <v>648</v>
      </c>
      <c r="BE9" s="48" t="s">
        <v>680</v>
      </c>
      <c r="BF9" s="48" t="s">
        <v>680</v>
      </c>
      <c r="BG9" s="121" t="s">
        <v>3424</v>
      </c>
      <c r="BH9" s="121" t="s">
        <v>3424</v>
      </c>
      <c r="BI9" s="121" t="s">
        <v>3556</v>
      </c>
      <c r="BJ9" s="121" t="s">
        <v>3556</v>
      </c>
      <c r="BK9" s="121">
        <v>1</v>
      </c>
      <c r="BL9" s="124">
        <v>16.666666666666668</v>
      </c>
      <c r="BM9" s="121">
        <v>0</v>
      </c>
      <c r="BN9" s="124">
        <v>0</v>
      </c>
      <c r="BO9" s="121">
        <v>0</v>
      </c>
      <c r="BP9" s="124">
        <v>0</v>
      </c>
      <c r="BQ9" s="121">
        <v>5</v>
      </c>
      <c r="BR9" s="124">
        <v>83.33333333333333</v>
      </c>
      <c r="BS9" s="121">
        <v>6</v>
      </c>
      <c r="BT9" s="2"/>
      <c r="BU9" s="3"/>
      <c r="BV9" s="3"/>
      <c r="BW9" s="3"/>
      <c r="BX9" s="3"/>
    </row>
    <row r="10" spans="1:76" ht="15">
      <c r="A10" s="64" t="s">
        <v>367</v>
      </c>
      <c r="B10" s="65"/>
      <c r="C10" s="65" t="s">
        <v>64</v>
      </c>
      <c r="D10" s="66">
        <v>190.6751172574182</v>
      </c>
      <c r="E10" s="68"/>
      <c r="F10" s="100" t="s">
        <v>2357</v>
      </c>
      <c r="G10" s="65"/>
      <c r="H10" s="69" t="s">
        <v>367</v>
      </c>
      <c r="I10" s="70"/>
      <c r="J10" s="70"/>
      <c r="K10" s="69" t="s">
        <v>2636</v>
      </c>
      <c r="L10" s="73">
        <v>98.2568093385214</v>
      </c>
      <c r="M10" s="74">
        <v>5198.58349609375</v>
      </c>
      <c r="N10" s="74">
        <v>1934.883056640625</v>
      </c>
      <c r="O10" s="75"/>
      <c r="P10" s="76"/>
      <c r="Q10" s="76"/>
      <c r="R10" s="86"/>
      <c r="S10" s="48">
        <v>2</v>
      </c>
      <c r="T10" s="48">
        <v>0</v>
      </c>
      <c r="U10" s="49">
        <v>5</v>
      </c>
      <c r="V10" s="49">
        <v>0.083333</v>
      </c>
      <c r="W10" s="49">
        <v>0</v>
      </c>
      <c r="X10" s="49">
        <v>0.969737</v>
      </c>
      <c r="Y10" s="49">
        <v>0</v>
      </c>
      <c r="Z10" s="49">
        <v>0</v>
      </c>
      <c r="AA10" s="71">
        <v>10</v>
      </c>
      <c r="AB10" s="71"/>
      <c r="AC10" s="72"/>
      <c r="AD10" s="78" t="s">
        <v>1502</v>
      </c>
      <c r="AE10" s="78">
        <v>867</v>
      </c>
      <c r="AF10" s="78">
        <v>35962</v>
      </c>
      <c r="AG10" s="78">
        <v>14991</v>
      </c>
      <c r="AH10" s="78">
        <v>3721</v>
      </c>
      <c r="AI10" s="78"/>
      <c r="AJ10" s="78" t="s">
        <v>1704</v>
      </c>
      <c r="AK10" s="78" t="s">
        <v>1892</v>
      </c>
      <c r="AL10" s="83" t="s">
        <v>2025</v>
      </c>
      <c r="AM10" s="78"/>
      <c r="AN10" s="80">
        <v>42295.006527777776</v>
      </c>
      <c r="AO10" s="83" t="s">
        <v>2164</v>
      </c>
      <c r="AP10" s="78" t="b">
        <v>0</v>
      </c>
      <c r="AQ10" s="78" t="b">
        <v>0</v>
      </c>
      <c r="AR10" s="78" t="b">
        <v>0</v>
      </c>
      <c r="AS10" s="78" t="s">
        <v>1403</v>
      </c>
      <c r="AT10" s="78">
        <v>421</v>
      </c>
      <c r="AU10" s="83" t="s">
        <v>2334</v>
      </c>
      <c r="AV10" s="78" t="b">
        <v>0</v>
      </c>
      <c r="AW10" s="78" t="s">
        <v>2424</v>
      </c>
      <c r="AX10" s="83" t="s">
        <v>2432</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368</v>
      </c>
      <c r="B11" s="65"/>
      <c r="C11" s="65" t="s">
        <v>64</v>
      </c>
      <c r="D11" s="66">
        <v>170.17192996813188</v>
      </c>
      <c r="E11" s="68"/>
      <c r="F11" s="100" t="s">
        <v>2358</v>
      </c>
      <c r="G11" s="65"/>
      <c r="H11" s="69" t="s">
        <v>368</v>
      </c>
      <c r="I11" s="70"/>
      <c r="J11" s="70"/>
      <c r="K11" s="69" t="s">
        <v>2637</v>
      </c>
      <c r="L11" s="73">
        <v>98.2568093385214</v>
      </c>
      <c r="M11" s="74">
        <v>4760.40771484375</v>
      </c>
      <c r="N11" s="74">
        <v>2496.745361328125</v>
      </c>
      <c r="O11" s="75"/>
      <c r="P11" s="76"/>
      <c r="Q11" s="76"/>
      <c r="R11" s="86"/>
      <c r="S11" s="48">
        <v>2</v>
      </c>
      <c r="T11" s="48">
        <v>0</v>
      </c>
      <c r="U11" s="49">
        <v>5</v>
      </c>
      <c r="V11" s="49">
        <v>0.083333</v>
      </c>
      <c r="W11" s="49">
        <v>0</v>
      </c>
      <c r="X11" s="49">
        <v>0.969737</v>
      </c>
      <c r="Y11" s="49">
        <v>0</v>
      </c>
      <c r="Z11" s="49">
        <v>0</v>
      </c>
      <c r="AA11" s="71">
        <v>11</v>
      </c>
      <c r="AB11" s="71"/>
      <c r="AC11" s="72"/>
      <c r="AD11" s="78" t="s">
        <v>1503</v>
      </c>
      <c r="AE11" s="78">
        <v>254</v>
      </c>
      <c r="AF11" s="78">
        <v>10250</v>
      </c>
      <c r="AG11" s="78">
        <v>1286</v>
      </c>
      <c r="AH11" s="78">
        <v>604</v>
      </c>
      <c r="AI11" s="78"/>
      <c r="AJ11" s="78" t="s">
        <v>1705</v>
      </c>
      <c r="AK11" s="78"/>
      <c r="AL11" s="83" t="s">
        <v>2026</v>
      </c>
      <c r="AM11" s="78"/>
      <c r="AN11" s="80">
        <v>43116.63613425926</v>
      </c>
      <c r="AO11" s="83" t="s">
        <v>2165</v>
      </c>
      <c r="AP11" s="78" t="b">
        <v>0</v>
      </c>
      <c r="AQ11" s="78" t="b">
        <v>0</v>
      </c>
      <c r="AR11" s="78" t="b">
        <v>1</v>
      </c>
      <c r="AS11" s="78" t="s">
        <v>1403</v>
      </c>
      <c r="AT11" s="78">
        <v>35</v>
      </c>
      <c r="AU11" s="83" t="s">
        <v>2334</v>
      </c>
      <c r="AV11" s="78" t="b">
        <v>0</v>
      </c>
      <c r="AW11" s="78" t="s">
        <v>2424</v>
      </c>
      <c r="AX11" s="83" t="s">
        <v>2433</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215</v>
      </c>
      <c r="B12" s="65"/>
      <c r="C12" s="65" t="s">
        <v>64</v>
      </c>
      <c r="D12" s="66">
        <v>164.21362974156264</v>
      </c>
      <c r="E12" s="68"/>
      <c r="F12" s="100" t="s">
        <v>806</v>
      </c>
      <c r="G12" s="65"/>
      <c r="H12" s="69" t="s">
        <v>215</v>
      </c>
      <c r="I12" s="70"/>
      <c r="J12" s="70"/>
      <c r="K12" s="69" t="s">
        <v>2638</v>
      </c>
      <c r="L12" s="73">
        <v>1</v>
      </c>
      <c r="M12" s="74">
        <v>913.6513061523438</v>
      </c>
      <c r="N12" s="74">
        <v>6069.14111328125</v>
      </c>
      <c r="O12" s="75"/>
      <c r="P12" s="76"/>
      <c r="Q12" s="76"/>
      <c r="R12" s="86"/>
      <c r="S12" s="48">
        <v>1</v>
      </c>
      <c r="T12" s="48">
        <v>1</v>
      </c>
      <c r="U12" s="49">
        <v>0</v>
      </c>
      <c r="V12" s="49">
        <v>0</v>
      </c>
      <c r="W12" s="49">
        <v>0</v>
      </c>
      <c r="X12" s="49">
        <v>0.999997</v>
      </c>
      <c r="Y12" s="49">
        <v>0</v>
      </c>
      <c r="Z12" s="49" t="s">
        <v>4182</v>
      </c>
      <c r="AA12" s="71">
        <v>12</v>
      </c>
      <c r="AB12" s="71"/>
      <c r="AC12" s="72"/>
      <c r="AD12" s="78" t="s">
        <v>1504</v>
      </c>
      <c r="AE12" s="78">
        <v>1591</v>
      </c>
      <c r="AF12" s="78">
        <v>2778</v>
      </c>
      <c r="AG12" s="78">
        <v>27654</v>
      </c>
      <c r="AH12" s="78">
        <v>4114</v>
      </c>
      <c r="AI12" s="78"/>
      <c r="AJ12" s="78" t="s">
        <v>1706</v>
      </c>
      <c r="AK12" s="78" t="s">
        <v>1893</v>
      </c>
      <c r="AL12" s="83" t="s">
        <v>2027</v>
      </c>
      <c r="AM12" s="78"/>
      <c r="AN12" s="80">
        <v>39872.07943287037</v>
      </c>
      <c r="AO12" s="83" t="s">
        <v>2166</v>
      </c>
      <c r="AP12" s="78" t="b">
        <v>0</v>
      </c>
      <c r="AQ12" s="78" t="b">
        <v>0</v>
      </c>
      <c r="AR12" s="78" t="b">
        <v>1</v>
      </c>
      <c r="AS12" s="78" t="s">
        <v>1403</v>
      </c>
      <c r="AT12" s="78">
        <v>238</v>
      </c>
      <c r="AU12" s="83" t="s">
        <v>2334</v>
      </c>
      <c r="AV12" s="78" t="b">
        <v>0</v>
      </c>
      <c r="AW12" s="78" t="s">
        <v>2424</v>
      </c>
      <c r="AX12" s="83" t="s">
        <v>2434</v>
      </c>
      <c r="AY12" s="78" t="s">
        <v>66</v>
      </c>
      <c r="AZ12" s="78" t="str">
        <f>REPLACE(INDEX(GroupVertices[Group],MATCH(Vertices[[#This Row],[Vertex]],GroupVertices[Vertex],0)),1,1,"")</f>
        <v>1</v>
      </c>
      <c r="BA12" s="48" t="s">
        <v>592</v>
      </c>
      <c r="BB12" s="48" t="s">
        <v>592</v>
      </c>
      <c r="BC12" s="48" t="s">
        <v>649</v>
      </c>
      <c r="BD12" s="48" t="s">
        <v>649</v>
      </c>
      <c r="BE12" s="48" t="s">
        <v>681</v>
      </c>
      <c r="BF12" s="48" t="s">
        <v>681</v>
      </c>
      <c r="BG12" s="121" t="s">
        <v>3425</v>
      </c>
      <c r="BH12" s="121" t="s">
        <v>3425</v>
      </c>
      <c r="BI12" s="121" t="s">
        <v>3557</v>
      </c>
      <c r="BJ12" s="121" t="s">
        <v>3557</v>
      </c>
      <c r="BK12" s="121">
        <v>1</v>
      </c>
      <c r="BL12" s="124">
        <v>6.666666666666667</v>
      </c>
      <c r="BM12" s="121">
        <v>1</v>
      </c>
      <c r="BN12" s="124">
        <v>6.666666666666667</v>
      </c>
      <c r="BO12" s="121">
        <v>0</v>
      </c>
      <c r="BP12" s="124">
        <v>0</v>
      </c>
      <c r="BQ12" s="121">
        <v>13</v>
      </c>
      <c r="BR12" s="124">
        <v>86.66666666666667</v>
      </c>
      <c r="BS12" s="121">
        <v>15</v>
      </c>
      <c r="BT12" s="2"/>
      <c r="BU12" s="3"/>
      <c r="BV12" s="3"/>
      <c r="BW12" s="3"/>
      <c r="BX12" s="3"/>
    </row>
    <row r="13" spans="1:76" ht="15">
      <c r="A13" s="64" t="s">
        <v>216</v>
      </c>
      <c r="B13" s="65"/>
      <c r="C13" s="65" t="s">
        <v>64</v>
      </c>
      <c r="D13" s="66">
        <v>163.42099719000888</v>
      </c>
      <c r="E13" s="68"/>
      <c r="F13" s="100" t="s">
        <v>807</v>
      </c>
      <c r="G13" s="65"/>
      <c r="H13" s="69" t="s">
        <v>216</v>
      </c>
      <c r="I13" s="70"/>
      <c r="J13" s="70"/>
      <c r="K13" s="69" t="s">
        <v>2639</v>
      </c>
      <c r="L13" s="73">
        <v>1</v>
      </c>
      <c r="M13" s="74">
        <v>1392.810546875</v>
      </c>
      <c r="N13" s="74">
        <v>6069.14111328125</v>
      </c>
      <c r="O13" s="75"/>
      <c r="P13" s="76"/>
      <c r="Q13" s="76"/>
      <c r="R13" s="86"/>
      <c r="S13" s="48">
        <v>1</v>
      </c>
      <c r="T13" s="48">
        <v>1</v>
      </c>
      <c r="U13" s="49">
        <v>0</v>
      </c>
      <c r="V13" s="49">
        <v>0</v>
      </c>
      <c r="W13" s="49">
        <v>0</v>
      </c>
      <c r="X13" s="49">
        <v>0.999997</v>
      </c>
      <c r="Y13" s="49">
        <v>0</v>
      </c>
      <c r="Z13" s="49" t="s">
        <v>4182</v>
      </c>
      <c r="AA13" s="71">
        <v>13</v>
      </c>
      <c r="AB13" s="71"/>
      <c r="AC13" s="72"/>
      <c r="AD13" s="78" t="s">
        <v>1505</v>
      </c>
      <c r="AE13" s="78">
        <v>2297</v>
      </c>
      <c r="AF13" s="78">
        <v>1784</v>
      </c>
      <c r="AG13" s="78">
        <v>14783</v>
      </c>
      <c r="AH13" s="78">
        <v>73219</v>
      </c>
      <c r="AI13" s="78"/>
      <c r="AJ13" s="78" t="s">
        <v>1707</v>
      </c>
      <c r="AK13" s="78" t="s">
        <v>1894</v>
      </c>
      <c r="AL13" s="78"/>
      <c r="AM13" s="78"/>
      <c r="AN13" s="80">
        <v>42764.77442129629</v>
      </c>
      <c r="AO13" s="83" t="s">
        <v>2167</v>
      </c>
      <c r="AP13" s="78" t="b">
        <v>1</v>
      </c>
      <c r="AQ13" s="78" t="b">
        <v>0</v>
      </c>
      <c r="AR13" s="78" t="b">
        <v>0</v>
      </c>
      <c r="AS13" s="78" t="s">
        <v>1403</v>
      </c>
      <c r="AT13" s="78">
        <v>7</v>
      </c>
      <c r="AU13" s="78"/>
      <c r="AV13" s="78" t="b">
        <v>0</v>
      </c>
      <c r="AW13" s="78" t="s">
        <v>2424</v>
      </c>
      <c r="AX13" s="83" t="s">
        <v>2435</v>
      </c>
      <c r="AY13" s="78" t="s">
        <v>66</v>
      </c>
      <c r="AZ13" s="78" t="str">
        <f>REPLACE(INDEX(GroupVertices[Group],MATCH(Vertices[[#This Row],[Vertex]],GroupVertices[Vertex],0)),1,1,"")</f>
        <v>1</v>
      </c>
      <c r="BA13" s="48" t="s">
        <v>593</v>
      </c>
      <c r="BB13" s="48" t="s">
        <v>593</v>
      </c>
      <c r="BC13" s="48" t="s">
        <v>650</v>
      </c>
      <c r="BD13" s="48" t="s">
        <v>650</v>
      </c>
      <c r="BE13" s="48" t="s">
        <v>682</v>
      </c>
      <c r="BF13" s="48" t="s">
        <v>682</v>
      </c>
      <c r="BG13" s="121" t="s">
        <v>3426</v>
      </c>
      <c r="BH13" s="121" t="s">
        <v>3426</v>
      </c>
      <c r="BI13" s="121" t="s">
        <v>3558</v>
      </c>
      <c r="BJ13" s="121" t="s">
        <v>3558</v>
      </c>
      <c r="BK13" s="121">
        <v>1</v>
      </c>
      <c r="BL13" s="124">
        <v>8.333333333333334</v>
      </c>
      <c r="BM13" s="121">
        <v>0</v>
      </c>
      <c r="BN13" s="124">
        <v>0</v>
      </c>
      <c r="BO13" s="121">
        <v>0</v>
      </c>
      <c r="BP13" s="124">
        <v>0</v>
      </c>
      <c r="BQ13" s="121">
        <v>11</v>
      </c>
      <c r="BR13" s="124">
        <v>91.66666666666667</v>
      </c>
      <c r="BS13" s="121">
        <v>12</v>
      </c>
      <c r="BT13" s="2"/>
      <c r="BU13" s="3"/>
      <c r="BV13" s="3"/>
      <c r="BW13" s="3"/>
      <c r="BX13" s="3"/>
    </row>
    <row r="14" spans="1:76" ht="15">
      <c r="A14" s="64" t="s">
        <v>217</v>
      </c>
      <c r="B14" s="65"/>
      <c r="C14" s="65" t="s">
        <v>64</v>
      </c>
      <c r="D14" s="66">
        <v>163.24078093583267</v>
      </c>
      <c r="E14" s="68"/>
      <c r="F14" s="100" t="s">
        <v>2359</v>
      </c>
      <c r="G14" s="65"/>
      <c r="H14" s="69" t="s">
        <v>217</v>
      </c>
      <c r="I14" s="70"/>
      <c r="J14" s="70"/>
      <c r="K14" s="69" t="s">
        <v>2640</v>
      </c>
      <c r="L14" s="73">
        <v>1</v>
      </c>
      <c r="M14" s="74">
        <v>1871.9700927734375</v>
      </c>
      <c r="N14" s="74">
        <v>6069.14111328125</v>
      </c>
      <c r="O14" s="75"/>
      <c r="P14" s="76"/>
      <c r="Q14" s="76"/>
      <c r="R14" s="86"/>
      <c r="S14" s="48">
        <v>1</v>
      </c>
      <c r="T14" s="48">
        <v>1</v>
      </c>
      <c r="U14" s="49">
        <v>0</v>
      </c>
      <c r="V14" s="49">
        <v>0</v>
      </c>
      <c r="W14" s="49">
        <v>0</v>
      </c>
      <c r="X14" s="49">
        <v>0.999997</v>
      </c>
      <c r="Y14" s="49">
        <v>0</v>
      </c>
      <c r="Z14" s="49" t="s">
        <v>4182</v>
      </c>
      <c r="AA14" s="71">
        <v>14</v>
      </c>
      <c r="AB14" s="71"/>
      <c r="AC14" s="72"/>
      <c r="AD14" s="78" t="s">
        <v>1506</v>
      </c>
      <c r="AE14" s="78">
        <v>15</v>
      </c>
      <c r="AF14" s="78">
        <v>1558</v>
      </c>
      <c r="AG14" s="78">
        <v>12603</v>
      </c>
      <c r="AH14" s="78">
        <v>737</v>
      </c>
      <c r="AI14" s="78"/>
      <c r="AJ14" s="78" t="s">
        <v>1708</v>
      </c>
      <c r="AK14" s="78" t="s">
        <v>1895</v>
      </c>
      <c r="AL14" s="83" t="s">
        <v>2028</v>
      </c>
      <c r="AM14" s="78"/>
      <c r="AN14" s="80">
        <v>41425.551620370374</v>
      </c>
      <c r="AO14" s="83" t="s">
        <v>2168</v>
      </c>
      <c r="AP14" s="78" t="b">
        <v>0</v>
      </c>
      <c r="AQ14" s="78" t="b">
        <v>0</v>
      </c>
      <c r="AR14" s="78" t="b">
        <v>0</v>
      </c>
      <c r="AS14" s="78" t="s">
        <v>2329</v>
      </c>
      <c r="AT14" s="78">
        <v>916</v>
      </c>
      <c r="AU14" s="83" t="s">
        <v>2334</v>
      </c>
      <c r="AV14" s="78" t="b">
        <v>0</v>
      </c>
      <c r="AW14" s="78" t="s">
        <v>2424</v>
      </c>
      <c r="AX14" s="83" t="s">
        <v>2436</v>
      </c>
      <c r="AY14" s="78" t="s">
        <v>66</v>
      </c>
      <c r="AZ14" s="78" t="str">
        <f>REPLACE(INDEX(GroupVertices[Group],MATCH(Vertices[[#This Row],[Vertex]],GroupVertices[Vertex],0)),1,1,"")</f>
        <v>1</v>
      </c>
      <c r="BA14" s="48" t="s">
        <v>594</v>
      </c>
      <c r="BB14" s="48" t="s">
        <v>594</v>
      </c>
      <c r="BC14" s="48" t="s">
        <v>651</v>
      </c>
      <c r="BD14" s="48" t="s">
        <v>651</v>
      </c>
      <c r="BE14" s="48" t="s">
        <v>683</v>
      </c>
      <c r="BF14" s="48" t="s">
        <v>683</v>
      </c>
      <c r="BG14" s="121" t="s">
        <v>3427</v>
      </c>
      <c r="BH14" s="121" t="s">
        <v>3427</v>
      </c>
      <c r="BI14" s="121" t="s">
        <v>3559</v>
      </c>
      <c r="BJ14" s="121" t="s">
        <v>3559</v>
      </c>
      <c r="BK14" s="121">
        <v>0</v>
      </c>
      <c r="BL14" s="124">
        <v>0</v>
      </c>
      <c r="BM14" s="121">
        <v>0</v>
      </c>
      <c r="BN14" s="124">
        <v>0</v>
      </c>
      <c r="BO14" s="121">
        <v>0</v>
      </c>
      <c r="BP14" s="124">
        <v>0</v>
      </c>
      <c r="BQ14" s="121">
        <v>11</v>
      </c>
      <c r="BR14" s="124">
        <v>100</v>
      </c>
      <c r="BS14" s="121">
        <v>11</v>
      </c>
      <c r="BT14" s="2"/>
      <c r="BU14" s="3"/>
      <c r="BV14" s="3"/>
      <c r="BW14" s="3"/>
      <c r="BX14" s="3"/>
    </row>
    <row r="15" spans="1:76" ht="15">
      <c r="A15" s="64" t="s">
        <v>218</v>
      </c>
      <c r="B15" s="65"/>
      <c r="C15" s="65" t="s">
        <v>64</v>
      </c>
      <c r="D15" s="66">
        <v>162.02471992867018</v>
      </c>
      <c r="E15" s="68"/>
      <c r="F15" s="100" t="s">
        <v>808</v>
      </c>
      <c r="G15" s="65"/>
      <c r="H15" s="69" t="s">
        <v>218</v>
      </c>
      <c r="I15" s="70"/>
      <c r="J15" s="70"/>
      <c r="K15" s="69" t="s">
        <v>2641</v>
      </c>
      <c r="L15" s="73">
        <v>1</v>
      </c>
      <c r="M15" s="74">
        <v>2365.2314453125</v>
      </c>
      <c r="N15" s="74">
        <v>7607.7587890625</v>
      </c>
      <c r="O15" s="75"/>
      <c r="P15" s="76"/>
      <c r="Q15" s="76"/>
      <c r="R15" s="86"/>
      <c r="S15" s="48">
        <v>0</v>
      </c>
      <c r="T15" s="48">
        <v>1</v>
      </c>
      <c r="U15" s="49">
        <v>0</v>
      </c>
      <c r="V15" s="49">
        <v>0.04</v>
      </c>
      <c r="W15" s="49">
        <v>0.04244</v>
      </c>
      <c r="X15" s="49">
        <v>0.440868</v>
      </c>
      <c r="Y15" s="49">
        <v>0</v>
      </c>
      <c r="Z15" s="49">
        <v>0</v>
      </c>
      <c r="AA15" s="71">
        <v>15</v>
      </c>
      <c r="AB15" s="71"/>
      <c r="AC15" s="72"/>
      <c r="AD15" s="78" t="s">
        <v>1507</v>
      </c>
      <c r="AE15" s="78">
        <v>108</v>
      </c>
      <c r="AF15" s="78">
        <v>33</v>
      </c>
      <c r="AG15" s="78">
        <v>1445</v>
      </c>
      <c r="AH15" s="78">
        <v>1970</v>
      </c>
      <c r="AI15" s="78"/>
      <c r="AJ15" s="78" t="s">
        <v>1709</v>
      </c>
      <c r="AK15" s="78"/>
      <c r="AL15" s="78"/>
      <c r="AM15" s="78"/>
      <c r="AN15" s="80">
        <v>42749.63689814815</v>
      </c>
      <c r="AO15" s="78"/>
      <c r="AP15" s="78" t="b">
        <v>1</v>
      </c>
      <c r="AQ15" s="78" t="b">
        <v>0</v>
      </c>
      <c r="AR15" s="78" t="b">
        <v>0</v>
      </c>
      <c r="AS15" s="78" t="s">
        <v>1403</v>
      </c>
      <c r="AT15" s="78">
        <v>1</v>
      </c>
      <c r="AU15" s="78"/>
      <c r="AV15" s="78" t="b">
        <v>0</v>
      </c>
      <c r="AW15" s="78" t="s">
        <v>2424</v>
      </c>
      <c r="AX15" s="83" t="s">
        <v>2437</v>
      </c>
      <c r="AY15" s="78" t="s">
        <v>66</v>
      </c>
      <c r="AZ15" s="78" t="str">
        <f>REPLACE(INDEX(GroupVertices[Group],MATCH(Vertices[[#This Row],[Vertex]],GroupVertices[Vertex],0)),1,1,"")</f>
        <v>3</v>
      </c>
      <c r="BA15" s="48"/>
      <c r="BB15" s="48"/>
      <c r="BC15" s="48"/>
      <c r="BD15" s="48"/>
      <c r="BE15" s="48" t="s">
        <v>684</v>
      </c>
      <c r="BF15" s="48" t="s">
        <v>684</v>
      </c>
      <c r="BG15" s="121" t="s">
        <v>3428</v>
      </c>
      <c r="BH15" s="121" t="s">
        <v>3428</v>
      </c>
      <c r="BI15" s="121" t="s">
        <v>3560</v>
      </c>
      <c r="BJ15" s="121" t="s">
        <v>3560</v>
      </c>
      <c r="BK15" s="121">
        <v>1</v>
      </c>
      <c r="BL15" s="124">
        <v>5.555555555555555</v>
      </c>
      <c r="BM15" s="121">
        <v>0</v>
      </c>
      <c r="BN15" s="124">
        <v>0</v>
      </c>
      <c r="BO15" s="121">
        <v>0</v>
      </c>
      <c r="BP15" s="124">
        <v>0</v>
      </c>
      <c r="BQ15" s="121">
        <v>17</v>
      </c>
      <c r="BR15" s="124">
        <v>94.44444444444444</v>
      </c>
      <c r="BS15" s="121">
        <v>18</v>
      </c>
      <c r="BT15" s="2"/>
      <c r="BU15" s="3"/>
      <c r="BV15" s="3"/>
      <c r="BW15" s="3"/>
      <c r="BX15" s="3"/>
    </row>
    <row r="16" spans="1:76" ht="15">
      <c r="A16" s="64" t="s">
        <v>314</v>
      </c>
      <c r="B16" s="65"/>
      <c r="C16" s="65" t="s">
        <v>64</v>
      </c>
      <c r="D16" s="66">
        <v>178.36060569439513</v>
      </c>
      <c r="E16" s="68"/>
      <c r="F16" s="100" t="s">
        <v>893</v>
      </c>
      <c r="G16" s="65"/>
      <c r="H16" s="69" t="s">
        <v>314</v>
      </c>
      <c r="I16" s="70"/>
      <c r="J16" s="70"/>
      <c r="K16" s="69" t="s">
        <v>2642</v>
      </c>
      <c r="L16" s="73">
        <v>2510.2256809338523</v>
      </c>
      <c r="M16" s="74">
        <v>3150.55859375</v>
      </c>
      <c r="N16" s="74">
        <v>7980.64111328125</v>
      </c>
      <c r="O16" s="75"/>
      <c r="P16" s="76"/>
      <c r="Q16" s="76"/>
      <c r="R16" s="86"/>
      <c r="S16" s="48">
        <v>13</v>
      </c>
      <c r="T16" s="48">
        <v>2</v>
      </c>
      <c r="U16" s="49">
        <v>129</v>
      </c>
      <c r="V16" s="49">
        <v>0.076923</v>
      </c>
      <c r="W16" s="49">
        <v>0.20601</v>
      </c>
      <c r="X16" s="49">
        <v>4.790772</v>
      </c>
      <c r="Y16" s="49">
        <v>0.038461538461538464</v>
      </c>
      <c r="Z16" s="49">
        <v>0</v>
      </c>
      <c r="AA16" s="71">
        <v>16</v>
      </c>
      <c r="AB16" s="71"/>
      <c r="AC16" s="72"/>
      <c r="AD16" s="78" t="s">
        <v>1508</v>
      </c>
      <c r="AE16" s="78">
        <v>5241</v>
      </c>
      <c r="AF16" s="78">
        <v>20519</v>
      </c>
      <c r="AG16" s="78">
        <v>22821</v>
      </c>
      <c r="AH16" s="78">
        <v>43760</v>
      </c>
      <c r="AI16" s="78"/>
      <c r="AJ16" s="78" t="s">
        <v>1710</v>
      </c>
      <c r="AK16" s="78" t="s">
        <v>1896</v>
      </c>
      <c r="AL16" s="83" t="s">
        <v>2029</v>
      </c>
      <c r="AM16" s="78"/>
      <c r="AN16" s="80">
        <v>39876.79025462963</v>
      </c>
      <c r="AO16" s="83" t="s">
        <v>2169</v>
      </c>
      <c r="AP16" s="78" t="b">
        <v>0</v>
      </c>
      <c r="AQ16" s="78" t="b">
        <v>0</v>
      </c>
      <c r="AR16" s="78" t="b">
        <v>0</v>
      </c>
      <c r="AS16" s="78" t="s">
        <v>1403</v>
      </c>
      <c r="AT16" s="78">
        <v>254</v>
      </c>
      <c r="AU16" s="83" t="s">
        <v>2335</v>
      </c>
      <c r="AV16" s="78" t="b">
        <v>0</v>
      </c>
      <c r="AW16" s="78" t="s">
        <v>2424</v>
      </c>
      <c r="AX16" s="83" t="s">
        <v>2438</v>
      </c>
      <c r="AY16" s="78" t="s">
        <v>66</v>
      </c>
      <c r="AZ16" s="78" t="str">
        <f>REPLACE(INDEX(GroupVertices[Group],MATCH(Vertices[[#This Row],[Vertex]],GroupVertices[Vertex],0)),1,1,"")</f>
        <v>3</v>
      </c>
      <c r="BA16" s="48" t="s">
        <v>3389</v>
      </c>
      <c r="BB16" s="48" t="s">
        <v>3389</v>
      </c>
      <c r="BC16" s="48" t="s">
        <v>3398</v>
      </c>
      <c r="BD16" s="48" t="s">
        <v>3398</v>
      </c>
      <c r="BE16" s="48" t="s">
        <v>684</v>
      </c>
      <c r="BF16" s="48" t="s">
        <v>684</v>
      </c>
      <c r="BG16" s="121" t="s">
        <v>3429</v>
      </c>
      <c r="BH16" s="121" t="s">
        <v>3532</v>
      </c>
      <c r="BI16" s="121" t="s">
        <v>3272</v>
      </c>
      <c r="BJ16" s="121" t="s">
        <v>3654</v>
      </c>
      <c r="BK16" s="121">
        <v>12</v>
      </c>
      <c r="BL16" s="124">
        <v>4.444444444444445</v>
      </c>
      <c r="BM16" s="121">
        <v>6</v>
      </c>
      <c r="BN16" s="124">
        <v>2.2222222222222223</v>
      </c>
      <c r="BO16" s="121">
        <v>0</v>
      </c>
      <c r="BP16" s="124">
        <v>0</v>
      </c>
      <c r="BQ16" s="121">
        <v>252</v>
      </c>
      <c r="BR16" s="124">
        <v>93.33333333333333</v>
      </c>
      <c r="BS16" s="121">
        <v>270</v>
      </c>
      <c r="BT16" s="2"/>
      <c r="BU16" s="3"/>
      <c r="BV16" s="3"/>
      <c r="BW16" s="3"/>
      <c r="BX16" s="3"/>
    </row>
    <row r="17" spans="1:76" ht="15">
      <c r="A17" s="64" t="s">
        <v>219</v>
      </c>
      <c r="B17" s="65"/>
      <c r="C17" s="65" t="s">
        <v>64</v>
      </c>
      <c r="D17" s="66">
        <v>163.2048971684082</v>
      </c>
      <c r="E17" s="68"/>
      <c r="F17" s="100" t="s">
        <v>809</v>
      </c>
      <c r="G17" s="65"/>
      <c r="H17" s="69" t="s">
        <v>219</v>
      </c>
      <c r="I17" s="70"/>
      <c r="J17" s="70"/>
      <c r="K17" s="69" t="s">
        <v>2643</v>
      </c>
      <c r="L17" s="73">
        <v>1</v>
      </c>
      <c r="M17" s="74">
        <v>7686.041015625</v>
      </c>
      <c r="N17" s="74">
        <v>3999.60009765625</v>
      </c>
      <c r="O17" s="75"/>
      <c r="P17" s="76"/>
      <c r="Q17" s="76"/>
      <c r="R17" s="86"/>
      <c r="S17" s="48">
        <v>0</v>
      </c>
      <c r="T17" s="48">
        <v>1</v>
      </c>
      <c r="U17" s="49">
        <v>0</v>
      </c>
      <c r="V17" s="49">
        <v>1</v>
      </c>
      <c r="W17" s="49">
        <v>0</v>
      </c>
      <c r="X17" s="49">
        <v>0.999997</v>
      </c>
      <c r="Y17" s="49">
        <v>0</v>
      </c>
      <c r="Z17" s="49">
        <v>0</v>
      </c>
      <c r="AA17" s="71">
        <v>17</v>
      </c>
      <c r="AB17" s="71"/>
      <c r="AC17" s="72"/>
      <c r="AD17" s="78" t="s">
        <v>1509</v>
      </c>
      <c r="AE17" s="78">
        <v>2424</v>
      </c>
      <c r="AF17" s="78">
        <v>1513</v>
      </c>
      <c r="AG17" s="78">
        <v>117483</v>
      </c>
      <c r="AH17" s="78">
        <v>34739</v>
      </c>
      <c r="AI17" s="78"/>
      <c r="AJ17" s="78" t="s">
        <v>1711</v>
      </c>
      <c r="AK17" s="78" t="s">
        <v>1897</v>
      </c>
      <c r="AL17" s="78"/>
      <c r="AM17" s="78"/>
      <c r="AN17" s="80">
        <v>40570.1081712963</v>
      </c>
      <c r="AO17" s="83" t="s">
        <v>2170</v>
      </c>
      <c r="AP17" s="78" t="b">
        <v>1</v>
      </c>
      <c r="AQ17" s="78" t="b">
        <v>0</v>
      </c>
      <c r="AR17" s="78" t="b">
        <v>1</v>
      </c>
      <c r="AS17" s="78" t="s">
        <v>1403</v>
      </c>
      <c r="AT17" s="78">
        <v>65</v>
      </c>
      <c r="AU17" s="83" t="s">
        <v>2334</v>
      </c>
      <c r="AV17" s="78" t="b">
        <v>0</v>
      </c>
      <c r="AW17" s="78" t="s">
        <v>2424</v>
      </c>
      <c r="AX17" s="83" t="s">
        <v>2439</v>
      </c>
      <c r="AY17" s="78" t="s">
        <v>66</v>
      </c>
      <c r="AZ17" s="78" t="str">
        <f>REPLACE(INDEX(GroupVertices[Group],MATCH(Vertices[[#This Row],[Vertex]],GroupVertices[Vertex],0)),1,1,"")</f>
        <v>38</v>
      </c>
      <c r="BA17" s="48"/>
      <c r="BB17" s="48"/>
      <c r="BC17" s="48"/>
      <c r="BD17" s="48"/>
      <c r="BE17" s="48" t="s">
        <v>685</v>
      </c>
      <c r="BF17" s="48" t="s">
        <v>685</v>
      </c>
      <c r="BG17" s="121" t="s">
        <v>3430</v>
      </c>
      <c r="BH17" s="121" t="s">
        <v>3430</v>
      </c>
      <c r="BI17" s="121" t="s">
        <v>3561</v>
      </c>
      <c r="BJ17" s="121" t="s">
        <v>3561</v>
      </c>
      <c r="BK17" s="121">
        <v>0</v>
      </c>
      <c r="BL17" s="124">
        <v>0</v>
      </c>
      <c r="BM17" s="121">
        <v>1</v>
      </c>
      <c r="BN17" s="124">
        <v>5.2631578947368425</v>
      </c>
      <c r="BO17" s="121">
        <v>0</v>
      </c>
      <c r="BP17" s="124">
        <v>0</v>
      </c>
      <c r="BQ17" s="121">
        <v>18</v>
      </c>
      <c r="BR17" s="124">
        <v>94.73684210526316</v>
      </c>
      <c r="BS17" s="121">
        <v>19</v>
      </c>
      <c r="BT17" s="2"/>
      <c r="BU17" s="3"/>
      <c r="BV17" s="3"/>
      <c r="BW17" s="3"/>
      <c r="BX17" s="3"/>
    </row>
    <row r="18" spans="1:76" ht="15">
      <c r="A18" s="64" t="s">
        <v>369</v>
      </c>
      <c r="B18" s="65"/>
      <c r="C18" s="65" t="s">
        <v>64</v>
      </c>
      <c r="D18" s="66">
        <v>417.09531036937153</v>
      </c>
      <c r="E18" s="68"/>
      <c r="F18" s="100" t="s">
        <v>2360</v>
      </c>
      <c r="G18" s="65"/>
      <c r="H18" s="69" t="s">
        <v>369</v>
      </c>
      <c r="I18" s="70"/>
      <c r="J18" s="70"/>
      <c r="K18" s="69" t="s">
        <v>2644</v>
      </c>
      <c r="L18" s="73">
        <v>1</v>
      </c>
      <c r="M18" s="74">
        <v>7686.041015625</v>
      </c>
      <c r="N18" s="74">
        <v>4399.56005859375</v>
      </c>
      <c r="O18" s="75"/>
      <c r="P18" s="76"/>
      <c r="Q18" s="76"/>
      <c r="R18" s="86"/>
      <c r="S18" s="48">
        <v>1</v>
      </c>
      <c r="T18" s="48">
        <v>0</v>
      </c>
      <c r="U18" s="49">
        <v>0</v>
      </c>
      <c r="V18" s="49">
        <v>1</v>
      </c>
      <c r="W18" s="49">
        <v>0</v>
      </c>
      <c r="X18" s="49">
        <v>0.999997</v>
      </c>
      <c r="Y18" s="49">
        <v>0</v>
      </c>
      <c r="Z18" s="49">
        <v>0</v>
      </c>
      <c r="AA18" s="71">
        <v>18</v>
      </c>
      <c r="AB18" s="71"/>
      <c r="AC18" s="72"/>
      <c r="AD18" s="78" t="s">
        <v>1510</v>
      </c>
      <c r="AE18" s="78">
        <v>53598</v>
      </c>
      <c r="AF18" s="78">
        <v>319904</v>
      </c>
      <c r="AG18" s="78">
        <v>32540</v>
      </c>
      <c r="AH18" s="78">
        <v>258272</v>
      </c>
      <c r="AI18" s="78"/>
      <c r="AJ18" s="78" t="s">
        <v>1712</v>
      </c>
      <c r="AK18" s="78" t="s">
        <v>1892</v>
      </c>
      <c r="AL18" s="83" t="s">
        <v>2030</v>
      </c>
      <c r="AM18" s="78"/>
      <c r="AN18" s="80">
        <v>42569.6343287037</v>
      </c>
      <c r="AO18" s="83" t="s">
        <v>2171</v>
      </c>
      <c r="AP18" s="78" t="b">
        <v>1</v>
      </c>
      <c r="AQ18" s="78" t="b">
        <v>0</v>
      </c>
      <c r="AR18" s="78" t="b">
        <v>1</v>
      </c>
      <c r="AS18" s="78" t="s">
        <v>1403</v>
      </c>
      <c r="AT18" s="78">
        <v>1762</v>
      </c>
      <c r="AU18" s="78"/>
      <c r="AV18" s="78" t="b">
        <v>0</v>
      </c>
      <c r="AW18" s="78" t="s">
        <v>2424</v>
      </c>
      <c r="AX18" s="83" t="s">
        <v>2440</v>
      </c>
      <c r="AY18" s="78" t="s">
        <v>65</v>
      </c>
      <c r="AZ18" s="78" t="str">
        <f>REPLACE(INDEX(GroupVertices[Group],MATCH(Vertices[[#This Row],[Vertex]],GroupVertices[Vertex],0)),1,1,"")</f>
        <v>38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162.13635831621298</v>
      </c>
      <c r="E19" s="68"/>
      <c r="F19" s="100" t="s">
        <v>810</v>
      </c>
      <c r="G19" s="65"/>
      <c r="H19" s="69" t="s">
        <v>220</v>
      </c>
      <c r="I19" s="70"/>
      <c r="J19" s="70"/>
      <c r="K19" s="69" t="s">
        <v>2645</v>
      </c>
      <c r="L19" s="73">
        <v>1</v>
      </c>
      <c r="M19" s="74">
        <v>2975.739013671875</v>
      </c>
      <c r="N19" s="74">
        <v>6543.7939453125</v>
      </c>
      <c r="O19" s="75"/>
      <c r="P19" s="76"/>
      <c r="Q19" s="76"/>
      <c r="R19" s="86"/>
      <c r="S19" s="48">
        <v>0</v>
      </c>
      <c r="T19" s="48">
        <v>1</v>
      </c>
      <c r="U19" s="49">
        <v>0</v>
      </c>
      <c r="V19" s="49">
        <v>0.04</v>
      </c>
      <c r="W19" s="49">
        <v>0.04244</v>
      </c>
      <c r="X19" s="49">
        <v>0.440868</v>
      </c>
      <c r="Y19" s="49">
        <v>0</v>
      </c>
      <c r="Z19" s="49">
        <v>0</v>
      </c>
      <c r="AA19" s="71">
        <v>19</v>
      </c>
      <c r="AB19" s="71"/>
      <c r="AC19" s="72"/>
      <c r="AD19" s="78" t="s">
        <v>1511</v>
      </c>
      <c r="AE19" s="78">
        <v>437</v>
      </c>
      <c r="AF19" s="78">
        <v>173</v>
      </c>
      <c r="AG19" s="78">
        <v>4103</v>
      </c>
      <c r="AH19" s="78">
        <v>5087</v>
      </c>
      <c r="AI19" s="78"/>
      <c r="AJ19" s="78" t="s">
        <v>1713</v>
      </c>
      <c r="AK19" s="78"/>
      <c r="AL19" s="78"/>
      <c r="AM19" s="78"/>
      <c r="AN19" s="80">
        <v>42283.08357638889</v>
      </c>
      <c r="AO19" s="78"/>
      <c r="AP19" s="78" t="b">
        <v>1</v>
      </c>
      <c r="AQ19" s="78" t="b">
        <v>0</v>
      </c>
      <c r="AR19" s="78" t="b">
        <v>1</v>
      </c>
      <c r="AS19" s="78" t="s">
        <v>1403</v>
      </c>
      <c r="AT19" s="78">
        <v>6</v>
      </c>
      <c r="AU19" s="83" t="s">
        <v>2334</v>
      </c>
      <c r="AV19" s="78" t="b">
        <v>0</v>
      </c>
      <c r="AW19" s="78" t="s">
        <v>2424</v>
      </c>
      <c r="AX19" s="83" t="s">
        <v>2441</v>
      </c>
      <c r="AY19" s="78" t="s">
        <v>66</v>
      </c>
      <c r="AZ19" s="78" t="str">
        <f>REPLACE(INDEX(GroupVertices[Group],MATCH(Vertices[[#This Row],[Vertex]],GroupVertices[Vertex],0)),1,1,"")</f>
        <v>3</v>
      </c>
      <c r="BA19" s="48"/>
      <c r="BB19" s="48"/>
      <c r="BC19" s="48"/>
      <c r="BD19" s="48"/>
      <c r="BE19" s="48" t="s">
        <v>684</v>
      </c>
      <c r="BF19" s="48" t="s">
        <v>684</v>
      </c>
      <c r="BG19" s="121" t="s">
        <v>3428</v>
      </c>
      <c r="BH19" s="121" t="s">
        <v>3428</v>
      </c>
      <c r="BI19" s="121" t="s">
        <v>3560</v>
      </c>
      <c r="BJ19" s="121" t="s">
        <v>3560</v>
      </c>
      <c r="BK19" s="121">
        <v>1</v>
      </c>
      <c r="BL19" s="124">
        <v>5.555555555555555</v>
      </c>
      <c r="BM19" s="121">
        <v>0</v>
      </c>
      <c r="BN19" s="124">
        <v>0</v>
      </c>
      <c r="BO19" s="121">
        <v>0</v>
      </c>
      <c r="BP19" s="124">
        <v>0</v>
      </c>
      <c r="BQ19" s="121">
        <v>17</v>
      </c>
      <c r="BR19" s="124">
        <v>94.44444444444444</v>
      </c>
      <c r="BS19" s="121">
        <v>18</v>
      </c>
      <c r="BT19" s="2"/>
      <c r="BU19" s="3"/>
      <c r="BV19" s="3"/>
      <c r="BW19" s="3"/>
      <c r="BX19" s="3"/>
    </row>
    <row r="20" spans="1:76" ht="15">
      <c r="A20" s="64" t="s">
        <v>221</v>
      </c>
      <c r="B20" s="65"/>
      <c r="C20" s="65" t="s">
        <v>64</v>
      </c>
      <c r="D20" s="66">
        <v>164.010288392824</v>
      </c>
      <c r="E20" s="68"/>
      <c r="F20" s="100" t="s">
        <v>811</v>
      </c>
      <c r="G20" s="65"/>
      <c r="H20" s="69" t="s">
        <v>221</v>
      </c>
      <c r="I20" s="70"/>
      <c r="J20" s="70"/>
      <c r="K20" s="69" t="s">
        <v>2646</v>
      </c>
      <c r="L20" s="73">
        <v>1</v>
      </c>
      <c r="M20" s="74">
        <v>958.3843383789062</v>
      </c>
      <c r="N20" s="74">
        <v>352.9058837890625</v>
      </c>
      <c r="O20" s="75"/>
      <c r="P20" s="76"/>
      <c r="Q20" s="76"/>
      <c r="R20" s="86"/>
      <c r="S20" s="48">
        <v>0</v>
      </c>
      <c r="T20" s="48">
        <v>1</v>
      </c>
      <c r="U20" s="49">
        <v>0</v>
      </c>
      <c r="V20" s="49">
        <v>0.011236</v>
      </c>
      <c r="W20" s="49">
        <v>0</v>
      </c>
      <c r="X20" s="49">
        <v>0.530973</v>
      </c>
      <c r="Y20" s="49">
        <v>0</v>
      </c>
      <c r="Z20" s="49">
        <v>0</v>
      </c>
      <c r="AA20" s="71">
        <v>20</v>
      </c>
      <c r="AB20" s="71"/>
      <c r="AC20" s="72"/>
      <c r="AD20" s="78" t="s">
        <v>1512</v>
      </c>
      <c r="AE20" s="78">
        <v>370</v>
      </c>
      <c r="AF20" s="78">
        <v>2523</v>
      </c>
      <c r="AG20" s="78">
        <v>68632</v>
      </c>
      <c r="AH20" s="78">
        <v>25590</v>
      </c>
      <c r="AI20" s="78"/>
      <c r="AJ20" s="78" t="s">
        <v>1714</v>
      </c>
      <c r="AK20" s="78" t="s">
        <v>1898</v>
      </c>
      <c r="AL20" s="83" t="s">
        <v>2031</v>
      </c>
      <c r="AM20" s="78"/>
      <c r="AN20" s="80">
        <v>39449.12684027778</v>
      </c>
      <c r="AO20" s="83" t="s">
        <v>2172</v>
      </c>
      <c r="AP20" s="78" t="b">
        <v>0</v>
      </c>
      <c r="AQ20" s="78" t="b">
        <v>0</v>
      </c>
      <c r="AR20" s="78" t="b">
        <v>1</v>
      </c>
      <c r="AS20" s="78" t="s">
        <v>1403</v>
      </c>
      <c r="AT20" s="78">
        <v>176</v>
      </c>
      <c r="AU20" s="83" t="s">
        <v>2336</v>
      </c>
      <c r="AV20" s="78" t="b">
        <v>0</v>
      </c>
      <c r="AW20" s="78" t="s">
        <v>2424</v>
      </c>
      <c r="AX20" s="83" t="s">
        <v>2442</v>
      </c>
      <c r="AY20" s="78" t="s">
        <v>66</v>
      </c>
      <c r="AZ20" s="78" t="str">
        <f>REPLACE(INDEX(GroupVertices[Group],MATCH(Vertices[[#This Row],[Vertex]],GroupVertices[Vertex],0)),1,1,"")</f>
        <v>2</v>
      </c>
      <c r="BA20" s="48"/>
      <c r="BB20" s="48"/>
      <c r="BC20" s="48"/>
      <c r="BD20" s="48"/>
      <c r="BE20" s="48" t="s">
        <v>684</v>
      </c>
      <c r="BF20" s="48" t="s">
        <v>684</v>
      </c>
      <c r="BG20" s="121" t="s">
        <v>3431</v>
      </c>
      <c r="BH20" s="121" t="s">
        <v>3431</v>
      </c>
      <c r="BI20" s="121" t="s">
        <v>3562</v>
      </c>
      <c r="BJ20" s="121" t="s">
        <v>3562</v>
      </c>
      <c r="BK20" s="121">
        <v>2</v>
      </c>
      <c r="BL20" s="124">
        <v>7.6923076923076925</v>
      </c>
      <c r="BM20" s="121">
        <v>0</v>
      </c>
      <c r="BN20" s="124">
        <v>0</v>
      </c>
      <c r="BO20" s="121">
        <v>0</v>
      </c>
      <c r="BP20" s="124">
        <v>0</v>
      </c>
      <c r="BQ20" s="121">
        <v>24</v>
      </c>
      <c r="BR20" s="124">
        <v>92.3076923076923</v>
      </c>
      <c r="BS20" s="121">
        <v>26</v>
      </c>
      <c r="BT20" s="2"/>
      <c r="BU20" s="3"/>
      <c r="BV20" s="3"/>
      <c r="BW20" s="3"/>
      <c r="BX20" s="3"/>
    </row>
    <row r="21" spans="1:76" ht="15">
      <c r="A21" s="64" t="s">
        <v>329</v>
      </c>
      <c r="B21" s="65"/>
      <c r="C21" s="65" t="s">
        <v>64</v>
      </c>
      <c r="D21" s="66">
        <v>165.44882875801818</v>
      </c>
      <c r="E21" s="68"/>
      <c r="F21" s="100" t="s">
        <v>2361</v>
      </c>
      <c r="G21" s="65"/>
      <c r="H21" s="69" t="s">
        <v>329</v>
      </c>
      <c r="I21" s="70"/>
      <c r="J21" s="70"/>
      <c r="K21" s="69" t="s">
        <v>2647</v>
      </c>
      <c r="L21" s="73">
        <v>8754.112840466925</v>
      </c>
      <c r="M21" s="74">
        <v>902.742431640625</v>
      </c>
      <c r="N21" s="74">
        <v>1849.3526611328125</v>
      </c>
      <c r="O21" s="75"/>
      <c r="P21" s="76"/>
      <c r="Q21" s="76"/>
      <c r="R21" s="86"/>
      <c r="S21" s="48">
        <v>12</v>
      </c>
      <c r="T21" s="48">
        <v>1</v>
      </c>
      <c r="U21" s="49">
        <v>450</v>
      </c>
      <c r="V21" s="49">
        <v>0.016129</v>
      </c>
      <c r="W21" s="49">
        <v>1E-06</v>
      </c>
      <c r="X21" s="49">
        <v>5.378446</v>
      </c>
      <c r="Y21" s="49">
        <v>0</v>
      </c>
      <c r="Z21" s="49">
        <v>0</v>
      </c>
      <c r="AA21" s="71">
        <v>21</v>
      </c>
      <c r="AB21" s="71"/>
      <c r="AC21" s="72"/>
      <c r="AD21" s="78" t="s">
        <v>1513</v>
      </c>
      <c r="AE21" s="78">
        <v>1079</v>
      </c>
      <c r="AF21" s="78">
        <v>4327</v>
      </c>
      <c r="AG21" s="78">
        <v>10090</v>
      </c>
      <c r="AH21" s="78">
        <v>11886</v>
      </c>
      <c r="AI21" s="78"/>
      <c r="AJ21" s="78" t="s">
        <v>1715</v>
      </c>
      <c r="AK21" s="78" t="s">
        <v>1455</v>
      </c>
      <c r="AL21" s="83" t="s">
        <v>2032</v>
      </c>
      <c r="AM21" s="78"/>
      <c r="AN21" s="80">
        <v>40689.13685185185</v>
      </c>
      <c r="AO21" s="83" t="s">
        <v>2173</v>
      </c>
      <c r="AP21" s="78" t="b">
        <v>0</v>
      </c>
      <c r="AQ21" s="78" t="b">
        <v>0</v>
      </c>
      <c r="AR21" s="78" t="b">
        <v>1</v>
      </c>
      <c r="AS21" s="78" t="s">
        <v>1403</v>
      </c>
      <c r="AT21" s="78">
        <v>130</v>
      </c>
      <c r="AU21" s="83" t="s">
        <v>2335</v>
      </c>
      <c r="AV21" s="78" t="b">
        <v>0</v>
      </c>
      <c r="AW21" s="78" t="s">
        <v>2424</v>
      </c>
      <c r="AX21" s="83" t="s">
        <v>2443</v>
      </c>
      <c r="AY21" s="78" t="s">
        <v>66</v>
      </c>
      <c r="AZ21" s="78" t="str">
        <f>REPLACE(INDEX(GroupVertices[Group],MATCH(Vertices[[#This Row],[Vertex]],GroupVertices[Vertex],0)),1,1,"")</f>
        <v>2</v>
      </c>
      <c r="BA21" s="48"/>
      <c r="BB21" s="48"/>
      <c r="BC21" s="48"/>
      <c r="BD21" s="48"/>
      <c r="BE21" s="48" t="s">
        <v>684</v>
      </c>
      <c r="BF21" s="48" t="s">
        <v>684</v>
      </c>
      <c r="BG21" s="121" t="s">
        <v>3432</v>
      </c>
      <c r="BH21" s="121" t="s">
        <v>3432</v>
      </c>
      <c r="BI21" s="121" t="s">
        <v>3563</v>
      </c>
      <c r="BJ21" s="121" t="s">
        <v>3563</v>
      </c>
      <c r="BK21" s="121">
        <v>2</v>
      </c>
      <c r="BL21" s="124">
        <v>5.714285714285714</v>
      </c>
      <c r="BM21" s="121">
        <v>0</v>
      </c>
      <c r="BN21" s="124">
        <v>0</v>
      </c>
      <c r="BO21" s="121">
        <v>0</v>
      </c>
      <c r="BP21" s="124">
        <v>0</v>
      </c>
      <c r="BQ21" s="121">
        <v>33</v>
      </c>
      <c r="BR21" s="124">
        <v>94.28571428571429</v>
      </c>
      <c r="BS21" s="121">
        <v>35</v>
      </c>
      <c r="BT21" s="2"/>
      <c r="BU21" s="3"/>
      <c r="BV21" s="3"/>
      <c r="BW21" s="3"/>
      <c r="BX21" s="3"/>
    </row>
    <row r="22" spans="1:76" ht="15">
      <c r="A22" s="64" t="s">
        <v>222</v>
      </c>
      <c r="B22" s="65"/>
      <c r="C22" s="65" t="s">
        <v>64</v>
      </c>
      <c r="D22" s="66">
        <v>162.16586274720643</v>
      </c>
      <c r="E22" s="68"/>
      <c r="F22" s="100" t="s">
        <v>812</v>
      </c>
      <c r="G22" s="65"/>
      <c r="H22" s="69" t="s">
        <v>222</v>
      </c>
      <c r="I22" s="70"/>
      <c r="J22" s="70"/>
      <c r="K22" s="69" t="s">
        <v>2648</v>
      </c>
      <c r="L22" s="73">
        <v>1</v>
      </c>
      <c r="M22" s="74">
        <v>1575.8392333984375</v>
      </c>
      <c r="N22" s="74">
        <v>3729.038818359375</v>
      </c>
      <c r="O22" s="75"/>
      <c r="P22" s="76"/>
      <c r="Q22" s="76"/>
      <c r="R22" s="86"/>
      <c r="S22" s="48">
        <v>0</v>
      </c>
      <c r="T22" s="48">
        <v>1</v>
      </c>
      <c r="U22" s="49">
        <v>0</v>
      </c>
      <c r="V22" s="49">
        <v>0.012195</v>
      </c>
      <c r="W22" s="49">
        <v>0</v>
      </c>
      <c r="X22" s="49">
        <v>0.484203</v>
      </c>
      <c r="Y22" s="49">
        <v>0</v>
      </c>
      <c r="Z22" s="49">
        <v>0</v>
      </c>
      <c r="AA22" s="71">
        <v>22</v>
      </c>
      <c r="AB22" s="71"/>
      <c r="AC22" s="72"/>
      <c r="AD22" s="78" t="s">
        <v>1514</v>
      </c>
      <c r="AE22" s="78">
        <v>214</v>
      </c>
      <c r="AF22" s="78">
        <v>210</v>
      </c>
      <c r="AG22" s="78">
        <v>2416</v>
      </c>
      <c r="AH22" s="78">
        <v>19621</v>
      </c>
      <c r="AI22" s="78"/>
      <c r="AJ22" s="78" t="s">
        <v>1716</v>
      </c>
      <c r="AK22" s="78" t="s">
        <v>1899</v>
      </c>
      <c r="AL22" s="78"/>
      <c r="AM22" s="78"/>
      <c r="AN22" s="80">
        <v>41526.56984953704</v>
      </c>
      <c r="AO22" s="83" t="s">
        <v>2174</v>
      </c>
      <c r="AP22" s="78" t="b">
        <v>0</v>
      </c>
      <c r="AQ22" s="78" t="b">
        <v>0</v>
      </c>
      <c r="AR22" s="78" t="b">
        <v>1</v>
      </c>
      <c r="AS22" s="78" t="s">
        <v>1403</v>
      </c>
      <c r="AT22" s="78">
        <v>16</v>
      </c>
      <c r="AU22" s="83" t="s">
        <v>2334</v>
      </c>
      <c r="AV22" s="78" t="b">
        <v>0</v>
      </c>
      <c r="AW22" s="78" t="s">
        <v>2424</v>
      </c>
      <c r="AX22" s="83" t="s">
        <v>2444</v>
      </c>
      <c r="AY22" s="78" t="s">
        <v>66</v>
      </c>
      <c r="AZ22" s="78" t="str">
        <f>REPLACE(INDEX(GroupVertices[Group],MATCH(Vertices[[#This Row],[Vertex]],GroupVertices[Vertex],0)),1,1,"")</f>
        <v>2</v>
      </c>
      <c r="BA22" s="48"/>
      <c r="BB22" s="48"/>
      <c r="BC22" s="48"/>
      <c r="BD22" s="48"/>
      <c r="BE22" s="48" t="s">
        <v>686</v>
      </c>
      <c r="BF22" s="48" t="s">
        <v>686</v>
      </c>
      <c r="BG22" s="121" t="s">
        <v>3433</v>
      </c>
      <c r="BH22" s="121" t="s">
        <v>3433</v>
      </c>
      <c r="BI22" s="121" t="s">
        <v>3564</v>
      </c>
      <c r="BJ22" s="121" t="s">
        <v>3564</v>
      </c>
      <c r="BK22" s="121">
        <v>1</v>
      </c>
      <c r="BL22" s="124">
        <v>4.761904761904762</v>
      </c>
      <c r="BM22" s="121">
        <v>1</v>
      </c>
      <c r="BN22" s="124">
        <v>4.761904761904762</v>
      </c>
      <c r="BO22" s="121">
        <v>0</v>
      </c>
      <c r="BP22" s="124">
        <v>0</v>
      </c>
      <c r="BQ22" s="121">
        <v>19</v>
      </c>
      <c r="BR22" s="124">
        <v>90.47619047619048</v>
      </c>
      <c r="BS22" s="121">
        <v>21</v>
      </c>
      <c r="BT22" s="2"/>
      <c r="BU22" s="3"/>
      <c r="BV22" s="3"/>
      <c r="BW22" s="3"/>
      <c r="BX22" s="3"/>
    </row>
    <row r="23" spans="1:76" ht="15">
      <c r="A23" s="64" t="s">
        <v>330</v>
      </c>
      <c r="B23" s="65"/>
      <c r="C23" s="65" t="s">
        <v>64</v>
      </c>
      <c r="D23" s="66">
        <v>165.62984242924827</v>
      </c>
      <c r="E23" s="68"/>
      <c r="F23" s="100" t="s">
        <v>907</v>
      </c>
      <c r="G23" s="65"/>
      <c r="H23" s="69" t="s">
        <v>330</v>
      </c>
      <c r="I23" s="70"/>
      <c r="J23" s="70"/>
      <c r="K23" s="69" t="s">
        <v>2649</v>
      </c>
      <c r="L23" s="73">
        <v>9999</v>
      </c>
      <c r="M23" s="74">
        <v>1532.2044677734375</v>
      </c>
      <c r="N23" s="74">
        <v>2277.36865234375</v>
      </c>
      <c r="O23" s="75"/>
      <c r="P23" s="76"/>
      <c r="Q23" s="76"/>
      <c r="R23" s="86"/>
      <c r="S23" s="48">
        <v>7</v>
      </c>
      <c r="T23" s="48">
        <v>2</v>
      </c>
      <c r="U23" s="49">
        <v>514</v>
      </c>
      <c r="V23" s="49">
        <v>0.018182</v>
      </c>
      <c r="W23" s="49">
        <v>0</v>
      </c>
      <c r="X23" s="49">
        <v>3.145445</v>
      </c>
      <c r="Y23" s="49">
        <v>0</v>
      </c>
      <c r="Z23" s="49">
        <v>0</v>
      </c>
      <c r="AA23" s="71">
        <v>23</v>
      </c>
      <c r="AB23" s="71"/>
      <c r="AC23" s="72"/>
      <c r="AD23" s="78" t="s">
        <v>1515</v>
      </c>
      <c r="AE23" s="78">
        <v>375</v>
      </c>
      <c r="AF23" s="78">
        <v>4554</v>
      </c>
      <c r="AG23" s="78">
        <v>1891</v>
      </c>
      <c r="AH23" s="78">
        <v>763</v>
      </c>
      <c r="AI23" s="78"/>
      <c r="AJ23" s="78" t="s">
        <v>1717</v>
      </c>
      <c r="AK23" s="78" t="s">
        <v>1900</v>
      </c>
      <c r="AL23" s="83" t="s">
        <v>2033</v>
      </c>
      <c r="AM23" s="78"/>
      <c r="AN23" s="80">
        <v>42294.609872685185</v>
      </c>
      <c r="AO23" s="83" t="s">
        <v>2175</v>
      </c>
      <c r="AP23" s="78" t="b">
        <v>1</v>
      </c>
      <c r="AQ23" s="78" t="b">
        <v>0</v>
      </c>
      <c r="AR23" s="78" t="b">
        <v>1</v>
      </c>
      <c r="AS23" s="78" t="s">
        <v>1403</v>
      </c>
      <c r="AT23" s="78">
        <v>59</v>
      </c>
      <c r="AU23" s="83" t="s">
        <v>2334</v>
      </c>
      <c r="AV23" s="78" t="b">
        <v>0</v>
      </c>
      <c r="AW23" s="78" t="s">
        <v>2424</v>
      </c>
      <c r="AX23" s="83" t="s">
        <v>2445</v>
      </c>
      <c r="AY23" s="78" t="s">
        <v>66</v>
      </c>
      <c r="AZ23" s="78" t="str">
        <f>REPLACE(INDEX(GroupVertices[Group],MATCH(Vertices[[#This Row],[Vertex]],GroupVertices[Vertex],0)),1,1,"")</f>
        <v>2</v>
      </c>
      <c r="BA23" s="48" t="s">
        <v>2964</v>
      </c>
      <c r="BB23" s="48" t="s">
        <v>2964</v>
      </c>
      <c r="BC23" s="48" t="s">
        <v>672</v>
      </c>
      <c r="BD23" s="48" t="s">
        <v>672</v>
      </c>
      <c r="BE23" s="48" t="s">
        <v>3401</v>
      </c>
      <c r="BF23" s="48" t="s">
        <v>3412</v>
      </c>
      <c r="BG23" s="121" t="s">
        <v>3434</v>
      </c>
      <c r="BH23" s="121" t="s">
        <v>3533</v>
      </c>
      <c r="BI23" s="121" t="s">
        <v>3565</v>
      </c>
      <c r="BJ23" s="121" t="s">
        <v>3565</v>
      </c>
      <c r="BK23" s="121">
        <v>4</v>
      </c>
      <c r="BL23" s="124">
        <v>5.714285714285714</v>
      </c>
      <c r="BM23" s="121">
        <v>4</v>
      </c>
      <c r="BN23" s="124">
        <v>5.714285714285714</v>
      </c>
      <c r="BO23" s="121">
        <v>0</v>
      </c>
      <c r="BP23" s="124">
        <v>0</v>
      </c>
      <c r="BQ23" s="121">
        <v>62</v>
      </c>
      <c r="BR23" s="124">
        <v>88.57142857142857</v>
      </c>
      <c r="BS23" s="121">
        <v>70</v>
      </c>
      <c r="BT23" s="2"/>
      <c r="BU23" s="3"/>
      <c r="BV23" s="3"/>
      <c r="BW23" s="3"/>
      <c r="BX23" s="3"/>
    </row>
    <row r="24" spans="1:76" ht="15">
      <c r="A24" s="64" t="s">
        <v>223</v>
      </c>
      <c r="B24" s="65"/>
      <c r="C24" s="65" t="s">
        <v>64</v>
      </c>
      <c r="D24" s="66">
        <v>166.5452772070991</v>
      </c>
      <c r="E24" s="68"/>
      <c r="F24" s="100" t="s">
        <v>813</v>
      </c>
      <c r="G24" s="65"/>
      <c r="H24" s="69" t="s">
        <v>223</v>
      </c>
      <c r="I24" s="70"/>
      <c r="J24" s="70"/>
      <c r="K24" s="69" t="s">
        <v>2650</v>
      </c>
      <c r="L24" s="73">
        <v>1</v>
      </c>
      <c r="M24" s="74">
        <v>2306.4619140625</v>
      </c>
      <c r="N24" s="74">
        <v>8547.6298828125</v>
      </c>
      <c r="O24" s="75"/>
      <c r="P24" s="76"/>
      <c r="Q24" s="76"/>
      <c r="R24" s="86"/>
      <c r="S24" s="48">
        <v>0</v>
      </c>
      <c r="T24" s="48">
        <v>1</v>
      </c>
      <c r="U24" s="49">
        <v>0</v>
      </c>
      <c r="V24" s="49">
        <v>0.04</v>
      </c>
      <c r="W24" s="49">
        <v>0.04244</v>
      </c>
      <c r="X24" s="49">
        <v>0.440868</v>
      </c>
      <c r="Y24" s="49">
        <v>0</v>
      </c>
      <c r="Z24" s="49">
        <v>0</v>
      </c>
      <c r="AA24" s="71">
        <v>24</v>
      </c>
      <c r="AB24" s="71"/>
      <c r="AC24" s="72"/>
      <c r="AD24" s="78" t="s">
        <v>1516</v>
      </c>
      <c r="AE24" s="78">
        <v>5343</v>
      </c>
      <c r="AF24" s="78">
        <v>5702</v>
      </c>
      <c r="AG24" s="78">
        <v>12226</v>
      </c>
      <c r="AH24" s="78">
        <v>58133</v>
      </c>
      <c r="AI24" s="78"/>
      <c r="AJ24" s="78" t="s">
        <v>1718</v>
      </c>
      <c r="AK24" s="78" t="s">
        <v>1901</v>
      </c>
      <c r="AL24" s="83" t="s">
        <v>2034</v>
      </c>
      <c r="AM24" s="78"/>
      <c r="AN24" s="80">
        <v>42577.8875</v>
      </c>
      <c r="AO24" s="83" t="s">
        <v>2176</v>
      </c>
      <c r="AP24" s="78" t="b">
        <v>0</v>
      </c>
      <c r="AQ24" s="78" t="b">
        <v>0</v>
      </c>
      <c r="AR24" s="78" t="b">
        <v>1</v>
      </c>
      <c r="AS24" s="78" t="s">
        <v>2327</v>
      </c>
      <c r="AT24" s="78">
        <v>13</v>
      </c>
      <c r="AU24" s="83" t="s">
        <v>2334</v>
      </c>
      <c r="AV24" s="78" t="b">
        <v>0</v>
      </c>
      <c r="AW24" s="78" t="s">
        <v>2424</v>
      </c>
      <c r="AX24" s="83" t="s">
        <v>2446</v>
      </c>
      <c r="AY24" s="78" t="s">
        <v>66</v>
      </c>
      <c r="AZ24" s="78" t="str">
        <f>REPLACE(INDEX(GroupVertices[Group],MATCH(Vertices[[#This Row],[Vertex]],GroupVertices[Vertex],0)),1,1,"")</f>
        <v>3</v>
      </c>
      <c r="BA24" s="48"/>
      <c r="BB24" s="48"/>
      <c r="BC24" s="48"/>
      <c r="BD24" s="48"/>
      <c r="BE24" s="48" t="s">
        <v>684</v>
      </c>
      <c r="BF24" s="48" t="s">
        <v>684</v>
      </c>
      <c r="BG24" s="121" t="s">
        <v>3428</v>
      </c>
      <c r="BH24" s="121" t="s">
        <v>3428</v>
      </c>
      <c r="BI24" s="121" t="s">
        <v>3560</v>
      </c>
      <c r="BJ24" s="121" t="s">
        <v>3560</v>
      </c>
      <c r="BK24" s="121">
        <v>1</v>
      </c>
      <c r="BL24" s="124">
        <v>5.555555555555555</v>
      </c>
      <c r="BM24" s="121">
        <v>0</v>
      </c>
      <c r="BN24" s="124">
        <v>0</v>
      </c>
      <c r="BO24" s="121">
        <v>0</v>
      </c>
      <c r="BP24" s="124">
        <v>0</v>
      </c>
      <c r="BQ24" s="121">
        <v>17</v>
      </c>
      <c r="BR24" s="124">
        <v>94.44444444444444</v>
      </c>
      <c r="BS24" s="121">
        <v>18</v>
      </c>
      <c r="BT24" s="2"/>
      <c r="BU24" s="3"/>
      <c r="BV24" s="3"/>
      <c r="BW24" s="3"/>
      <c r="BX24" s="3"/>
    </row>
    <row r="25" spans="1:76" ht="15">
      <c r="A25" s="64" t="s">
        <v>224</v>
      </c>
      <c r="B25" s="65"/>
      <c r="C25" s="65" t="s">
        <v>64</v>
      </c>
      <c r="D25" s="66">
        <v>162.81416281200845</v>
      </c>
      <c r="E25" s="68"/>
      <c r="F25" s="100" t="s">
        <v>814</v>
      </c>
      <c r="G25" s="65"/>
      <c r="H25" s="69" t="s">
        <v>224</v>
      </c>
      <c r="I25" s="70"/>
      <c r="J25" s="70"/>
      <c r="K25" s="69" t="s">
        <v>2651</v>
      </c>
      <c r="L25" s="73">
        <v>1</v>
      </c>
      <c r="M25" s="74">
        <v>1238.400390625</v>
      </c>
      <c r="N25" s="74">
        <v>822.41455078125</v>
      </c>
      <c r="O25" s="75"/>
      <c r="P25" s="76"/>
      <c r="Q25" s="76"/>
      <c r="R25" s="86"/>
      <c r="S25" s="48">
        <v>0</v>
      </c>
      <c r="T25" s="48">
        <v>1</v>
      </c>
      <c r="U25" s="49">
        <v>0</v>
      </c>
      <c r="V25" s="49">
        <v>0.011236</v>
      </c>
      <c r="W25" s="49">
        <v>0</v>
      </c>
      <c r="X25" s="49">
        <v>0.530973</v>
      </c>
      <c r="Y25" s="49">
        <v>0</v>
      </c>
      <c r="Z25" s="49">
        <v>0</v>
      </c>
      <c r="AA25" s="71">
        <v>25</v>
      </c>
      <c r="AB25" s="71"/>
      <c r="AC25" s="72"/>
      <c r="AD25" s="78" t="s">
        <v>1517</v>
      </c>
      <c r="AE25" s="78">
        <v>1403</v>
      </c>
      <c r="AF25" s="78">
        <v>1023</v>
      </c>
      <c r="AG25" s="78">
        <v>24972</v>
      </c>
      <c r="AH25" s="78">
        <v>9868</v>
      </c>
      <c r="AI25" s="78"/>
      <c r="AJ25" s="78" t="s">
        <v>1719</v>
      </c>
      <c r="AK25" s="78" t="s">
        <v>1902</v>
      </c>
      <c r="AL25" s="83" t="s">
        <v>2035</v>
      </c>
      <c r="AM25" s="78"/>
      <c r="AN25" s="80">
        <v>39905.230219907404</v>
      </c>
      <c r="AO25" s="83" t="s">
        <v>2177</v>
      </c>
      <c r="AP25" s="78" t="b">
        <v>0</v>
      </c>
      <c r="AQ25" s="78" t="b">
        <v>0</v>
      </c>
      <c r="AR25" s="78" t="b">
        <v>1</v>
      </c>
      <c r="AS25" s="78" t="s">
        <v>1403</v>
      </c>
      <c r="AT25" s="78">
        <v>21</v>
      </c>
      <c r="AU25" s="83" t="s">
        <v>2337</v>
      </c>
      <c r="AV25" s="78" t="b">
        <v>0</v>
      </c>
      <c r="AW25" s="78" t="s">
        <v>2424</v>
      </c>
      <c r="AX25" s="83" t="s">
        <v>2447</v>
      </c>
      <c r="AY25" s="78" t="s">
        <v>66</v>
      </c>
      <c r="AZ25" s="78" t="str">
        <f>REPLACE(INDEX(GroupVertices[Group],MATCH(Vertices[[#This Row],[Vertex]],GroupVertices[Vertex],0)),1,1,"")</f>
        <v>2</v>
      </c>
      <c r="BA25" s="48"/>
      <c r="BB25" s="48"/>
      <c r="BC25" s="48"/>
      <c r="BD25" s="48"/>
      <c r="BE25" s="48" t="s">
        <v>684</v>
      </c>
      <c r="BF25" s="48" t="s">
        <v>684</v>
      </c>
      <c r="BG25" s="121" t="s">
        <v>3431</v>
      </c>
      <c r="BH25" s="121" t="s">
        <v>3431</v>
      </c>
      <c r="BI25" s="121" t="s">
        <v>3562</v>
      </c>
      <c r="BJ25" s="121" t="s">
        <v>3562</v>
      </c>
      <c r="BK25" s="121">
        <v>2</v>
      </c>
      <c r="BL25" s="124">
        <v>7.6923076923076925</v>
      </c>
      <c r="BM25" s="121">
        <v>0</v>
      </c>
      <c r="BN25" s="124">
        <v>0</v>
      </c>
      <c r="BO25" s="121">
        <v>0</v>
      </c>
      <c r="BP25" s="124">
        <v>0</v>
      </c>
      <c r="BQ25" s="121">
        <v>24</v>
      </c>
      <c r="BR25" s="124">
        <v>92.3076923076923</v>
      </c>
      <c r="BS25" s="121">
        <v>26</v>
      </c>
      <c r="BT25" s="2"/>
      <c r="BU25" s="3"/>
      <c r="BV25" s="3"/>
      <c r="BW25" s="3"/>
      <c r="BX25" s="3"/>
    </row>
    <row r="26" spans="1:76" ht="15">
      <c r="A26" s="64" t="s">
        <v>225</v>
      </c>
      <c r="B26" s="65"/>
      <c r="C26" s="65" t="s">
        <v>64</v>
      </c>
      <c r="D26" s="66">
        <v>162.77189970815297</v>
      </c>
      <c r="E26" s="68"/>
      <c r="F26" s="100" t="s">
        <v>815</v>
      </c>
      <c r="G26" s="65"/>
      <c r="H26" s="69" t="s">
        <v>225</v>
      </c>
      <c r="I26" s="70"/>
      <c r="J26" s="70"/>
      <c r="K26" s="69" t="s">
        <v>2652</v>
      </c>
      <c r="L26" s="73">
        <v>1</v>
      </c>
      <c r="M26" s="74">
        <v>1392.810546875</v>
      </c>
      <c r="N26" s="74">
        <v>6864.01953125</v>
      </c>
      <c r="O26" s="75"/>
      <c r="P26" s="76"/>
      <c r="Q26" s="76"/>
      <c r="R26" s="86"/>
      <c r="S26" s="48">
        <v>1</v>
      </c>
      <c r="T26" s="48">
        <v>1</v>
      </c>
      <c r="U26" s="49">
        <v>0</v>
      </c>
      <c r="V26" s="49">
        <v>0</v>
      </c>
      <c r="W26" s="49">
        <v>0</v>
      </c>
      <c r="X26" s="49">
        <v>0.999997</v>
      </c>
      <c r="Y26" s="49">
        <v>0</v>
      </c>
      <c r="Z26" s="49" t="s">
        <v>4182</v>
      </c>
      <c r="AA26" s="71">
        <v>26</v>
      </c>
      <c r="AB26" s="71"/>
      <c r="AC26" s="72"/>
      <c r="AD26" s="78" t="s">
        <v>1518</v>
      </c>
      <c r="AE26" s="78">
        <v>651</v>
      </c>
      <c r="AF26" s="78">
        <v>970</v>
      </c>
      <c r="AG26" s="78">
        <v>7343</v>
      </c>
      <c r="AH26" s="78">
        <v>24639</v>
      </c>
      <c r="AI26" s="78"/>
      <c r="AJ26" s="78" t="s">
        <v>1720</v>
      </c>
      <c r="AK26" s="78" t="s">
        <v>1903</v>
      </c>
      <c r="AL26" s="83" t="s">
        <v>2036</v>
      </c>
      <c r="AM26" s="78"/>
      <c r="AN26" s="80">
        <v>42521.7433912037</v>
      </c>
      <c r="AO26" s="83" t="s">
        <v>2178</v>
      </c>
      <c r="AP26" s="78" t="b">
        <v>0</v>
      </c>
      <c r="AQ26" s="78" t="b">
        <v>0</v>
      </c>
      <c r="AR26" s="78" t="b">
        <v>1</v>
      </c>
      <c r="AS26" s="78" t="s">
        <v>1403</v>
      </c>
      <c r="AT26" s="78">
        <v>18</v>
      </c>
      <c r="AU26" s="83" t="s">
        <v>2334</v>
      </c>
      <c r="AV26" s="78" t="b">
        <v>0</v>
      </c>
      <c r="AW26" s="78" t="s">
        <v>2424</v>
      </c>
      <c r="AX26" s="83" t="s">
        <v>2448</v>
      </c>
      <c r="AY26" s="78" t="s">
        <v>66</v>
      </c>
      <c r="AZ26" s="78" t="str">
        <f>REPLACE(INDEX(GroupVertices[Group],MATCH(Vertices[[#This Row],[Vertex]],GroupVertices[Vertex],0)),1,1,"")</f>
        <v>1</v>
      </c>
      <c r="BA26" s="48" t="s">
        <v>595</v>
      </c>
      <c r="BB26" s="48" t="s">
        <v>595</v>
      </c>
      <c r="BC26" s="48" t="s">
        <v>652</v>
      </c>
      <c r="BD26" s="48" t="s">
        <v>652</v>
      </c>
      <c r="BE26" s="48" t="s">
        <v>687</v>
      </c>
      <c r="BF26" s="48" t="s">
        <v>687</v>
      </c>
      <c r="BG26" s="121" t="s">
        <v>3435</v>
      </c>
      <c r="BH26" s="121" t="s">
        <v>3435</v>
      </c>
      <c r="BI26" s="121" t="s">
        <v>3566</v>
      </c>
      <c r="BJ26" s="121" t="s">
        <v>3566</v>
      </c>
      <c r="BK26" s="121">
        <v>0</v>
      </c>
      <c r="BL26" s="124">
        <v>0</v>
      </c>
      <c r="BM26" s="121">
        <v>3</v>
      </c>
      <c r="BN26" s="124">
        <v>8.823529411764707</v>
      </c>
      <c r="BO26" s="121">
        <v>0</v>
      </c>
      <c r="BP26" s="124">
        <v>0</v>
      </c>
      <c r="BQ26" s="121">
        <v>31</v>
      </c>
      <c r="BR26" s="124">
        <v>91.17647058823529</v>
      </c>
      <c r="BS26" s="121">
        <v>34</v>
      </c>
      <c r="BT26" s="2"/>
      <c r="BU26" s="3"/>
      <c r="BV26" s="3"/>
      <c r="BW26" s="3"/>
      <c r="BX26" s="3"/>
    </row>
    <row r="27" spans="1:76" ht="15">
      <c r="A27" s="64" t="s">
        <v>226</v>
      </c>
      <c r="B27" s="65"/>
      <c r="C27" s="65" t="s">
        <v>64</v>
      </c>
      <c r="D27" s="66">
        <v>162.13875056737461</v>
      </c>
      <c r="E27" s="68"/>
      <c r="F27" s="100" t="s">
        <v>816</v>
      </c>
      <c r="G27" s="65"/>
      <c r="H27" s="69" t="s">
        <v>226</v>
      </c>
      <c r="I27" s="70"/>
      <c r="J27" s="70"/>
      <c r="K27" s="69" t="s">
        <v>2653</v>
      </c>
      <c r="L27" s="73">
        <v>1</v>
      </c>
      <c r="M27" s="74">
        <v>642.9812622070312</v>
      </c>
      <c r="N27" s="74">
        <v>3205.097900390625</v>
      </c>
      <c r="O27" s="75"/>
      <c r="P27" s="76"/>
      <c r="Q27" s="76"/>
      <c r="R27" s="86"/>
      <c r="S27" s="48">
        <v>0</v>
      </c>
      <c r="T27" s="48">
        <v>1</v>
      </c>
      <c r="U27" s="49">
        <v>0</v>
      </c>
      <c r="V27" s="49">
        <v>0.011236</v>
      </c>
      <c r="W27" s="49">
        <v>0</v>
      </c>
      <c r="X27" s="49">
        <v>0.530973</v>
      </c>
      <c r="Y27" s="49">
        <v>0</v>
      </c>
      <c r="Z27" s="49">
        <v>0</v>
      </c>
      <c r="AA27" s="71">
        <v>27</v>
      </c>
      <c r="AB27" s="71"/>
      <c r="AC27" s="72"/>
      <c r="AD27" s="78" t="s">
        <v>1519</v>
      </c>
      <c r="AE27" s="78">
        <v>326</v>
      </c>
      <c r="AF27" s="78">
        <v>176</v>
      </c>
      <c r="AG27" s="78">
        <v>11850</v>
      </c>
      <c r="AH27" s="78">
        <v>135</v>
      </c>
      <c r="AI27" s="78"/>
      <c r="AJ27" s="78"/>
      <c r="AK27" s="78" t="s">
        <v>1904</v>
      </c>
      <c r="AL27" s="78"/>
      <c r="AM27" s="78"/>
      <c r="AN27" s="80">
        <v>39806.41979166667</v>
      </c>
      <c r="AO27" s="78"/>
      <c r="AP27" s="78" t="b">
        <v>0</v>
      </c>
      <c r="AQ27" s="78" t="b">
        <v>0</v>
      </c>
      <c r="AR27" s="78" t="b">
        <v>0</v>
      </c>
      <c r="AS27" s="78" t="s">
        <v>1405</v>
      </c>
      <c r="AT27" s="78">
        <v>69</v>
      </c>
      <c r="AU27" s="83" t="s">
        <v>2334</v>
      </c>
      <c r="AV27" s="78" t="b">
        <v>0</v>
      </c>
      <c r="AW27" s="78" t="s">
        <v>2424</v>
      </c>
      <c r="AX27" s="83" t="s">
        <v>2449</v>
      </c>
      <c r="AY27" s="78" t="s">
        <v>66</v>
      </c>
      <c r="AZ27" s="78" t="str">
        <f>REPLACE(INDEX(GroupVertices[Group],MATCH(Vertices[[#This Row],[Vertex]],GroupVertices[Vertex],0)),1,1,"")</f>
        <v>2</v>
      </c>
      <c r="BA27" s="48"/>
      <c r="BB27" s="48"/>
      <c r="BC27" s="48"/>
      <c r="BD27" s="48"/>
      <c r="BE27" s="48" t="s">
        <v>684</v>
      </c>
      <c r="BF27" s="48" t="s">
        <v>684</v>
      </c>
      <c r="BG27" s="121" t="s">
        <v>3431</v>
      </c>
      <c r="BH27" s="121" t="s">
        <v>3431</v>
      </c>
      <c r="BI27" s="121" t="s">
        <v>3562</v>
      </c>
      <c r="BJ27" s="121" t="s">
        <v>3562</v>
      </c>
      <c r="BK27" s="121">
        <v>2</v>
      </c>
      <c r="BL27" s="124">
        <v>7.6923076923076925</v>
      </c>
      <c r="BM27" s="121">
        <v>0</v>
      </c>
      <c r="BN27" s="124">
        <v>0</v>
      </c>
      <c r="BO27" s="121">
        <v>0</v>
      </c>
      <c r="BP27" s="124">
        <v>0</v>
      </c>
      <c r="BQ27" s="121">
        <v>24</v>
      </c>
      <c r="BR27" s="124">
        <v>92.3076923076923</v>
      </c>
      <c r="BS27" s="121">
        <v>26</v>
      </c>
      <c r="BT27" s="2"/>
      <c r="BU27" s="3"/>
      <c r="BV27" s="3"/>
      <c r="BW27" s="3"/>
      <c r="BX27" s="3"/>
    </row>
    <row r="28" spans="1:76" ht="15">
      <c r="A28" s="64" t="s">
        <v>227</v>
      </c>
      <c r="B28" s="65"/>
      <c r="C28" s="65" t="s">
        <v>64</v>
      </c>
      <c r="D28" s="66">
        <v>162.03269409920895</v>
      </c>
      <c r="E28" s="68"/>
      <c r="F28" s="100" t="s">
        <v>817</v>
      </c>
      <c r="G28" s="65"/>
      <c r="H28" s="69" t="s">
        <v>227</v>
      </c>
      <c r="I28" s="70"/>
      <c r="J28" s="70"/>
      <c r="K28" s="69" t="s">
        <v>2654</v>
      </c>
      <c r="L28" s="73">
        <v>1</v>
      </c>
      <c r="M28" s="74">
        <v>897.4482421875</v>
      </c>
      <c r="N28" s="74">
        <v>2791.57080078125</v>
      </c>
      <c r="O28" s="75"/>
      <c r="P28" s="76"/>
      <c r="Q28" s="76"/>
      <c r="R28" s="86"/>
      <c r="S28" s="48">
        <v>0</v>
      </c>
      <c r="T28" s="48">
        <v>1</v>
      </c>
      <c r="U28" s="49">
        <v>0</v>
      </c>
      <c r="V28" s="49">
        <v>0.011236</v>
      </c>
      <c r="W28" s="49">
        <v>0</v>
      </c>
      <c r="X28" s="49">
        <v>0.530973</v>
      </c>
      <c r="Y28" s="49">
        <v>0</v>
      </c>
      <c r="Z28" s="49">
        <v>0</v>
      </c>
      <c r="AA28" s="71">
        <v>28</v>
      </c>
      <c r="AB28" s="71"/>
      <c r="AC28" s="72"/>
      <c r="AD28" s="78" t="s">
        <v>1520</v>
      </c>
      <c r="AE28" s="78">
        <v>255</v>
      </c>
      <c r="AF28" s="78">
        <v>43</v>
      </c>
      <c r="AG28" s="78">
        <v>199</v>
      </c>
      <c r="AH28" s="78">
        <v>19</v>
      </c>
      <c r="AI28" s="78"/>
      <c r="AJ28" s="78" t="s">
        <v>1721</v>
      </c>
      <c r="AK28" s="78" t="s">
        <v>1905</v>
      </c>
      <c r="AL28" s="83" t="s">
        <v>2037</v>
      </c>
      <c r="AM28" s="78"/>
      <c r="AN28" s="80">
        <v>43170.296273148146</v>
      </c>
      <c r="AO28" s="83" t="s">
        <v>2179</v>
      </c>
      <c r="AP28" s="78" t="b">
        <v>1</v>
      </c>
      <c r="AQ28" s="78" t="b">
        <v>0</v>
      </c>
      <c r="AR28" s="78" t="b">
        <v>0</v>
      </c>
      <c r="AS28" s="78" t="s">
        <v>1403</v>
      </c>
      <c r="AT28" s="78">
        <v>5</v>
      </c>
      <c r="AU28" s="78"/>
      <c r="AV28" s="78" t="b">
        <v>0</v>
      </c>
      <c r="AW28" s="78" t="s">
        <v>2424</v>
      </c>
      <c r="AX28" s="83" t="s">
        <v>2450</v>
      </c>
      <c r="AY28" s="78" t="s">
        <v>66</v>
      </c>
      <c r="AZ28" s="78" t="str">
        <f>REPLACE(INDEX(GroupVertices[Group],MATCH(Vertices[[#This Row],[Vertex]],GroupVertices[Vertex],0)),1,1,"")</f>
        <v>2</v>
      </c>
      <c r="BA28" s="48"/>
      <c r="BB28" s="48"/>
      <c r="BC28" s="48"/>
      <c r="BD28" s="48"/>
      <c r="BE28" s="48" t="s">
        <v>684</v>
      </c>
      <c r="BF28" s="48" t="s">
        <v>684</v>
      </c>
      <c r="BG28" s="121" t="s">
        <v>3431</v>
      </c>
      <c r="BH28" s="121" t="s">
        <v>3431</v>
      </c>
      <c r="BI28" s="121" t="s">
        <v>3562</v>
      </c>
      <c r="BJ28" s="121" t="s">
        <v>3562</v>
      </c>
      <c r="BK28" s="121">
        <v>2</v>
      </c>
      <c r="BL28" s="124">
        <v>7.6923076923076925</v>
      </c>
      <c r="BM28" s="121">
        <v>0</v>
      </c>
      <c r="BN28" s="124">
        <v>0</v>
      </c>
      <c r="BO28" s="121">
        <v>0</v>
      </c>
      <c r="BP28" s="124">
        <v>0</v>
      </c>
      <c r="BQ28" s="121">
        <v>24</v>
      </c>
      <c r="BR28" s="124">
        <v>92.3076923076923</v>
      </c>
      <c r="BS28" s="121">
        <v>26</v>
      </c>
      <c r="BT28" s="2"/>
      <c r="BU28" s="3"/>
      <c r="BV28" s="3"/>
      <c r="BW28" s="3"/>
      <c r="BX28" s="3"/>
    </row>
    <row r="29" spans="1:76" ht="15">
      <c r="A29" s="64" t="s">
        <v>228</v>
      </c>
      <c r="B29" s="65"/>
      <c r="C29" s="65" t="s">
        <v>64</v>
      </c>
      <c r="D29" s="66">
        <v>162.34528158432875</v>
      </c>
      <c r="E29" s="68"/>
      <c r="F29" s="100" t="s">
        <v>818</v>
      </c>
      <c r="G29" s="65"/>
      <c r="H29" s="69" t="s">
        <v>228</v>
      </c>
      <c r="I29" s="70"/>
      <c r="J29" s="70"/>
      <c r="K29" s="69" t="s">
        <v>2655</v>
      </c>
      <c r="L29" s="73">
        <v>1</v>
      </c>
      <c r="M29" s="74">
        <v>879.923095703125</v>
      </c>
      <c r="N29" s="74">
        <v>1095.7730712890625</v>
      </c>
      <c r="O29" s="75"/>
      <c r="P29" s="76"/>
      <c r="Q29" s="76"/>
      <c r="R29" s="86"/>
      <c r="S29" s="48">
        <v>0</v>
      </c>
      <c r="T29" s="48">
        <v>1</v>
      </c>
      <c r="U29" s="49">
        <v>0</v>
      </c>
      <c r="V29" s="49">
        <v>0.011236</v>
      </c>
      <c r="W29" s="49">
        <v>0</v>
      </c>
      <c r="X29" s="49">
        <v>0.530973</v>
      </c>
      <c r="Y29" s="49">
        <v>0</v>
      </c>
      <c r="Z29" s="49">
        <v>0</v>
      </c>
      <c r="AA29" s="71">
        <v>29</v>
      </c>
      <c r="AB29" s="71"/>
      <c r="AC29" s="72"/>
      <c r="AD29" s="78" t="s">
        <v>1521</v>
      </c>
      <c r="AE29" s="78">
        <v>945</v>
      </c>
      <c r="AF29" s="78">
        <v>435</v>
      </c>
      <c r="AG29" s="78">
        <v>2116</v>
      </c>
      <c r="AH29" s="78">
        <v>1587</v>
      </c>
      <c r="AI29" s="78"/>
      <c r="AJ29" s="78" t="s">
        <v>1722</v>
      </c>
      <c r="AK29" s="78" t="s">
        <v>1906</v>
      </c>
      <c r="AL29" s="83" t="s">
        <v>2038</v>
      </c>
      <c r="AM29" s="78"/>
      <c r="AN29" s="80">
        <v>41394.676828703705</v>
      </c>
      <c r="AO29" s="83" t="s">
        <v>2180</v>
      </c>
      <c r="AP29" s="78" t="b">
        <v>1</v>
      </c>
      <c r="AQ29" s="78" t="b">
        <v>0</v>
      </c>
      <c r="AR29" s="78" t="b">
        <v>1</v>
      </c>
      <c r="AS29" s="78" t="s">
        <v>1403</v>
      </c>
      <c r="AT29" s="78">
        <v>37</v>
      </c>
      <c r="AU29" s="83" t="s">
        <v>2334</v>
      </c>
      <c r="AV29" s="78" t="b">
        <v>0</v>
      </c>
      <c r="AW29" s="78" t="s">
        <v>2424</v>
      </c>
      <c r="AX29" s="83" t="s">
        <v>2451</v>
      </c>
      <c r="AY29" s="78" t="s">
        <v>66</v>
      </c>
      <c r="AZ29" s="78" t="str">
        <f>REPLACE(INDEX(GroupVertices[Group],MATCH(Vertices[[#This Row],[Vertex]],GroupVertices[Vertex],0)),1,1,"")</f>
        <v>2</v>
      </c>
      <c r="BA29" s="48"/>
      <c r="BB29" s="48"/>
      <c r="BC29" s="48"/>
      <c r="BD29" s="48"/>
      <c r="BE29" s="48" t="s">
        <v>684</v>
      </c>
      <c r="BF29" s="48" t="s">
        <v>684</v>
      </c>
      <c r="BG29" s="121" t="s">
        <v>3431</v>
      </c>
      <c r="BH29" s="121" t="s">
        <v>3431</v>
      </c>
      <c r="BI29" s="121" t="s">
        <v>3562</v>
      </c>
      <c r="BJ29" s="121" t="s">
        <v>3562</v>
      </c>
      <c r="BK29" s="121">
        <v>2</v>
      </c>
      <c r="BL29" s="124">
        <v>7.6923076923076925</v>
      </c>
      <c r="BM29" s="121">
        <v>0</v>
      </c>
      <c r="BN29" s="124">
        <v>0</v>
      </c>
      <c r="BO29" s="121">
        <v>0</v>
      </c>
      <c r="BP29" s="124">
        <v>0</v>
      </c>
      <c r="BQ29" s="121">
        <v>24</v>
      </c>
      <c r="BR29" s="124">
        <v>92.3076923076923</v>
      </c>
      <c r="BS29" s="121">
        <v>26</v>
      </c>
      <c r="BT29" s="2"/>
      <c r="BU29" s="3"/>
      <c r="BV29" s="3"/>
      <c r="BW29" s="3"/>
      <c r="BX29" s="3"/>
    </row>
    <row r="30" spans="1:76" ht="15">
      <c r="A30" s="64" t="s">
        <v>229</v>
      </c>
      <c r="B30" s="65"/>
      <c r="C30" s="65" t="s">
        <v>64</v>
      </c>
      <c r="D30" s="66">
        <v>162.2814882200186</v>
      </c>
      <c r="E30" s="68"/>
      <c r="F30" s="100" t="s">
        <v>819</v>
      </c>
      <c r="G30" s="65"/>
      <c r="H30" s="69" t="s">
        <v>229</v>
      </c>
      <c r="I30" s="70"/>
      <c r="J30" s="70"/>
      <c r="K30" s="69" t="s">
        <v>2656</v>
      </c>
      <c r="L30" s="73">
        <v>1</v>
      </c>
      <c r="M30" s="74">
        <v>194.9122772216797</v>
      </c>
      <c r="N30" s="74">
        <v>1844.3956298828125</v>
      </c>
      <c r="O30" s="75"/>
      <c r="P30" s="76"/>
      <c r="Q30" s="76"/>
      <c r="R30" s="86"/>
      <c r="S30" s="48">
        <v>0</v>
      </c>
      <c r="T30" s="48">
        <v>1</v>
      </c>
      <c r="U30" s="49">
        <v>0</v>
      </c>
      <c r="V30" s="49">
        <v>0.011236</v>
      </c>
      <c r="W30" s="49">
        <v>0</v>
      </c>
      <c r="X30" s="49">
        <v>0.530973</v>
      </c>
      <c r="Y30" s="49">
        <v>0</v>
      </c>
      <c r="Z30" s="49">
        <v>0</v>
      </c>
      <c r="AA30" s="71">
        <v>30</v>
      </c>
      <c r="AB30" s="71"/>
      <c r="AC30" s="72"/>
      <c r="AD30" s="78" t="s">
        <v>1522</v>
      </c>
      <c r="AE30" s="78">
        <v>400</v>
      </c>
      <c r="AF30" s="78">
        <v>355</v>
      </c>
      <c r="AG30" s="78">
        <v>13022</v>
      </c>
      <c r="AH30" s="78">
        <v>1605</v>
      </c>
      <c r="AI30" s="78"/>
      <c r="AJ30" s="78" t="s">
        <v>1723</v>
      </c>
      <c r="AK30" s="78" t="s">
        <v>1907</v>
      </c>
      <c r="AL30" s="83" t="s">
        <v>2039</v>
      </c>
      <c r="AM30" s="78"/>
      <c r="AN30" s="80">
        <v>40282.305925925924</v>
      </c>
      <c r="AO30" s="78"/>
      <c r="AP30" s="78" t="b">
        <v>0</v>
      </c>
      <c r="AQ30" s="78" t="b">
        <v>0</v>
      </c>
      <c r="AR30" s="78" t="b">
        <v>0</v>
      </c>
      <c r="AS30" s="78" t="s">
        <v>2330</v>
      </c>
      <c r="AT30" s="78">
        <v>82</v>
      </c>
      <c r="AU30" s="83" t="s">
        <v>2334</v>
      </c>
      <c r="AV30" s="78" t="b">
        <v>0</v>
      </c>
      <c r="AW30" s="78" t="s">
        <v>2424</v>
      </c>
      <c r="AX30" s="83" t="s">
        <v>2452</v>
      </c>
      <c r="AY30" s="78" t="s">
        <v>66</v>
      </c>
      <c r="AZ30" s="78" t="str">
        <f>REPLACE(INDEX(GroupVertices[Group],MATCH(Vertices[[#This Row],[Vertex]],GroupVertices[Vertex],0)),1,1,"")</f>
        <v>2</v>
      </c>
      <c r="BA30" s="48"/>
      <c r="BB30" s="48"/>
      <c r="BC30" s="48"/>
      <c r="BD30" s="48"/>
      <c r="BE30" s="48" t="s">
        <v>684</v>
      </c>
      <c r="BF30" s="48" t="s">
        <v>684</v>
      </c>
      <c r="BG30" s="121" t="s">
        <v>3431</v>
      </c>
      <c r="BH30" s="121" t="s">
        <v>3431</v>
      </c>
      <c r="BI30" s="121" t="s">
        <v>3562</v>
      </c>
      <c r="BJ30" s="121" t="s">
        <v>3562</v>
      </c>
      <c r="BK30" s="121">
        <v>2</v>
      </c>
      <c r="BL30" s="124">
        <v>7.6923076923076925</v>
      </c>
      <c r="BM30" s="121">
        <v>0</v>
      </c>
      <c r="BN30" s="124">
        <v>0</v>
      </c>
      <c r="BO30" s="121">
        <v>0</v>
      </c>
      <c r="BP30" s="124">
        <v>0</v>
      </c>
      <c r="BQ30" s="121">
        <v>24</v>
      </c>
      <c r="BR30" s="124">
        <v>92.3076923076923</v>
      </c>
      <c r="BS30" s="121">
        <v>26</v>
      </c>
      <c r="BT30" s="2"/>
      <c r="BU30" s="3"/>
      <c r="BV30" s="3"/>
      <c r="BW30" s="3"/>
      <c r="BX30" s="3"/>
    </row>
    <row r="31" spans="1:76" ht="15">
      <c r="A31" s="64" t="s">
        <v>230</v>
      </c>
      <c r="B31" s="65"/>
      <c r="C31" s="65" t="s">
        <v>64</v>
      </c>
      <c r="D31" s="66">
        <v>162.15788857666766</v>
      </c>
      <c r="E31" s="68"/>
      <c r="F31" s="100" t="s">
        <v>820</v>
      </c>
      <c r="G31" s="65"/>
      <c r="H31" s="69" t="s">
        <v>230</v>
      </c>
      <c r="I31" s="70"/>
      <c r="J31" s="70"/>
      <c r="K31" s="69" t="s">
        <v>2657</v>
      </c>
      <c r="L31" s="73">
        <v>1</v>
      </c>
      <c r="M31" s="74">
        <v>3184.41455078125</v>
      </c>
      <c r="N31" s="74">
        <v>6187.61669921875</v>
      </c>
      <c r="O31" s="75"/>
      <c r="P31" s="76"/>
      <c r="Q31" s="76"/>
      <c r="R31" s="86"/>
      <c r="S31" s="48">
        <v>0</v>
      </c>
      <c r="T31" s="48">
        <v>1</v>
      </c>
      <c r="U31" s="49">
        <v>0</v>
      </c>
      <c r="V31" s="49">
        <v>0.043478</v>
      </c>
      <c r="W31" s="49">
        <v>0</v>
      </c>
      <c r="X31" s="49">
        <v>0.531554</v>
      </c>
      <c r="Y31" s="49">
        <v>0</v>
      </c>
      <c r="Z31" s="49">
        <v>0</v>
      </c>
      <c r="AA31" s="71">
        <v>31</v>
      </c>
      <c r="AB31" s="71"/>
      <c r="AC31" s="72"/>
      <c r="AD31" s="78" t="s">
        <v>1523</v>
      </c>
      <c r="AE31" s="78">
        <v>278</v>
      </c>
      <c r="AF31" s="78">
        <v>200</v>
      </c>
      <c r="AG31" s="78">
        <v>303</v>
      </c>
      <c r="AH31" s="78">
        <v>5875</v>
      </c>
      <c r="AI31" s="78"/>
      <c r="AJ31" s="78" t="s">
        <v>1724</v>
      </c>
      <c r="AK31" s="78"/>
      <c r="AL31" s="78"/>
      <c r="AM31" s="78"/>
      <c r="AN31" s="80">
        <v>42406.19712962963</v>
      </c>
      <c r="AO31" s="83" t="s">
        <v>2181</v>
      </c>
      <c r="AP31" s="78" t="b">
        <v>1</v>
      </c>
      <c r="AQ31" s="78" t="b">
        <v>0</v>
      </c>
      <c r="AR31" s="78" t="b">
        <v>0</v>
      </c>
      <c r="AS31" s="78" t="s">
        <v>1403</v>
      </c>
      <c r="AT31" s="78">
        <v>0</v>
      </c>
      <c r="AU31" s="78"/>
      <c r="AV31" s="78" t="b">
        <v>0</v>
      </c>
      <c r="AW31" s="78" t="s">
        <v>2424</v>
      </c>
      <c r="AX31" s="83" t="s">
        <v>2453</v>
      </c>
      <c r="AY31" s="78" t="s">
        <v>66</v>
      </c>
      <c r="AZ31" s="78" t="str">
        <f>REPLACE(INDEX(GroupVertices[Group],MATCH(Vertices[[#This Row],[Vertex]],GroupVertices[Vertex],0)),1,1,"")</f>
        <v>4</v>
      </c>
      <c r="BA31" s="48"/>
      <c r="BB31" s="48"/>
      <c r="BC31" s="48"/>
      <c r="BD31" s="48"/>
      <c r="BE31" s="48" t="s">
        <v>688</v>
      </c>
      <c r="BF31" s="48" t="s">
        <v>688</v>
      </c>
      <c r="BG31" s="121" t="s">
        <v>3436</v>
      </c>
      <c r="BH31" s="121" t="s">
        <v>3436</v>
      </c>
      <c r="BI31" s="121" t="s">
        <v>3567</v>
      </c>
      <c r="BJ31" s="121" t="s">
        <v>3567</v>
      </c>
      <c r="BK31" s="121">
        <v>0</v>
      </c>
      <c r="BL31" s="124">
        <v>0</v>
      </c>
      <c r="BM31" s="121">
        <v>0</v>
      </c>
      <c r="BN31" s="124">
        <v>0</v>
      </c>
      <c r="BO31" s="121">
        <v>0</v>
      </c>
      <c r="BP31" s="124">
        <v>0</v>
      </c>
      <c r="BQ31" s="121">
        <v>23</v>
      </c>
      <c r="BR31" s="124">
        <v>100</v>
      </c>
      <c r="BS31" s="121">
        <v>23</v>
      </c>
      <c r="BT31" s="2"/>
      <c r="BU31" s="3"/>
      <c r="BV31" s="3"/>
      <c r="BW31" s="3"/>
      <c r="BX31" s="3"/>
    </row>
    <row r="32" spans="1:76" ht="15">
      <c r="A32" s="64" t="s">
        <v>247</v>
      </c>
      <c r="B32" s="65"/>
      <c r="C32" s="65" t="s">
        <v>64</v>
      </c>
      <c r="D32" s="66">
        <v>163.65224813563322</v>
      </c>
      <c r="E32" s="68"/>
      <c r="F32" s="100" t="s">
        <v>837</v>
      </c>
      <c r="G32" s="65"/>
      <c r="H32" s="69" t="s">
        <v>247</v>
      </c>
      <c r="I32" s="70"/>
      <c r="J32" s="70"/>
      <c r="K32" s="69" t="s">
        <v>2658</v>
      </c>
      <c r="L32" s="73">
        <v>2529.6770428015566</v>
      </c>
      <c r="M32" s="74">
        <v>3095.615234375</v>
      </c>
      <c r="N32" s="74">
        <v>4714.26220703125</v>
      </c>
      <c r="O32" s="75"/>
      <c r="P32" s="76"/>
      <c r="Q32" s="76"/>
      <c r="R32" s="86"/>
      <c r="S32" s="48">
        <v>10</v>
      </c>
      <c r="T32" s="48">
        <v>4</v>
      </c>
      <c r="U32" s="49">
        <v>130</v>
      </c>
      <c r="V32" s="49">
        <v>0.083333</v>
      </c>
      <c r="W32" s="49">
        <v>0</v>
      </c>
      <c r="X32" s="49">
        <v>5.835539</v>
      </c>
      <c r="Y32" s="49">
        <v>0.007575757575757576</v>
      </c>
      <c r="Z32" s="49">
        <v>0</v>
      </c>
      <c r="AA32" s="71">
        <v>32</v>
      </c>
      <c r="AB32" s="71"/>
      <c r="AC32" s="72"/>
      <c r="AD32" s="78" t="s">
        <v>1524</v>
      </c>
      <c r="AE32" s="78">
        <v>325</v>
      </c>
      <c r="AF32" s="78">
        <v>2074</v>
      </c>
      <c r="AG32" s="78">
        <v>2136</v>
      </c>
      <c r="AH32" s="78">
        <v>598</v>
      </c>
      <c r="AI32" s="78"/>
      <c r="AJ32" s="78" t="s">
        <v>1725</v>
      </c>
      <c r="AK32" s="78" t="s">
        <v>1908</v>
      </c>
      <c r="AL32" s="83" t="s">
        <v>2040</v>
      </c>
      <c r="AM32" s="78"/>
      <c r="AN32" s="80">
        <v>40865.81465277778</v>
      </c>
      <c r="AO32" s="83" t="s">
        <v>2182</v>
      </c>
      <c r="AP32" s="78" t="b">
        <v>0</v>
      </c>
      <c r="AQ32" s="78" t="b">
        <v>0</v>
      </c>
      <c r="AR32" s="78" t="b">
        <v>1</v>
      </c>
      <c r="AS32" s="78" t="s">
        <v>1403</v>
      </c>
      <c r="AT32" s="78">
        <v>19</v>
      </c>
      <c r="AU32" s="83" t="s">
        <v>2334</v>
      </c>
      <c r="AV32" s="78" t="b">
        <v>1</v>
      </c>
      <c r="AW32" s="78" t="s">
        <v>2424</v>
      </c>
      <c r="AX32" s="83" t="s">
        <v>2454</v>
      </c>
      <c r="AY32" s="78" t="s">
        <v>66</v>
      </c>
      <c r="AZ32" s="78" t="str">
        <f>REPLACE(INDEX(GroupVertices[Group],MATCH(Vertices[[#This Row],[Vertex]],GroupVertices[Vertex],0)),1,1,"")</f>
        <v>4</v>
      </c>
      <c r="BA32" s="48"/>
      <c r="BB32" s="48"/>
      <c r="BC32" s="48"/>
      <c r="BD32" s="48"/>
      <c r="BE32" s="48" t="s">
        <v>3040</v>
      </c>
      <c r="BF32" s="48" t="s">
        <v>699</v>
      </c>
      <c r="BG32" s="121" t="s">
        <v>3437</v>
      </c>
      <c r="BH32" s="121" t="s">
        <v>3534</v>
      </c>
      <c r="BI32" s="121" t="s">
        <v>3568</v>
      </c>
      <c r="BJ32" s="121" t="s">
        <v>3655</v>
      </c>
      <c r="BK32" s="121">
        <v>6</v>
      </c>
      <c r="BL32" s="124">
        <v>2.4390243902439024</v>
      </c>
      <c r="BM32" s="121">
        <v>4</v>
      </c>
      <c r="BN32" s="124">
        <v>1.6260162601626016</v>
      </c>
      <c r="BO32" s="121">
        <v>0</v>
      </c>
      <c r="BP32" s="124">
        <v>0</v>
      </c>
      <c r="BQ32" s="121">
        <v>236</v>
      </c>
      <c r="BR32" s="124">
        <v>95.9349593495935</v>
      </c>
      <c r="BS32" s="121">
        <v>246</v>
      </c>
      <c r="BT32" s="2"/>
      <c r="BU32" s="3"/>
      <c r="BV32" s="3"/>
      <c r="BW32" s="3"/>
      <c r="BX32" s="3"/>
    </row>
    <row r="33" spans="1:76" ht="15">
      <c r="A33" s="64" t="s">
        <v>231</v>
      </c>
      <c r="B33" s="65"/>
      <c r="C33" s="65" t="s">
        <v>64</v>
      </c>
      <c r="D33" s="66">
        <v>162.05980627904077</v>
      </c>
      <c r="E33" s="68"/>
      <c r="F33" s="100" t="s">
        <v>821</v>
      </c>
      <c r="G33" s="65"/>
      <c r="H33" s="69" t="s">
        <v>231</v>
      </c>
      <c r="I33" s="70"/>
      <c r="J33" s="70"/>
      <c r="K33" s="69" t="s">
        <v>2659</v>
      </c>
      <c r="L33" s="73">
        <v>1</v>
      </c>
      <c r="M33" s="74">
        <v>335.33929443359375</v>
      </c>
      <c r="N33" s="74">
        <v>2767.89453125</v>
      </c>
      <c r="O33" s="75"/>
      <c r="P33" s="76"/>
      <c r="Q33" s="76"/>
      <c r="R33" s="86"/>
      <c r="S33" s="48">
        <v>0</v>
      </c>
      <c r="T33" s="48">
        <v>1</v>
      </c>
      <c r="U33" s="49">
        <v>0</v>
      </c>
      <c r="V33" s="49">
        <v>0.011236</v>
      </c>
      <c r="W33" s="49">
        <v>0</v>
      </c>
      <c r="X33" s="49">
        <v>0.530973</v>
      </c>
      <c r="Y33" s="49">
        <v>0</v>
      </c>
      <c r="Z33" s="49">
        <v>0</v>
      </c>
      <c r="AA33" s="71">
        <v>33</v>
      </c>
      <c r="AB33" s="71"/>
      <c r="AC33" s="72"/>
      <c r="AD33" s="78" t="s">
        <v>1525</v>
      </c>
      <c r="AE33" s="78">
        <v>18</v>
      </c>
      <c r="AF33" s="78">
        <v>77</v>
      </c>
      <c r="AG33" s="78">
        <v>1781</v>
      </c>
      <c r="AH33" s="78">
        <v>533</v>
      </c>
      <c r="AI33" s="78"/>
      <c r="AJ33" s="78" t="s">
        <v>1726</v>
      </c>
      <c r="AK33" s="78" t="s">
        <v>1909</v>
      </c>
      <c r="AL33" s="78"/>
      <c r="AM33" s="78"/>
      <c r="AN33" s="80">
        <v>40045.69703703704</v>
      </c>
      <c r="AO33" s="78"/>
      <c r="AP33" s="78" t="b">
        <v>1</v>
      </c>
      <c r="AQ33" s="78" t="b">
        <v>0</v>
      </c>
      <c r="AR33" s="78" t="b">
        <v>1</v>
      </c>
      <c r="AS33" s="78" t="s">
        <v>1403</v>
      </c>
      <c r="AT33" s="78">
        <v>3</v>
      </c>
      <c r="AU33" s="83" t="s">
        <v>2334</v>
      </c>
      <c r="AV33" s="78" t="b">
        <v>0</v>
      </c>
      <c r="AW33" s="78" t="s">
        <v>2424</v>
      </c>
      <c r="AX33" s="83" t="s">
        <v>2455</v>
      </c>
      <c r="AY33" s="78" t="s">
        <v>66</v>
      </c>
      <c r="AZ33" s="78" t="str">
        <f>REPLACE(INDEX(GroupVertices[Group],MATCH(Vertices[[#This Row],[Vertex]],GroupVertices[Vertex],0)),1,1,"")</f>
        <v>2</v>
      </c>
      <c r="BA33" s="48"/>
      <c r="BB33" s="48"/>
      <c r="BC33" s="48"/>
      <c r="BD33" s="48"/>
      <c r="BE33" s="48" t="s">
        <v>684</v>
      </c>
      <c r="BF33" s="48" t="s">
        <v>684</v>
      </c>
      <c r="BG33" s="121" t="s">
        <v>3431</v>
      </c>
      <c r="BH33" s="121" t="s">
        <v>3431</v>
      </c>
      <c r="BI33" s="121" t="s">
        <v>3562</v>
      </c>
      <c r="BJ33" s="121" t="s">
        <v>3562</v>
      </c>
      <c r="BK33" s="121">
        <v>2</v>
      </c>
      <c r="BL33" s="124">
        <v>7.6923076923076925</v>
      </c>
      <c r="BM33" s="121">
        <v>0</v>
      </c>
      <c r="BN33" s="124">
        <v>0</v>
      </c>
      <c r="BO33" s="121">
        <v>0</v>
      </c>
      <c r="BP33" s="124">
        <v>0</v>
      </c>
      <c r="BQ33" s="121">
        <v>24</v>
      </c>
      <c r="BR33" s="124">
        <v>92.3076923076923</v>
      </c>
      <c r="BS33" s="121">
        <v>26</v>
      </c>
      <c r="BT33" s="2"/>
      <c r="BU33" s="3"/>
      <c r="BV33" s="3"/>
      <c r="BW33" s="3"/>
      <c r="BX33" s="3"/>
    </row>
    <row r="34" spans="1:76" ht="15">
      <c r="A34" s="64" t="s">
        <v>232</v>
      </c>
      <c r="B34" s="65"/>
      <c r="C34" s="65" t="s">
        <v>64</v>
      </c>
      <c r="D34" s="66">
        <v>162.1140306387044</v>
      </c>
      <c r="E34" s="68"/>
      <c r="F34" s="100" t="s">
        <v>822</v>
      </c>
      <c r="G34" s="65"/>
      <c r="H34" s="69" t="s">
        <v>232</v>
      </c>
      <c r="I34" s="70"/>
      <c r="J34" s="70"/>
      <c r="K34" s="69" t="s">
        <v>2660</v>
      </c>
      <c r="L34" s="73">
        <v>1</v>
      </c>
      <c r="M34" s="74">
        <v>337.38226318359375</v>
      </c>
      <c r="N34" s="74">
        <v>1147.4351806640625</v>
      </c>
      <c r="O34" s="75"/>
      <c r="P34" s="76"/>
      <c r="Q34" s="76"/>
      <c r="R34" s="86"/>
      <c r="S34" s="48">
        <v>0</v>
      </c>
      <c r="T34" s="48">
        <v>1</v>
      </c>
      <c r="U34" s="49">
        <v>0</v>
      </c>
      <c r="V34" s="49">
        <v>0.011236</v>
      </c>
      <c r="W34" s="49">
        <v>0</v>
      </c>
      <c r="X34" s="49">
        <v>0.530973</v>
      </c>
      <c r="Y34" s="49">
        <v>0</v>
      </c>
      <c r="Z34" s="49">
        <v>0</v>
      </c>
      <c r="AA34" s="71">
        <v>34</v>
      </c>
      <c r="AB34" s="71"/>
      <c r="AC34" s="72"/>
      <c r="AD34" s="78" t="s">
        <v>1526</v>
      </c>
      <c r="AE34" s="78">
        <v>163</v>
      </c>
      <c r="AF34" s="78">
        <v>145</v>
      </c>
      <c r="AG34" s="78">
        <v>468</v>
      </c>
      <c r="AH34" s="78">
        <v>1118</v>
      </c>
      <c r="AI34" s="78"/>
      <c r="AJ34" s="78" t="s">
        <v>1727</v>
      </c>
      <c r="AK34" s="78" t="s">
        <v>1910</v>
      </c>
      <c r="AL34" s="78"/>
      <c r="AM34" s="78"/>
      <c r="AN34" s="80">
        <v>40993.391747685186</v>
      </c>
      <c r="AO34" s="78"/>
      <c r="AP34" s="78" t="b">
        <v>1</v>
      </c>
      <c r="AQ34" s="78" t="b">
        <v>0</v>
      </c>
      <c r="AR34" s="78" t="b">
        <v>1</v>
      </c>
      <c r="AS34" s="78" t="s">
        <v>1403</v>
      </c>
      <c r="AT34" s="78">
        <v>2</v>
      </c>
      <c r="AU34" s="83" t="s">
        <v>2334</v>
      </c>
      <c r="AV34" s="78" t="b">
        <v>0</v>
      </c>
      <c r="AW34" s="78" t="s">
        <v>2424</v>
      </c>
      <c r="AX34" s="83" t="s">
        <v>2456</v>
      </c>
      <c r="AY34" s="78" t="s">
        <v>66</v>
      </c>
      <c r="AZ34" s="78" t="str">
        <f>REPLACE(INDEX(GroupVertices[Group],MATCH(Vertices[[#This Row],[Vertex]],GroupVertices[Vertex],0)),1,1,"")</f>
        <v>2</v>
      </c>
      <c r="BA34" s="48"/>
      <c r="BB34" s="48"/>
      <c r="BC34" s="48"/>
      <c r="BD34" s="48"/>
      <c r="BE34" s="48" t="s">
        <v>684</v>
      </c>
      <c r="BF34" s="48" t="s">
        <v>684</v>
      </c>
      <c r="BG34" s="121" t="s">
        <v>3431</v>
      </c>
      <c r="BH34" s="121" t="s">
        <v>3431</v>
      </c>
      <c r="BI34" s="121" t="s">
        <v>3562</v>
      </c>
      <c r="BJ34" s="121" t="s">
        <v>3562</v>
      </c>
      <c r="BK34" s="121">
        <v>2</v>
      </c>
      <c r="BL34" s="124">
        <v>7.6923076923076925</v>
      </c>
      <c r="BM34" s="121">
        <v>0</v>
      </c>
      <c r="BN34" s="124">
        <v>0</v>
      </c>
      <c r="BO34" s="121">
        <v>0</v>
      </c>
      <c r="BP34" s="124">
        <v>0</v>
      </c>
      <c r="BQ34" s="121">
        <v>24</v>
      </c>
      <c r="BR34" s="124">
        <v>92.3076923076923</v>
      </c>
      <c r="BS34" s="121">
        <v>26</v>
      </c>
      <c r="BT34" s="2"/>
      <c r="BU34" s="3"/>
      <c r="BV34" s="3"/>
      <c r="BW34" s="3"/>
      <c r="BX34" s="3"/>
    </row>
    <row r="35" spans="1:76" ht="15">
      <c r="A35" s="64" t="s">
        <v>233</v>
      </c>
      <c r="B35" s="65"/>
      <c r="C35" s="65" t="s">
        <v>64</v>
      </c>
      <c r="D35" s="66">
        <v>162.1594834107754</v>
      </c>
      <c r="E35" s="68"/>
      <c r="F35" s="100" t="s">
        <v>823</v>
      </c>
      <c r="G35" s="65"/>
      <c r="H35" s="69" t="s">
        <v>233</v>
      </c>
      <c r="I35" s="70"/>
      <c r="J35" s="70"/>
      <c r="K35" s="69" t="s">
        <v>2661</v>
      </c>
      <c r="L35" s="73">
        <v>1</v>
      </c>
      <c r="M35" s="74">
        <v>563.2784423828125</v>
      </c>
      <c r="N35" s="74">
        <v>596.6702880859375</v>
      </c>
      <c r="O35" s="75"/>
      <c r="P35" s="76"/>
      <c r="Q35" s="76"/>
      <c r="R35" s="86"/>
      <c r="S35" s="48">
        <v>0</v>
      </c>
      <c r="T35" s="48">
        <v>1</v>
      </c>
      <c r="U35" s="49">
        <v>0</v>
      </c>
      <c r="V35" s="49">
        <v>0.011236</v>
      </c>
      <c r="W35" s="49">
        <v>0</v>
      </c>
      <c r="X35" s="49">
        <v>0.530973</v>
      </c>
      <c r="Y35" s="49">
        <v>0</v>
      </c>
      <c r="Z35" s="49">
        <v>0</v>
      </c>
      <c r="AA35" s="71">
        <v>35</v>
      </c>
      <c r="AB35" s="71"/>
      <c r="AC35" s="72"/>
      <c r="AD35" s="78" t="s">
        <v>1527</v>
      </c>
      <c r="AE35" s="78">
        <v>342</v>
      </c>
      <c r="AF35" s="78">
        <v>202</v>
      </c>
      <c r="AG35" s="78">
        <v>2443</v>
      </c>
      <c r="AH35" s="78">
        <v>593</v>
      </c>
      <c r="AI35" s="78"/>
      <c r="AJ35" s="78" t="s">
        <v>1728</v>
      </c>
      <c r="AK35" s="78" t="s">
        <v>1911</v>
      </c>
      <c r="AL35" s="83" t="s">
        <v>2041</v>
      </c>
      <c r="AM35" s="78"/>
      <c r="AN35" s="80">
        <v>39562.387037037035</v>
      </c>
      <c r="AO35" s="83" t="s">
        <v>2183</v>
      </c>
      <c r="AP35" s="78" t="b">
        <v>0</v>
      </c>
      <c r="AQ35" s="78" t="b">
        <v>0</v>
      </c>
      <c r="AR35" s="78" t="b">
        <v>1</v>
      </c>
      <c r="AS35" s="78" t="s">
        <v>1407</v>
      </c>
      <c r="AT35" s="78">
        <v>32</v>
      </c>
      <c r="AU35" s="83" t="s">
        <v>2338</v>
      </c>
      <c r="AV35" s="78" t="b">
        <v>0</v>
      </c>
      <c r="AW35" s="78" t="s">
        <v>2424</v>
      </c>
      <c r="AX35" s="83" t="s">
        <v>2457</v>
      </c>
      <c r="AY35" s="78" t="s">
        <v>66</v>
      </c>
      <c r="AZ35" s="78" t="str">
        <f>REPLACE(INDEX(GroupVertices[Group],MATCH(Vertices[[#This Row],[Vertex]],GroupVertices[Vertex],0)),1,1,"")</f>
        <v>2</v>
      </c>
      <c r="BA35" s="48"/>
      <c r="BB35" s="48"/>
      <c r="BC35" s="48"/>
      <c r="BD35" s="48"/>
      <c r="BE35" s="48" t="s">
        <v>684</v>
      </c>
      <c r="BF35" s="48" t="s">
        <v>684</v>
      </c>
      <c r="BG35" s="121" t="s">
        <v>3431</v>
      </c>
      <c r="BH35" s="121" t="s">
        <v>3431</v>
      </c>
      <c r="BI35" s="121" t="s">
        <v>3562</v>
      </c>
      <c r="BJ35" s="121" t="s">
        <v>3562</v>
      </c>
      <c r="BK35" s="121">
        <v>2</v>
      </c>
      <c r="BL35" s="124">
        <v>7.6923076923076925</v>
      </c>
      <c r="BM35" s="121">
        <v>0</v>
      </c>
      <c r="BN35" s="124">
        <v>0</v>
      </c>
      <c r="BO35" s="121">
        <v>0</v>
      </c>
      <c r="BP35" s="124">
        <v>0</v>
      </c>
      <c r="BQ35" s="121">
        <v>24</v>
      </c>
      <c r="BR35" s="124">
        <v>92.3076923076923</v>
      </c>
      <c r="BS35" s="121">
        <v>26</v>
      </c>
      <c r="BT35" s="2"/>
      <c r="BU35" s="3"/>
      <c r="BV35" s="3"/>
      <c r="BW35" s="3"/>
      <c r="BX35" s="3"/>
    </row>
    <row r="36" spans="1:76" ht="15">
      <c r="A36" s="64" t="s">
        <v>234</v>
      </c>
      <c r="B36" s="65"/>
      <c r="C36" s="65" t="s">
        <v>64</v>
      </c>
      <c r="D36" s="66">
        <v>163.87393007661103</v>
      </c>
      <c r="E36" s="68"/>
      <c r="F36" s="100" t="s">
        <v>824</v>
      </c>
      <c r="G36" s="65"/>
      <c r="H36" s="69" t="s">
        <v>234</v>
      </c>
      <c r="I36" s="70"/>
      <c r="J36" s="70"/>
      <c r="K36" s="69" t="s">
        <v>2662</v>
      </c>
      <c r="L36" s="73">
        <v>1</v>
      </c>
      <c r="M36" s="74">
        <v>503.82257080078125</v>
      </c>
      <c r="N36" s="74">
        <v>2135.78857421875</v>
      </c>
      <c r="O36" s="75"/>
      <c r="P36" s="76"/>
      <c r="Q36" s="76"/>
      <c r="R36" s="86"/>
      <c r="S36" s="48">
        <v>0</v>
      </c>
      <c r="T36" s="48">
        <v>1</v>
      </c>
      <c r="U36" s="49">
        <v>0</v>
      </c>
      <c r="V36" s="49">
        <v>0.011236</v>
      </c>
      <c r="W36" s="49">
        <v>0</v>
      </c>
      <c r="X36" s="49">
        <v>0.530973</v>
      </c>
      <c r="Y36" s="49">
        <v>0</v>
      </c>
      <c r="Z36" s="49">
        <v>0</v>
      </c>
      <c r="AA36" s="71">
        <v>36</v>
      </c>
      <c r="AB36" s="71"/>
      <c r="AC36" s="72"/>
      <c r="AD36" s="78" t="s">
        <v>1528</v>
      </c>
      <c r="AE36" s="78">
        <v>1556</v>
      </c>
      <c r="AF36" s="78">
        <v>2352</v>
      </c>
      <c r="AG36" s="78">
        <v>7120</v>
      </c>
      <c r="AH36" s="78">
        <v>889</v>
      </c>
      <c r="AI36" s="78"/>
      <c r="AJ36" s="78" t="s">
        <v>1729</v>
      </c>
      <c r="AK36" s="78" t="s">
        <v>1447</v>
      </c>
      <c r="AL36" s="83" t="s">
        <v>2042</v>
      </c>
      <c r="AM36" s="78"/>
      <c r="AN36" s="80">
        <v>40078.407685185186</v>
      </c>
      <c r="AO36" s="83" t="s">
        <v>2184</v>
      </c>
      <c r="AP36" s="78" t="b">
        <v>0</v>
      </c>
      <c r="AQ36" s="78" t="b">
        <v>0</v>
      </c>
      <c r="AR36" s="78" t="b">
        <v>0</v>
      </c>
      <c r="AS36" s="78" t="s">
        <v>1403</v>
      </c>
      <c r="AT36" s="78">
        <v>158</v>
      </c>
      <c r="AU36" s="83" t="s">
        <v>2339</v>
      </c>
      <c r="AV36" s="78" t="b">
        <v>0</v>
      </c>
      <c r="AW36" s="78" t="s">
        <v>2424</v>
      </c>
      <c r="AX36" s="83" t="s">
        <v>2458</v>
      </c>
      <c r="AY36" s="78" t="s">
        <v>66</v>
      </c>
      <c r="AZ36" s="78" t="str">
        <f>REPLACE(INDEX(GroupVertices[Group],MATCH(Vertices[[#This Row],[Vertex]],GroupVertices[Vertex],0)),1,1,"")</f>
        <v>2</v>
      </c>
      <c r="BA36" s="48"/>
      <c r="BB36" s="48"/>
      <c r="BC36" s="48"/>
      <c r="BD36" s="48"/>
      <c r="BE36" s="48" t="s">
        <v>684</v>
      </c>
      <c r="BF36" s="48" t="s">
        <v>684</v>
      </c>
      <c r="BG36" s="121" t="s">
        <v>3431</v>
      </c>
      <c r="BH36" s="121" t="s">
        <v>3431</v>
      </c>
      <c r="BI36" s="121" t="s">
        <v>3562</v>
      </c>
      <c r="BJ36" s="121" t="s">
        <v>3562</v>
      </c>
      <c r="BK36" s="121">
        <v>2</v>
      </c>
      <c r="BL36" s="124">
        <v>7.6923076923076925</v>
      </c>
      <c r="BM36" s="121">
        <v>0</v>
      </c>
      <c r="BN36" s="124">
        <v>0</v>
      </c>
      <c r="BO36" s="121">
        <v>0</v>
      </c>
      <c r="BP36" s="124">
        <v>0</v>
      </c>
      <c r="BQ36" s="121">
        <v>24</v>
      </c>
      <c r="BR36" s="124">
        <v>92.3076923076923</v>
      </c>
      <c r="BS36" s="121">
        <v>26</v>
      </c>
      <c r="BT36" s="2"/>
      <c r="BU36" s="3"/>
      <c r="BV36" s="3"/>
      <c r="BW36" s="3"/>
      <c r="BX36" s="3"/>
    </row>
    <row r="37" spans="1:76" ht="15">
      <c r="A37" s="64" t="s">
        <v>235</v>
      </c>
      <c r="B37" s="65"/>
      <c r="C37" s="65" t="s">
        <v>64</v>
      </c>
      <c r="D37" s="66">
        <v>162.47366573000295</v>
      </c>
      <c r="E37" s="68"/>
      <c r="F37" s="100" t="s">
        <v>825</v>
      </c>
      <c r="G37" s="65"/>
      <c r="H37" s="69" t="s">
        <v>235</v>
      </c>
      <c r="I37" s="70"/>
      <c r="J37" s="70"/>
      <c r="K37" s="69" t="s">
        <v>2663</v>
      </c>
      <c r="L37" s="73">
        <v>39.90272373540856</v>
      </c>
      <c r="M37" s="74">
        <v>6740.7158203125</v>
      </c>
      <c r="N37" s="74">
        <v>5270.06103515625</v>
      </c>
      <c r="O37" s="75"/>
      <c r="P37" s="76"/>
      <c r="Q37" s="76"/>
      <c r="R37" s="86"/>
      <c r="S37" s="48">
        <v>0</v>
      </c>
      <c r="T37" s="48">
        <v>2</v>
      </c>
      <c r="U37" s="49">
        <v>2</v>
      </c>
      <c r="V37" s="49">
        <v>0.5</v>
      </c>
      <c r="W37" s="49">
        <v>0</v>
      </c>
      <c r="X37" s="49">
        <v>1.459455</v>
      </c>
      <c r="Y37" s="49">
        <v>0</v>
      </c>
      <c r="Z37" s="49">
        <v>0</v>
      </c>
      <c r="AA37" s="71">
        <v>37</v>
      </c>
      <c r="AB37" s="71"/>
      <c r="AC37" s="72"/>
      <c r="AD37" s="78" t="s">
        <v>1529</v>
      </c>
      <c r="AE37" s="78">
        <v>464</v>
      </c>
      <c r="AF37" s="78">
        <v>596</v>
      </c>
      <c r="AG37" s="78">
        <v>12170</v>
      </c>
      <c r="AH37" s="78">
        <v>1478</v>
      </c>
      <c r="AI37" s="78"/>
      <c r="AJ37" s="78" t="s">
        <v>1730</v>
      </c>
      <c r="AK37" s="78" t="s">
        <v>1912</v>
      </c>
      <c r="AL37" s="83" t="s">
        <v>2043</v>
      </c>
      <c r="AM37" s="78"/>
      <c r="AN37" s="80">
        <v>40135.001076388886</v>
      </c>
      <c r="AO37" s="83" t="s">
        <v>2185</v>
      </c>
      <c r="AP37" s="78" t="b">
        <v>0</v>
      </c>
      <c r="AQ37" s="78" t="b">
        <v>0</v>
      </c>
      <c r="AR37" s="78" t="b">
        <v>1</v>
      </c>
      <c r="AS37" s="78" t="s">
        <v>1405</v>
      </c>
      <c r="AT37" s="78">
        <v>26</v>
      </c>
      <c r="AU37" s="83" t="s">
        <v>2334</v>
      </c>
      <c r="AV37" s="78" t="b">
        <v>0</v>
      </c>
      <c r="AW37" s="78" t="s">
        <v>2424</v>
      </c>
      <c r="AX37" s="83" t="s">
        <v>2459</v>
      </c>
      <c r="AY37" s="78" t="s">
        <v>66</v>
      </c>
      <c r="AZ37" s="78" t="str">
        <f>REPLACE(INDEX(GroupVertices[Group],MATCH(Vertices[[#This Row],[Vertex]],GroupVertices[Vertex],0)),1,1,"")</f>
        <v>22</v>
      </c>
      <c r="BA37" s="48"/>
      <c r="BB37" s="48"/>
      <c r="BC37" s="48"/>
      <c r="BD37" s="48"/>
      <c r="BE37" s="48" t="s">
        <v>684</v>
      </c>
      <c r="BF37" s="48" t="s">
        <v>684</v>
      </c>
      <c r="BG37" s="121" t="s">
        <v>3438</v>
      </c>
      <c r="BH37" s="121" t="s">
        <v>3438</v>
      </c>
      <c r="BI37" s="121" t="s">
        <v>3569</v>
      </c>
      <c r="BJ37" s="121" t="s">
        <v>3569</v>
      </c>
      <c r="BK37" s="121">
        <v>1</v>
      </c>
      <c r="BL37" s="124">
        <v>8.333333333333334</v>
      </c>
      <c r="BM37" s="121">
        <v>0</v>
      </c>
      <c r="BN37" s="124">
        <v>0</v>
      </c>
      <c r="BO37" s="121">
        <v>0</v>
      </c>
      <c r="BP37" s="124">
        <v>0</v>
      </c>
      <c r="BQ37" s="121">
        <v>11</v>
      </c>
      <c r="BR37" s="124">
        <v>91.66666666666667</v>
      </c>
      <c r="BS37" s="121">
        <v>12</v>
      </c>
      <c r="BT37" s="2"/>
      <c r="BU37" s="3"/>
      <c r="BV37" s="3"/>
      <c r="BW37" s="3"/>
      <c r="BX37" s="3"/>
    </row>
    <row r="38" spans="1:76" ht="15">
      <c r="A38" s="64" t="s">
        <v>370</v>
      </c>
      <c r="B38" s="65"/>
      <c r="C38" s="65" t="s">
        <v>64</v>
      </c>
      <c r="D38" s="66">
        <v>251.90478573936645</v>
      </c>
      <c r="E38" s="68"/>
      <c r="F38" s="100" t="s">
        <v>2362</v>
      </c>
      <c r="G38" s="65"/>
      <c r="H38" s="69" t="s">
        <v>370</v>
      </c>
      <c r="I38" s="70"/>
      <c r="J38" s="70"/>
      <c r="K38" s="69" t="s">
        <v>2664</v>
      </c>
      <c r="L38" s="73">
        <v>1</v>
      </c>
      <c r="M38" s="74">
        <v>6740.7158203125</v>
      </c>
      <c r="N38" s="74">
        <v>5905.2919921875</v>
      </c>
      <c r="O38" s="75"/>
      <c r="P38" s="76"/>
      <c r="Q38" s="76"/>
      <c r="R38" s="86"/>
      <c r="S38" s="48">
        <v>1</v>
      </c>
      <c r="T38" s="48">
        <v>0</v>
      </c>
      <c r="U38" s="49">
        <v>0</v>
      </c>
      <c r="V38" s="49">
        <v>0.333333</v>
      </c>
      <c r="W38" s="49">
        <v>0</v>
      </c>
      <c r="X38" s="49">
        <v>0.770268</v>
      </c>
      <c r="Y38" s="49">
        <v>0</v>
      </c>
      <c r="Z38" s="49">
        <v>0</v>
      </c>
      <c r="AA38" s="71">
        <v>38</v>
      </c>
      <c r="AB38" s="71"/>
      <c r="AC38" s="72"/>
      <c r="AD38" s="78" t="s">
        <v>1530</v>
      </c>
      <c r="AE38" s="78">
        <v>537</v>
      </c>
      <c r="AF38" s="78">
        <v>112747</v>
      </c>
      <c r="AG38" s="78">
        <v>12049</v>
      </c>
      <c r="AH38" s="78">
        <v>4991</v>
      </c>
      <c r="AI38" s="78"/>
      <c r="AJ38" s="78" t="s">
        <v>1731</v>
      </c>
      <c r="AK38" s="78" t="s">
        <v>1913</v>
      </c>
      <c r="AL38" s="83" t="s">
        <v>2044</v>
      </c>
      <c r="AM38" s="78"/>
      <c r="AN38" s="80">
        <v>40622.34170138889</v>
      </c>
      <c r="AO38" s="83" t="s">
        <v>2186</v>
      </c>
      <c r="AP38" s="78" t="b">
        <v>1</v>
      </c>
      <c r="AQ38" s="78" t="b">
        <v>0</v>
      </c>
      <c r="AR38" s="78" t="b">
        <v>1</v>
      </c>
      <c r="AS38" s="78" t="s">
        <v>1403</v>
      </c>
      <c r="AT38" s="78">
        <v>313</v>
      </c>
      <c r="AU38" s="83" t="s">
        <v>2334</v>
      </c>
      <c r="AV38" s="78" t="b">
        <v>1</v>
      </c>
      <c r="AW38" s="78" t="s">
        <v>2424</v>
      </c>
      <c r="AX38" s="83" t="s">
        <v>2460</v>
      </c>
      <c r="AY38" s="78" t="s">
        <v>65</v>
      </c>
      <c r="AZ38" s="78" t="str">
        <f>REPLACE(INDEX(GroupVertices[Group],MATCH(Vertices[[#This Row],[Vertex]],GroupVertices[Vertex],0)),1,1,"")</f>
        <v>22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371</v>
      </c>
      <c r="B39" s="65"/>
      <c r="C39" s="65" t="s">
        <v>64</v>
      </c>
      <c r="D39" s="66">
        <v>197.50738657503666</v>
      </c>
      <c r="E39" s="68"/>
      <c r="F39" s="100" t="s">
        <v>2363</v>
      </c>
      <c r="G39" s="65"/>
      <c r="H39" s="69" t="s">
        <v>371</v>
      </c>
      <c r="I39" s="70"/>
      <c r="J39" s="70"/>
      <c r="K39" s="69" t="s">
        <v>2665</v>
      </c>
      <c r="L39" s="73">
        <v>1</v>
      </c>
      <c r="M39" s="74">
        <v>7072.0673828125</v>
      </c>
      <c r="N39" s="74">
        <v>5905.2919921875</v>
      </c>
      <c r="O39" s="75"/>
      <c r="P39" s="76"/>
      <c r="Q39" s="76"/>
      <c r="R39" s="86"/>
      <c r="S39" s="48">
        <v>1</v>
      </c>
      <c r="T39" s="48">
        <v>0</v>
      </c>
      <c r="U39" s="49">
        <v>0</v>
      </c>
      <c r="V39" s="49">
        <v>0.333333</v>
      </c>
      <c r="W39" s="49">
        <v>0</v>
      </c>
      <c r="X39" s="49">
        <v>0.770268</v>
      </c>
      <c r="Y39" s="49">
        <v>0</v>
      </c>
      <c r="Z39" s="49">
        <v>0</v>
      </c>
      <c r="AA39" s="71">
        <v>39</v>
      </c>
      <c r="AB39" s="71"/>
      <c r="AC39" s="72"/>
      <c r="AD39" s="78" t="s">
        <v>1531</v>
      </c>
      <c r="AE39" s="78">
        <v>4198</v>
      </c>
      <c r="AF39" s="78">
        <v>44530</v>
      </c>
      <c r="AG39" s="78">
        <v>24887</v>
      </c>
      <c r="AH39" s="78">
        <v>36438</v>
      </c>
      <c r="AI39" s="78"/>
      <c r="AJ39" s="78" t="s">
        <v>1732</v>
      </c>
      <c r="AK39" s="78" t="s">
        <v>1914</v>
      </c>
      <c r="AL39" s="83" t="s">
        <v>2045</v>
      </c>
      <c r="AM39" s="78"/>
      <c r="AN39" s="80">
        <v>39975.67086805555</v>
      </c>
      <c r="AO39" s="83" t="s">
        <v>2187</v>
      </c>
      <c r="AP39" s="78" t="b">
        <v>0</v>
      </c>
      <c r="AQ39" s="78" t="b">
        <v>0</v>
      </c>
      <c r="AR39" s="78" t="b">
        <v>1</v>
      </c>
      <c r="AS39" s="78" t="s">
        <v>1403</v>
      </c>
      <c r="AT39" s="78">
        <v>452</v>
      </c>
      <c r="AU39" s="83" t="s">
        <v>2334</v>
      </c>
      <c r="AV39" s="78" t="b">
        <v>0</v>
      </c>
      <c r="AW39" s="78" t="s">
        <v>2424</v>
      </c>
      <c r="AX39" s="83" t="s">
        <v>2461</v>
      </c>
      <c r="AY39" s="78" t="s">
        <v>65</v>
      </c>
      <c r="AZ39" s="78" t="str">
        <f>REPLACE(INDEX(GroupVertices[Group],MATCH(Vertices[[#This Row],[Vertex]],GroupVertices[Vertex],0)),1,1,"")</f>
        <v>22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236</v>
      </c>
      <c r="B40" s="65"/>
      <c r="C40" s="65" t="s">
        <v>64</v>
      </c>
      <c r="D40" s="66">
        <v>163.08289235916502</v>
      </c>
      <c r="E40" s="68"/>
      <c r="F40" s="100" t="s">
        <v>826</v>
      </c>
      <c r="G40" s="65"/>
      <c r="H40" s="69" t="s">
        <v>236</v>
      </c>
      <c r="I40" s="70"/>
      <c r="J40" s="70"/>
      <c r="K40" s="69" t="s">
        <v>2666</v>
      </c>
      <c r="L40" s="73">
        <v>1</v>
      </c>
      <c r="M40" s="74">
        <v>7686.041015625</v>
      </c>
      <c r="N40" s="74">
        <v>952.8458862304688</v>
      </c>
      <c r="O40" s="75"/>
      <c r="P40" s="76"/>
      <c r="Q40" s="76"/>
      <c r="R40" s="86"/>
      <c r="S40" s="48">
        <v>2</v>
      </c>
      <c r="T40" s="48">
        <v>1</v>
      </c>
      <c r="U40" s="49">
        <v>0</v>
      </c>
      <c r="V40" s="49">
        <v>1</v>
      </c>
      <c r="W40" s="49">
        <v>0</v>
      </c>
      <c r="X40" s="49">
        <v>1.298242</v>
      </c>
      <c r="Y40" s="49">
        <v>0</v>
      </c>
      <c r="Z40" s="49">
        <v>0</v>
      </c>
      <c r="AA40" s="71">
        <v>40</v>
      </c>
      <c r="AB40" s="71"/>
      <c r="AC40" s="72"/>
      <c r="AD40" s="78" t="s">
        <v>1532</v>
      </c>
      <c r="AE40" s="78">
        <v>174</v>
      </c>
      <c r="AF40" s="78">
        <v>1360</v>
      </c>
      <c r="AG40" s="78">
        <v>7539</v>
      </c>
      <c r="AH40" s="78">
        <v>8571</v>
      </c>
      <c r="AI40" s="78"/>
      <c r="AJ40" s="78" t="s">
        <v>1733</v>
      </c>
      <c r="AK40" s="78" t="s">
        <v>1915</v>
      </c>
      <c r="AL40" s="83" t="s">
        <v>2046</v>
      </c>
      <c r="AM40" s="78"/>
      <c r="AN40" s="80">
        <v>41689.17769675926</v>
      </c>
      <c r="AO40" s="83" t="s">
        <v>2188</v>
      </c>
      <c r="AP40" s="78" t="b">
        <v>1</v>
      </c>
      <c r="AQ40" s="78" t="b">
        <v>0</v>
      </c>
      <c r="AR40" s="78" t="b">
        <v>1</v>
      </c>
      <c r="AS40" s="78" t="s">
        <v>1403</v>
      </c>
      <c r="AT40" s="78">
        <v>57</v>
      </c>
      <c r="AU40" s="83" t="s">
        <v>2334</v>
      </c>
      <c r="AV40" s="78" t="b">
        <v>0</v>
      </c>
      <c r="AW40" s="78" t="s">
        <v>2424</v>
      </c>
      <c r="AX40" s="83" t="s">
        <v>2462</v>
      </c>
      <c r="AY40" s="78" t="s">
        <v>66</v>
      </c>
      <c r="AZ40" s="78" t="str">
        <f>REPLACE(INDEX(GroupVertices[Group],MATCH(Vertices[[#This Row],[Vertex]],GroupVertices[Vertex],0)),1,1,"")</f>
        <v>37</v>
      </c>
      <c r="BA40" s="48" t="s">
        <v>596</v>
      </c>
      <c r="BB40" s="48" t="s">
        <v>596</v>
      </c>
      <c r="BC40" s="48" t="s">
        <v>653</v>
      </c>
      <c r="BD40" s="48" t="s">
        <v>653</v>
      </c>
      <c r="BE40" s="48" t="s">
        <v>694</v>
      </c>
      <c r="BF40" s="48" t="s">
        <v>694</v>
      </c>
      <c r="BG40" s="121" t="s">
        <v>3439</v>
      </c>
      <c r="BH40" s="121" t="s">
        <v>3439</v>
      </c>
      <c r="BI40" s="121" t="s">
        <v>3294</v>
      </c>
      <c r="BJ40" s="121" t="s">
        <v>3294</v>
      </c>
      <c r="BK40" s="121">
        <v>0</v>
      </c>
      <c r="BL40" s="124">
        <v>0</v>
      </c>
      <c r="BM40" s="121">
        <v>0</v>
      </c>
      <c r="BN40" s="124">
        <v>0</v>
      </c>
      <c r="BO40" s="121">
        <v>0</v>
      </c>
      <c r="BP40" s="124">
        <v>0</v>
      </c>
      <c r="BQ40" s="121">
        <v>14</v>
      </c>
      <c r="BR40" s="124">
        <v>100</v>
      </c>
      <c r="BS40" s="121">
        <v>14</v>
      </c>
      <c r="BT40" s="2"/>
      <c r="BU40" s="3"/>
      <c r="BV40" s="3"/>
      <c r="BW40" s="3"/>
      <c r="BX40" s="3"/>
    </row>
    <row r="41" spans="1:76" ht="15">
      <c r="A41" s="64" t="s">
        <v>237</v>
      </c>
      <c r="B41" s="65"/>
      <c r="C41" s="65" t="s">
        <v>64</v>
      </c>
      <c r="D41" s="66">
        <v>163.16502631571436</v>
      </c>
      <c r="E41" s="68"/>
      <c r="F41" s="100" t="s">
        <v>827</v>
      </c>
      <c r="G41" s="65"/>
      <c r="H41" s="69" t="s">
        <v>237</v>
      </c>
      <c r="I41" s="70"/>
      <c r="J41" s="70"/>
      <c r="K41" s="69" t="s">
        <v>2667</v>
      </c>
      <c r="L41" s="73">
        <v>1</v>
      </c>
      <c r="M41" s="74">
        <v>7686.041015625</v>
      </c>
      <c r="N41" s="74">
        <v>552.8858642578125</v>
      </c>
      <c r="O41" s="75"/>
      <c r="P41" s="76"/>
      <c r="Q41" s="76"/>
      <c r="R41" s="86"/>
      <c r="S41" s="48">
        <v>0</v>
      </c>
      <c r="T41" s="48">
        <v>1</v>
      </c>
      <c r="U41" s="49">
        <v>0</v>
      </c>
      <c r="V41" s="49">
        <v>1</v>
      </c>
      <c r="W41" s="49">
        <v>0</v>
      </c>
      <c r="X41" s="49">
        <v>0.701753</v>
      </c>
      <c r="Y41" s="49">
        <v>0</v>
      </c>
      <c r="Z41" s="49">
        <v>0</v>
      </c>
      <c r="AA41" s="71">
        <v>41</v>
      </c>
      <c r="AB41" s="71"/>
      <c r="AC41" s="72"/>
      <c r="AD41" s="78" t="s">
        <v>1533</v>
      </c>
      <c r="AE41" s="78">
        <v>404</v>
      </c>
      <c r="AF41" s="78">
        <v>1463</v>
      </c>
      <c r="AG41" s="78">
        <v>6141</v>
      </c>
      <c r="AH41" s="78">
        <v>7842</v>
      </c>
      <c r="AI41" s="78"/>
      <c r="AJ41" s="78" t="s">
        <v>1734</v>
      </c>
      <c r="AK41" s="78" t="s">
        <v>1916</v>
      </c>
      <c r="AL41" s="83" t="s">
        <v>2047</v>
      </c>
      <c r="AM41" s="78"/>
      <c r="AN41" s="80">
        <v>39165.189247685186</v>
      </c>
      <c r="AO41" s="83" t="s">
        <v>2189</v>
      </c>
      <c r="AP41" s="78" t="b">
        <v>0</v>
      </c>
      <c r="AQ41" s="78" t="b">
        <v>0</v>
      </c>
      <c r="AR41" s="78" t="b">
        <v>1</v>
      </c>
      <c r="AS41" s="78" t="s">
        <v>1403</v>
      </c>
      <c r="AT41" s="78">
        <v>62</v>
      </c>
      <c r="AU41" s="83" t="s">
        <v>2335</v>
      </c>
      <c r="AV41" s="78" t="b">
        <v>0</v>
      </c>
      <c r="AW41" s="78" t="s">
        <v>2424</v>
      </c>
      <c r="AX41" s="83" t="s">
        <v>2463</v>
      </c>
      <c r="AY41" s="78" t="s">
        <v>66</v>
      </c>
      <c r="AZ41" s="78" t="str">
        <f>REPLACE(INDEX(GroupVertices[Group],MATCH(Vertices[[#This Row],[Vertex]],GroupVertices[Vertex],0)),1,1,"")</f>
        <v>37</v>
      </c>
      <c r="BA41" s="48" t="s">
        <v>596</v>
      </c>
      <c r="BB41" s="48" t="s">
        <v>596</v>
      </c>
      <c r="BC41" s="48" t="s">
        <v>653</v>
      </c>
      <c r="BD41" s="48" t="s">
        <v>653</v>
      </c>
      <c r="BE41" s="48" t="s">
        <v>694</v>
      </c>
      <c r="BF41" s="48" t="s">
        <v>694</v>
      </c>
      <c r="BG41" s="121" t="s">
        <v>3440</v>
      </c>
      <c r="BH41" s="121" t="s">
        <v>3440</v>
      </c>
      <c r="BI41" s="121" t="s">
        <v>3570</v>
      </c>
      <c r="BJ41" s="121" t="s">
        <v>3570</v>
      </c>
      <c r="BK41" s="121">
        <v>0</v>
      </c>
      <c r="BL41" s="124">
        <v>0</v>
      </c>
      <c r="BM41" s="121">
        <v>0</v>
      </c>
      <c r="BN41" s="124">
        <v>0</v>
      </c>
      <c r="BO41" s="121">
        <v>0</v>
      </c>
      <c r="BP41" s="124">
        <v>0</v>
      </c>
      <c r="BQ41" s="121">
        <v>16</v>
      </c>
      <c r="BR41" s="124">
        <v>100</v>
      </c>
      <c r="BS41" s="121">
        <v>16</v>
      </c>
      <c r="BT41" s="2"/>
      <c r="BU41" s="3"/>
      <c r="BV41" s="3"/>
      <c r="BW41" s="3"/>
      <c r="BX41" s="3"/>
    </row>
    <row r="42" spans="1:76" ht="15">
      <c r="A42" s="64" t="s">
        <v>238</v>
      </c>
      <c r="B42" s="65"/>
      <c r="C42" s="65" t="s">
        <v>64</v>
      </c>
      <c r="D42" s="66">
        <v>163.12914254828988</v>
      </c>
      <c r="E42" s="68"/>
      <c r="F42" s="100" t="s">
        <v>828</v>
      </c>
      <c r="G42" s="65"/>
      <c r="H42" s="69" t="s">
        <v>238</v>
      </c>
      <c r="I42" s="70"/>
      <c r="J42" s="70"/>
      <c r="K42" s="69" t="s">
        <v>2668</v>
      </c>
      <c r="L42" s="73">
        <v>1</v>
      </c>
      <c r="M42" s="74">
        <v>9248.5869140625</v>
      </c>
      <c r="N42" s="74">
        <v>7431.609375</v>
      </c>
      <c r="O42" s="75"/>
      <c r="P42" s="76"/>
      <c r="Q42" s="76"/>
      <c r="R42" s="86"/>
      <c r="S42" s="48">
        <v>0</v>
      </c>
      <c r="T42" s="48">
        <v>1</v>
      </c>
      <c r="U42" s="49">
        <v>0</v>
      </c>
      <c r="V42" s="49">
        <v>0.333333</v>
      </c>
      <c r="W42" s="49">
        <v>0</v>
      </c>
      <c r="X42" s="49">
        <v>0.638296</v>
      </c>
      <c r="Y42" s="49">
        <v>0</v>
      </c>
      <c r="Z42" s="49">
        <v>0</v>
      </c>
      <c r="AA42" s="71">
        <v>42</v>
      </c>
      <c r="AB42" s="71"/>
      <c r="AC42" s="72"/>
      <c r="AD42" s="78" t="s">
        <v>1534</v>
      </c>
      <c r="AE42" s="78">
        <v>827</v>
      </c>
      <c r="AF42" s="78">
        <v>1418</v>
      </c>
      <c r="AG42" s="78">
        <v>17276</v>
      </c>
      <c r="AH42" s="78">
        <v>18137</v>
      </c>
      <c r="AI42" s="78"/>
      <c r="AJ42" s="78" t="s">
        <v>1735</v>
      </c>
      <c r="AK42" s="78" t="s">
        <v>1917</v>
      </c>
      <c r="AL42" s="83" t="s">
        <v>2048</v>
      </c>
      <c r="AM42" s="78"/>
      <c r="AN42" s="80">
        <v>40715.92616898148</v>
      </c>
      <c r="AO42" s="83" t="s">
        <v>2190</v>
      </c>
      <c r="AP42" s="78" t="b">
        <v>0</v>
      </c>
      <c r="AQ42" s="78" t="b">
        <v>0</v>
      </c>
      <c r="AR42" s="78" t="b">
        <v>1</v>
      </c>
      <c r="AS42" s="78" t="s">
        <v>1403</v>
      </c>
      <c r="AT42" s="78">
        <v>185</v>
      </c>
      <c r="AU42" s="83" t="s">
        <v>2334</v>
      </c>
      <c r="AV42" s="78" t="b">
        <v>0</v>
      </c>
      <c r="AW42" s="78" t="s">
        <v>2424</v>
      </c>
      <c r="AX42" s="83" t="s">
        <v>2464</v>
      </c>
      <c r="AY42" s="78" t="s">
        <v>66</v>
      </c>
      <c r="AZ42" s="78" t="str">
        <f>REPLACE(INDEX(GroupVertices[Group],MATCH(Vertices[[#This Row],[Vertex]],GroupVertices[Vertex],0)),1,1,"")</f>
        <v>21</v>
      </c>
      <c r="BA42" s="48" t="s">
        <v>597</v>
      </c>
      <c r="BB42" s="48" t="s">
        <v>597</v>
      </c>
      <c r="BC42" s="48" t="s">
        <v>654</v>
      </c>
      <c r="BD42" s="48" t="s">
        <v>654</v>
      </c>
      <c r="BE42" s="48" t="s">
        <v>690</v>
      </c>
      <c r="BF42" s="48" t="s">
        <v>690</v>
      </c>
      <c r="BG42" s="121" t="s">
        <v>3441</v>
      </c>
      <c r="BH42" s="121" t="s">
        <v>3441</v>
      </c>
      <c r="BI42" s="121" t="s">
        <v>3571</v>
      </c>
      <c r="BJ42" s="121" t="s">
        <v>3571</v>
      </c>
      <c r="BK42" s="121">
        <v>0</v>
      </c>
      <c r="BL42" s="124">
        <v>0</v>
      </c>
      <c r="BM42" s="121">
        <v>0</v>
      </c>
      <c r="BN42" s="124">
        <v>0</v>
      </c>
      <c r="BO42" s="121">
        <v>0</v>
      </c>
      <c r="BP42" s="124">
        <v>0</v>
      </c>
      <c r="BQ42" s="121">
        <v>12</v>
      </c>
      <c r="BR42" s="124">
        <v>100</v>
      </c>
      <c r="BS42" s="121">
        <v>12</v>
      </c>
      <c r="BT42" s="2"/>
      <c r="BU42" s="3"/>
      <c r="BV42" s="3"/>
      <c r="BW42" s="3"/>
      <c r="BX42" s="3"/>
    </row>
    <row r="43" spans="1:76" ht="15">
      <c r="A43" s="64" t="s">
        <v>259</v>
      </c>
      <c r="B43" s="65"/>
      <c r="C43" s="65" t="s">
        <v>64</v>
      </c>
      <c r="D43" s="66">
        <v>163.93293893859794</v>
      </c>
      <c r="E43" s="68"/>
      <c r="F43" s="100" t="s">
        <v>846</v>
      </c>
      <c r="G43" s="65"/>
      <c r="H43" s="69" t="s">
        <v>259</v>
      </c>
      <c r="I43" s="70"/>
      <c r="J43" s="70"/>
      <c r="K43" s="69" t="s">
        <v>2669</v>
      </c>
      <c r="L43" s="73">
        <v>39.90272373540856</v>
      </c>
      <c r="M43" s="74">
        <v>9248.5869140625</v>
      </c>
      <c r="N43" s="74">
        <v>6861.07861328125</v>
      </c>
      <c r="O43" s="75"/>
      <c r="P43" s="76"/>
      <c r="Q43" s="76"/>
      <c r="R43" s="86"/>
      <c r="S43" s="48">
        <v>3</v>
      </c>
      <c r="T43" s="48">
        <v>1</v>
      </c>
      <c r="U43" s="49">
        <v>2</v>
      </c>
      <c r="V43" s="49">
        <v>0.5</v>
      </c>
      <c r="W43" s="49">
        <v>0</v>
      </c>
      <c r="X43" s="49">
        <v>1.723399</v>
      </c>
      <c r="Y43" s="49">
        <v>0</v>
      </c>
      <c r="Z43" s="49">
        <v>0</v>
      </c>
      <c r="AA43" s="71">
        <v>43</v>
      </c>
      <c r="AB43" s="71"/>
      <c r="AC43" s="72"/>
      <c r="AD43" s="78" t="s">
        <v>1535</v>
      </c>
      <c r="AE43" s="78">
        <v>516</v>
      </c>
      <c r="AF43" s="78">
        <v>2426</v>
      </c>
      <c r="AG43" s="78">
        <v>9158</v>
      </c>
      <c r="AH43" s="78">
        <v>2950</v>
      </c>
      <c r="AI43" s="78"/>
      <c r="AJ43" s="78" t="s">
        <v>1736</v>
      </c>
      <c r="AK43" s="78" t="s">
        <v>1918</v>
      </c>
      <c r="AL43" s="83" t="s">
        <v>2049</v>
      </c>
      <c r="AM43" s="78"/>
      <c r="AN43" s="80">
        <v>39826.453668981485</v>
      </c>
      <c r="AO43" s="78"/>
      <c r="AP43" s="78" t="b">
        <v>0</v>
      </c>
      <c r="AQ43" s="78" t="b">
        <v>0</v>
      </c>
      <c r="AR43" s="78" t="b">
        <v>0</v>
      </c>
      <c r="AS43" s="78" t="s">
        <v>1403</v>
      </c>
      <c r="AT43" s="78">
        <v>93</v>
      </c>
      <c r="AU43" s="83" t="s">
        <v>2334</v>
      </c>
      <c r="AV43" s="78" t="b">
        <v>0</v>
      </c>
      <c r="AW43" s="78" t="s">
        <v>2424</v>
      </c>
      <c r="AX43" s="83" t="s">
        <v>2465</v>
      </c>
      <c r="AY43" s="78" t="s">
        <v>66</v>
      </c>
      <c r="AZ43" s="78" t="str">
        <f>REPLACE(INDEX(GroupVertices[Group],MATCH(Vertices[[#This Row],[Vertex]],GroupVertices[Vertex],0)),1,1,"")</f>
        <v>21</v>
      </c>
      <c r="BA43" s="48" t="s">
        <v>597</v>
      </c>
      <c r="BB43" s="48" t="s">
        <v>597</v>
      </c>
      <c r="BC43" s="48" t="s">
        <v>654</v>
      </c>
      <c r="BD43" s="48" t="s">
        <v>654</v>
      </c>
      <c r="BE43" s="48" t="s">
        <v>3044</v>
      </c>
      <c r="BF43" s="48" t="s">
        <v>3413</v>
      </c>
      <c r="BG43" s="121" t="s">
        <v>3442</v>
      </c>
      <c r="BH43" s="121" t="s">
        <v>3535</v>
      </c>
      <c r="BI43" s="121" t="s">
        <v>3572</v>
      </c>
      <c r="BJ43" s="121" t="s">
        <v>3656</v>
      </c>
      <c r="BK43" s="121">
        <v>0</v>
      </c>
      <c r="BL43" s="124">
        <v>0</v>
      </c>
      <c r="BM43" s="121">
        <v>0</v>
      </c>
      <c r="BN43" s="124">
        <v>0</v>
      </c>
      <c r="BO43" s="121">
        <v>0</v>
      </c>
      <c r="BP43" s="124">
        <v>0</v>
      </c>
      <c r="BQ43" s="121">
        <v>20</v>
      </c>
      <c r="BR43" s="124">
        <v>100</v>
      </c>
      <c r="BS43" s="121">
        <v>20</v>
      </c>
      <c r="BT43" s="2"/>
      <c r="BU43" s="3"/>
      <c r="BV43" s="3"/>
      <c r="BW43" s="3"/>
      <c r="BX43" s="3"/>
    </row>
    <row r="44" spans="1:76" ht="15">
      <c r="A44" s="64" t="s">
        <v>239</v>
      </c>
      <c r="B44" s="65"/>
      <c r="C44" s="65" t="s">
        <v>64</v>
      </c>
      <c r="D44" s="66">
        <v>162.19297492703825</v>
      </c>
      <c r="E44" s="68"/>
      <c r="F44" s="100" t="s">
        <v>829</v>
      </c>
      <c r="G44" s="65"/>
      <c r="H44" s="69" t="s">
        <v>239</v>
      </c>
      <c r="I44" s="70"/>
      <c r="J44" s="70"/>
      <c r="K44" s="69" t="s">
        <v>2670</v>
      </c>
      <c r="L44" s="73">
        <v>1</v>
      </c>
      <c r="M44" s="74">
        <v>1871.9700927734375</v>
      </c>
      <c r="N44" s="74">
        <v>6864.01953125</v>
      </c>
      <c r="O44" s="75"/>
      <c r="P44" s="76"/>
      <c r="Q44" s="76"/>
      <c r="R44" s="86"/>
      <c r="S44" s="48">
        <v>1</v>
      </c>
      <c r="T44" s="48">
        <v>1</v>
      </c>
      <c r="U44" s="49">
        <v>0</v>
      </c>
      <c r="V44" s="49">
        <v>0</v>
      </c>
      <c r="W44" s="49">
        <v>0</v>
      </c>
      <c r="X44" s="49">
        <v>0.999997</v>
      </c>
      <c r="Y44" s="49">
        <v>0</v>
      </c>
      <c r="Z44" s="49" t="s">
        <v>4182</v>
      </c>
      <c r="AA44" s="71">
        <v>44</v>
      </c>
      <c r="AB44" s="71"/>
      <c r="AC44" s="72"/>
      <c r="AD44" s="78" t="s">
        <v>1536</v>
      </c>
      <c r="AE44" s="78">
        <v>491</v>
      </c>
      <c r="AF44" s="78">
        <v>244</v>
      </c>
      <c r="AG44" s="78">
        <v>15195</v>
      </c>
      <c r="AH44" s="78">
        <v>32399</v>
      </c>
      <c r="AI44" s="78"/>
      <c r="AJ44" s="78" t="s">
        <v>1737</v>
      </c>
      <c r="AK44" s="78" t="s">
        <v>1919</v>
      </c>
      <c r="AL44" s="78"/>
      <c r="AM44" s="78"/>
      <c r="AN44" s="80">
        <v>39952.57513888889</v>
      </c>
      <c r="AO44" s="83" t="s">
        <v>2191</v>
      </c>
      <c r="AP44" s="78" t="b">
        <v>1</v>
      </c>
      <c r="AQ44" s="78" t="b">
        <v>0</v>
      </c>
      <c r="AR44" s="78" t="b">
        <v>0</v>
      </c>
      <c r="AS44" s="78" t="s">
        <v>1403</v>
      </c>
      <c r="AT44" s="78">
        <v>1</v>
      </c>
      <c r="AU44" s="83" t="s">
        <v>2334</v>
      </c>
      <c r="AV44" s="78" t="b">
        <v>0</v>
      </c>
      <c r="AW44" s="78" t="s">
        <v>2424</v>
      </c>
      <c r="AX44" s="83" t="s">
        <v>2466</v>
      </c>
      <c r="AY44" s="78" t="s">
        <v>66</v>
      </c>
      <c r="AZ44" s="78" t="str">
        <f>REPLACE(INDEX(GroupVertices[Group],MATCH(Vertices[[#This Row],[Vertex]],GroupVertices[Vertex],0)),1,1,"")</f>
        <v>1</v>
      </c>
      <c r="BA44" s="48" t="s">
        <v>598</v>
      </c>
      <c r="BB44" s="48" t="s">
        <v>598</v>
      </c>
      <c r="BC44" s="48" t="s">
        <v>655</v>
      </c>
      <c r="BD44" s="48" t="s">
        <v>655</v>
      </c>
      <c r="BE44" s="48" t="s">
        <v>682</v>
      </c>
      <c r="BF44" s="48" t="s">
        <v>682</v>
      </c>
      <c r="BG44" s="121" t="s">
        <v>3443</v>
      </c>
      <c r="BH44" s="121" t="s">
        <v>3443</v>
      </c>
      <c r="BI44" s="121" t="s">
        <v>3573</v>
      </c>
      <c r="BJ44" s="121" t="s">
        <v>3573</v>
      </c>
      <c r="BK44" s="121">
        <v>1</v>
      </c>
      <c r="BL44" s="124">
        <v>9.090909090909092</v>
      </c>
      <c r="BM44" s="121">
        <v>0</v>
      </c>
      <c r="BN44" s="124">
        <v>0</v>
      </c>
      <c r="BO44" s="121">
        <v>0</v>
      </c>
      <c r="BP44" s="124">
        <v>0</v>
      </c>
      <c r="BQ44" s="121">
        <v>10</v>
      </c>
      <c r="BR44" s="124">
        <v>90.9090909090909</v>
      </c>
      <c r="BS44" s="121">
        <v>11</v>
      </c>
      <c r="BT44" s="2"/>
      <c r="BU44" s="3"/>
      <c r="BV44" s="3"/>
      <c r="BW44" s="3"/>
      <c r="BX44" s="3"/>
    </row>
    <row r="45" spans="1:76" ht="15">
      <c r="A45" s="64" t="s">
        <v>240</v>
      </c>
      <c r="B45" s="65"/>
      <c r="C45" s="65" t="s">
        <v>64</v>
      </c>
      <c r="D45" s="66">
        <v>162.44017421374014</v>
      </c>
      <c r="E45" s="68"/>
      <c r="F45" s="100" t="s">
        <v>830</v>
      </c>
      <c r="G45" s="65"/>
      <c r="H45" s="69" t="s">
        <v>240</v>
      </c>
      <c r="I45" s="70"/>
      <c r="J45" s="70"/>
      <c r="K45" s="69" t="s">
        <v>2671</v>
      </c>
      <c r="L45" s="73">
        <v>1</v>
      </c>
      <c r="M45" s="74">
        <v>3813.602783203125</v>
      </c>
      <c r="N45" s="74">
        <v>3985.06298828125</v>
      </c>
      <c r="O45" s="75"/>
      <c r="P45" s="76"/>
      <c r="Q45" s="76"/>
      <c r="R45" s="86"/>
      <c r="S45" s="48">
        <v>0</v>
      </c>
      <c r="T45" s="48">
        <v>1</v>
      </c>
      <c r="U45" s="49">
        <v>0</v>
      </c>
      <c r="V45" s="49">
        <v>0.043478</v>
      </c>
      <c r="W45" s="49">
        <v>0</v>
      </c>
      <c r="X45" s="49">
        <v>0.531554</v>
      </c>
      <c r="Y45" s="49">
        <v>0</v>
      </c>
      <c r="Z45" s="49">
        <v>0</v>
      </c>
      <c r="AA45" s="71">
        <v>45</v>
      </c>
      <c r="AB45" s="71"/>
      <c r="AC45" s="72"/>
      <c r="AD45" s="78" t="s">
        <v>1537</v>
      </c>
      <c r="AE45" s="78">
        <v>296</v>
      </c>
      <c r="AF45" s="78">
        <v>554</v>
      </c>
      <c r="AG45" s="78">
        <v>4075</v>
      </c>
      <c r="AH45" s="78">
        <v>11300</v>
      </c>
      <c r="AI45" s="78"/>
      <c r="AJ45" s="78"/>
      <c r="AK45" s="78"/>
      <c r="AL45" s="78"/>
      <c r="AM45" s="78"/>
      <c r="AN45" s="80">
        <v>41552.10903935185</v>
      </c>
      <c r="AO45" s="83" t="s">
        <v>2192</v>
      </c>
      <c r="AP45" s="78" t="b">
        <v>0</v>
      </c>
      <c r="AQ45" s="78" t="b">
        <v>0</v>
      </c>
      <c r="AR45" s="78" t="b">
        <v>0</v>
      </c>
      <c r="AS45" s="78" t="s">
        <v>1403</v>
      </c>
      <c r="AT45" s="78">
        <v>2</v>
      </c>
      <c r="AU45" s="83" t="s">
        <v>2334</v>
      </c>
      <c r="AV45" s="78" t="b">
        <v>0</v>
      </c>
      <c r="AW45" s="78" t="s">
        <v>2424</v>
      </c>
      <c r="AX45" s="83" t="s">
        <v>2467</v>
      </c>
      <c r="AY45" s="78" t="s">
        <v>66</v>
      </c>
      <c r="AZ45" s="78" t="str">
        <f>REPLACE(INDEX(GroupVertices[Group],MATCH(Vertices[[#This Row],[Vertex]],GroupVertices[Vertex],0)),1,1,"")</f>
        <v>4</v>
      </c>
      <c r="BA45" s="48"/>
      <c r="BB45" s="48"/>
      <c r="BC45" s="48"/>
      <c r="BD45" s="48"/>
      <c r="BE45" s="48"/>
      <c r="BF45" s="48"/>
      <c r="BG45" s="121" t="s">
        <v>3444</v>
      </c>
      <c r="BH45" s="121" t="s">
        <v>3444</v>
      </c>
      <c r="BI45" s="121" t="s">
        <v>3574</v>
      </c>
      <c r="BJ45" s="121" t="s">
        <v>3574</v>
      </c>
      <c r="BK45" s="121">
        <v>0</v>
      </c>
      <c r="BL45" s="124">
        <v>0</v>
      </c>
      <c r="BM45" s="121">
        <v>0</v>
      </c>
      <c r="BN45" s="124">
        <v>0</v>
      </c>
      <c r="BO45" s="121">
        <v>0</v>
      </c>
      <c r="BP45" s="124">
        <v>0</v>
      </c>
      <c r="BQ45" s="121">
        <v>22</v>
      </c>
      <c r="BR45" s="124">
        <v>100</v>
      </c>
      <c r="BS45" s="121">
        <v>22</v>
      </c>
      <c r="BT45" s="2"/>
      <c r="BU45" s="3"/>
      <c r="BV45" s="3"/>
      <c r="BW45" s="3"/>
      <c r="BX45" s="3"/>
    </row>
    <row r="46" spans="1:76" ht="15">
      <c r="A46" s="64" t="s">
        <v>241</v>
      </c>
      <c r="B46" s="65"/>
      <c r="C46" s="65" t="s">
        <v>64</v>
      </c>
      <c r="D46" s="66">
        <v>162.687373500442</v>
      </c>
      <c r="E46" s="68"/>
      <c r="F46" s="100" t="s">
        <v>831</v>
      </c>
      <c r="G46" s="65"/>
      <c r="H46" s="69" t="s">
        <v>241</v>
      </c>
      <c r="I46" s="70"/>
      <c r="J46" s="70"/>
      <c r="K46" s="69" t="s">
        <v>2672</v>
      </c>
      <c r="L46" s="73">
        <v>1</v>
      </c>
      <c r="M46" s="74">
        <v>3497.814697265625</v>
      </c>
      <c r="N46" s="74">
        <v>3421.829345703125</v>
      </c>
      <c r="O46" s="75"/>
      <c r="P46" s="76"/>
      <c r="Q46" s="76"/>
      <c r="R46" s="86"/>
      <c r="S46" s="48">
        <v>0</v>
      </c>
      <c r="T46" s="48">
        <v>1</v>
      </c>
      <c r="U46" s="49">
        <v>0</v>
      </c>
      <c r="V46" s="49">
        <v>0.043478</v>
      </c>
      <c r="W46" s="49">
        <v>0</v>
      </c>
      <c r="X46" s="49">
        <v>0.531554</v>
      </c>
      <c r="Y46" s="49">
        <v>0</v>
      </c>
      <c r="Z46" s="49">
        <v>0</v>
      </c>
      <c r="AA46" s="71">
        <v>46</v>
      </c>
      <c r="AB46" s="71"/>
      <c r="AC46" s="72"/>
      <c r="AD46" s="78" t="s">
        <v>1538</v>
      </c>
      <c r="AE46" s="78">
        <v>762</v>
      </c>
      <c r="AF46" s="78">
        <v>864</v>
      </c>
      <c r="AG46" s="78">
        <v>2844</v>
      </c>
      <c r="AH46" s="78">
        <v>14997</v>
      </c>
      <c r="AI46" s="78"/>
      <c r="AJ46" s="78" t="s">
        <v>1738</v>
      </c>
      <c r="AK46" s="78" t="s">
        <v>1920</v>
      </c>
      <c r="AL46" s="78"/>
      <c r="AM46" s="78"/>
      <c r="AN46" s="80">
        <v>41895.94695601852</v>
      </c>
      <c r="AO46" s="83" t="s">
        <v>2193</v>
      </c>
      <c r="AP46" s="78" t="b">
        <v>1</v>
      </c>
      <c r="AQ46" s="78" t="b">
        <v>0</v>
      </c>
      <c r="AR46" s="78" t="b">
        <v>0</v>
      </c>
      <c r="AS46" s="78" t="s">
        <v>1403</v>
      </c>
      <c r="AT46" s="78">
        <v>1</v>
      </c>
      <c r="AU46" s="83" t="s">
        <v>2334</v>
      </c>
      <c r="AV46" s="78" t="b">
        <v>0</v>
      </c>
      <c r="AW46" s="78" t="s">
        <v>2424</v>
      </c>
      <c r="AX46" s="83" t="s">
        <v>2468</v>
      </c>
      <c r="AY46" s="78" t="s">
        <v>66</v>
      </c>
      <c r="AZ46" s="78" t="str">
        <f>REPLACE(INDEX(GroupVertices[Group],MATCH(Vertices[[#This Row],[Vertex]],GroupVertices[Vertex],0)),1,1,"")</f>
        <v>4</v>
      </c>
      <c r="BA46" s="48"/>
      <c r="BB46" s="48"/>
      <c r="BC46" s="48"/>
      <c r="BD46" s="48"/>
      <c r="BE46" s="48"/>
      <c r="BF46" s="48"/>
      <c r="BG46" s="121" t="s">
        <v>3444</v>
      </c>
      <c r="BH46" s="121" t="s">
        <v>3444</v>
      </c>
      <c r="BI46" s="121" t="s">
        <v>3574</v>
      </c>
      <c r="BJ46" s="121" t="s">
        <v>3574</v>
      </c>
      <c r="BK46" s="121">
        <v>0</v>
      </c>
      <c r="BL46" s="124">
        <v>0</v>
      </c>
      <c r="BM46" s="121">
        <v>0</v>
      </c>
      <c r="BN46" s="124">
        <v>0</v>
      </c>
      <c r="BO46" s="121">
        <v>0</v>
      </c>
      <c r="BP46" s="124">
        <v>0</v>
      </c>
      <c r="BQ46" s="121">
        <v>22</v>
      </c>
      <c r="BR46" s="124">
        <v>100</v>
      </c>
      <c r="BS46" s="121">
        <v>22</v>
      </c>
      <c r="BT46" s="2"/>
      <c r="BU46" s="3"/>
      <c r="BV46" s="3"/>
      <c r="BW46" s="3"/>
      <c r="BX46" s="3"/>
    </row>
    <row r="47" spans="1:76" ht="15">
      <c r="A47" s="64" t="s">
        <v>242</v>
      </c>
      <c r="B47" s="65"/>
      <c r="C47" s="65" t="s">
        <v>64</v>
      </c>
      <c r="D47" s="66">
        <v>162.2639450448333</v>
      </c>
      <c r="E47" s="68"/>
      <c r="F47" s="100" t="s">
        <v>832</v>
      </c>
      <c r="G47" s="65"/>
      <c r="H47" s="69" t="s">
        <v>242</v>
      </c>
      <c r="I47" s="70"/>
      <c r="J47" s="70"/>
      <c r="K47" s="69" t="s">
        <v>2673</v>
      </c>
      <c r="L47" s="73">
        <v>1</v>
      </c>
      <c r="M47" s="74">
        <v>2421.206787109375</v>
      </c>
      <c r="N47" s="74">
        <v>5541.89404296875</v>
      </c>
      <c r="O47" s="75"/>
      <c r="P47" s="76"/>
      <c r="Q47" s="76"/>
      <c r="R47" s="86"/>
      <c r="S47" s="48">
        <v>0</v>
      </c>
      <c r="T47" s="48">
        <v>1</v>
      </c>
      <c r="U47" s="49">
        <v>0</v>
      </c>
      <c r="V47" s="49">
        <v>0.043478</v>
      </c>
      <c r="W47" s="49">
        <v>0</v>
      </c>
      <c r="X47" s="49">
        <v>0.531554</v>
      </c>
      <c r="Y47" s="49">
        <v>0</v>
      </c>
      <c r="Z47" s="49">
        <v>0</v>
      </c>
      <c r="AA47" s="71">
        <v>47</v>
      </c>
      <c r="AB47" s="71"/>
      <c r="AC47" s="72"/>
      <c r="AD47" s="78" t="s">
        <v>1539</v>
      </c>
      <c r="AE47" s="78">
        <v>321</v>
      </c>
      <c r="AF47" s="78">
        <v>333</v>
      </c>
      <c r="AG47" s="78">
        <v>443</v>
      </c>
      <c r="AH47" s="78">
        <v>6927</v>
      </c>
      <c r="AI47" s="78"/>
      <c r="AJ47" s="78"/>
      <c r="AK47" s="78" t="s">
        <v>1921</v>
      </c>
      <c r="AL47" s="83" t="s">
        <v>2050</v>
      </c>
      <c r="AM47" s="78"/>
      <c r="AN47" s="80">
        <v>40716.87375</v>
      </c>
      <c r="AO47" s="83" t="s">
        <v>2194</v>
      </c>
      <c r="AP47" s="78" t="b">
        <v>0</v>
      </c>
      <c r="AQ47" s="78" t="b">
        <v>0</v>
      </c>
      <c r="AR47" s="78" t="b">
        <v>0</v>
      </c>
      <c r="AS47" s="78" t="s">
        <v>1403</v>
      </c>
      <c r="AT47" s="78">
        <v>0</v>
      </c>
      <c r="AU47" s="83" t="s">
        <v>2340</v>
      </c>
      <c r="AV47" s="78" t="b">
        <v>0</v>
      </c>
      <c r="AW47" s="78" t="s">
        <v>2424</v>
      </c>
      <c r="AX47" s="83" t="s">
        <v>2469</v>
      </c>
      <c r="AY47" s="78" t="s">
        <v>66</v>
      </c>
      <c r="AZ47" s="78" t="str">
        <f>REPLACE(INDEX(GroupVertices[Group],MATCH(Vertices[[#This Row],[Vertex]],GroupVertices[Vertex],0)),1,1,"")</f>
        <v>4</v>
      </c>
      <c r="BA47" s="48"/>
      <c r="BB47" s="48"/>
      <c r="BC47" s="48"/>
      <c r="BD47" s="48"/>
      <c r="BE47" s="48"/>
      <c r="BF47" s="48"/>
      <c r="BG47" s="121" t="s">
        <v>3444</v>
      </c>
      <c r="BH47" s="121" t="s">
        <v>3444</v>
      </c>
      <c r="BI47" s="121" t="s">
        <v>3574</v>
      </c>
      <c r="BJ47" s="121" t="s">
        <v>3574</v>
      </c>
      <c r="BK47" s="121">
        <v>0</v>
      </c>
      <c r="BL47" s="124">
        <v>0</v>
      </c>
      <c r="BM47" s="121">
        <v>0</v>
      </c>
      <c r="BN47" s="124">
        <v>0</v>
      </c>
      <c r="BO47" s="121">
        <v>0</v>
      </c>
      <c r="BP47" s="124">
        <v>0</v>
      </c>
      <c r="BQ47" s="121">
        <v>22</v>
      </c>
      <c r="BR47" s="124">
        <v>100</v>
      </c>
      <c r="BS47" s="121">
        <v>22</v>
      </c>
      <c r="BT47" s="2"/>
      <c r="BU47" s="3"/>
      <c r="BV47" s="3"/>
      <c r="BW47" s="3"/>
      <c r="BX47" s="3"/>
    </row>
    <row r="48" spans="1:76" ht="15">
      <c r="A48" s="64" t="s">
        <v>243</v>
      </c>
      <c r="B48" s="65"/>
      <c r="C48" s="65" t="s">
        <v>64</v>
      </c>
      <c r="D48" s="66">
        <v>162.60603696094654</v>
      </c>
      <c r="E48" s="68"/>
      <c r="F48" s="100" t="s">
        <v>833</v>
      </c>
      <c r="G48" s="65"/>
      <c r="H48" s="69" t="s">
        <v>243</v>
      </c>
      <c r="I48" s="70"/>
      <c r="J48" s="70"/>
      <c r="K48" s="69" t="s">
        <v>2674</v>
      </c>
      <c r="L48" s="73">
        <v>1</v>
      </c>
      <c r="M48" s="74">
        <v>2306.4619140625</v>
      </c>
      <c r="N48" s="74">
        <v>4719.19189453125</v>
      </c>
      <c r="O48" s="75"/>
      <c r="P48" s="76"/>
      <c r="Q48" s="76"/>
      <c r="R48" s="86"/>
      <c r="S48" s="48">
        <v>0</v>
      </c>
      <c r="T48" s="48">
        <v>2</v>
      </c>
      <c r="U48" s="49">
        <v>0</v>
      </c>
      <c r="V48" s="49">
        <v>0.045455</v>
      </c>
      <c r="W48" s="49">
        <v>0</v>
      </c>
      <c r="X48" s="49">
        <v>0.924442</v>
      </c>
      <c r="Y48" s="49">
        <v>0.5</v>
      </c>
      <c r="Z48" s="49">
        <v>0</v>
      </c>
      <c r="AA48" s="71">
        <v>48</v>
      </c>
      <c r="AB48" s="71"/>
      <c r="AC48" s="72"/>
      <c r="AD48" s="78" t="s">
        <v>1540</v>
      </c>
      <c r="AE48" s="78">
        <v>570</v>
      </c>
      <c r="AF48" s="78">
        <v>762</v>
      </c>
      <c r="AG48" s="78">
        <v>3503</v>
      </c>
      <c r="AH48" s="78">
        <v>9209</v>
      </c>
      <c r="AI48" s="78"/>
      <c r="AJ48" s="78" t="s">
        <v>1739</v>
      </c>
      <c r="AK48" s="78"/>
      <c r="AL48" s="78"/>
      <c r="AM48" s="78"/>
      <c r="AN48" s="80">
        <v>41987.83721064815</v>
      </c>
      <c r="AO48" s="83" t="s">
        <v>2195</v>
      </c>
      <c r="AP48" s="78" t="b">
        <v>1</v>
      </c>
      <c r="AQ48" s="78" t="b">
        <v>0</v>
      </c>
      <c r="AR48" s="78" t="b">
        <v>1</v>
      </c>
      <c r="AS48" s="78" t="s">
        <v>1403</v>
      </c>
      <c r="AT48" s="78">
        <v>0</v>
      </c>
      <c r="AU48" s="83" t="s">
        <v>2334</v>
      </c>
      <c r="AV48" s="78" t="b">
        <v>0</v>
      </c>
      <c r="AW48" s="78" t="s">
        <v>2424</v>
      </c>
      <c r="AX48" s="83" t="s">
        <v>2470</v>
      </c>
      <c r="AY48" s="78" t="s">
        <v>66</v>
      </c>
      <c r="AZ48" s="78" t="str">
        <f>REPLACE(INDEX(GroupVertices[Group],MATCH(Vertices[[#This Row],[Vertex]],GroupVertices[Vertex],0)),1,1,"")</f>
        <v>4</v>
      </c>
      <c r="BA48" s="48"/>
      <c r="BB48" s="48"/>
      <c r="BC48" s="48"/>
      <c r="BD48" s="48"/>
      <c r="BE48" s="48"/>
      <c r="BF48" s="48"/>
      <c r="BG48" s="121" t="s">
        <v>3445</v>
      </c>
      <c r="BH48" s="121" t="s">
        <v>3536</v>
      </c>
      <c r="BI48" s="121" t="s">
        <v>3575</v>
      </c>
      <c r="BJ48" s="121" t="s">
        <v>3575</v>
      </c>
      <c r="BK48" s="121">
        <v>0</v>
      </c>
      <c r="BL48" s="124">
        <v>0</v>
      </c>
      <c r="BM48" s="121">
        <v>0</v>
      </c>
      <c r="BN48" s="124">
        <v>0</v>
      </c>
      <c r="BO48" s="121">
        <v>0</v>
      </c>
      <c r="BP48" s="124">
        <v>0</v>
      </c>
      <c r="BQ48" s="121">
        <v>41</v>
      </c>
      <c r="BR48" s="124">
        <v>100</v>
      </c>
      <c r="BS48" s="121">
        <v>41</v>
      </c>
      <c r="BT48" s="2"/>
      <c r="BU48" s="3"/>
      <c r="BV48" s="3"/>
      <c r="BW48" s="3"/>
      <c r="BX48" s="3"/>
    </row>
    <row r="49" spans="1:76" ht="15">
      <c r="A49" s="64" t="s">
        <v>372</v>
      </c>
      <c r="B49" s="65"/>
      <c r="C49" s="65" t="s">
        <v>64</v>
      </c>
      <c r="D49" s="66">
        <v>190.14483491658999</v>
      </c>
      <c r="E49" s="68"/>
      <c r="F49" s="100" t="s">
        <v>2364</v>
      </c>
      <c r="G49" s="65"/>
      <c r="H49" s="69" t="s">
        <v>372</v>
      </c>
      <c r="I49" s="70"/>
      <c r="J49" s="70"/>
      <c r="K49" s="69" t="s">
        <v>2675</v>
      </c>
      <c r="L49" s="73">
        <v>1</v>
      </c>
      <c r="M49" s="74">
        <v>2406.72021484375</v>
      </c>
      <c r="N49" s="74">
        <v>4187.796875</v>
      </c>
      <c r="O49" s="75"/>
      <c r="P49" s="76"/>
      <c r="Q49" s="76"/>
      <c r="R49" s="86"/>
      <c r="S49" s="48">
        <v>2</v>
      </c>
      <c r="T49" s="48">
        <v>0</v>
      </c>
      <c r="U49" s="49">
        <v>0</v>
      </c>
      <c r="V49" s="49">
        <v>0.045455</v>
      </c>
      <c r="W49" s="49">
        <v>0</v>
      </c>
      <c r="X49" s="49">
        <v>0.924442</v>
      </c>
      <c r="Y49" s="49">
        <v>0.5</v>
      </c>
      <c r="Z49" s="49">
        <v>0</v>
      </c>
      <c r="AA49" s="71">
        <v>49</v>
      </c>
      <c r="AB49" s="71"/>
      <c r="AC49" s="72"/>
      <c r="AD49" s="78" t="s">
        <v>1541</v>
      </c>
      <c r="AE49" s="78">
        <v>706</v>
      </c>
      <c r="AF49" s="78">
        <v>35297</v>
      </c>
      <c r="AG49" s="78">
        <v>4757</v>
      </c>
      <c r="AH49" s="78">
        <v>2158</v>
      </c>
      <c r="AI49" s="78"/>
      <c r="AJ49" s="78" t="s">
        <v>1740</v>
      </c>
      <c r="AK49" s="78" t="s">
        <v>1922</v>
      </c>
      <c r="AL49" s="83" t="s">
        <v>2051</v>
      </c>
      <c r="AM49" s="78"/>
      <c r="AN49" s="80">
        <v>40404.73042824074</v>
      </c>
      <c r="AO49" s="83" t="s">
        <v>2196</v>
      </c>
      <c r="AP49" s="78" t="b">
        <v>0</v>
      </c>
      <c r="AQ49" s="78" t="b">
        <v>0</v>
      </c>
      <c r="AR49" s="78" t="b">
        <v>1</v>
      </c>
      <c r="AS49" s="78" t="s">
        <v>1403</v>
      </c>
      <c r="AT49" s="78">
        <v>371</v>
      </c>
      <c r="AU49" s="83" t="s">
        <v>2334</v>
      </c>
      <c r="AV49" s="78" t="b">
        <v>1</v>
      </c>
      <c r="AW49" s="78" t="s">
        <v>2424</v>
      </c>
      <c r="AX49" s="83" t="s">
        <v>2471</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244</v>
      </c>
      <c r="B50" s="65"/>
      <c r="C50" s="65" t="s">
        <v>64</v>
      </c>
      <c r="D50" s="66">
        <v>162.1116383875428</v>
      </c>
      <c r="E50" s="68"/>
      <c r="F50" s="100" t="s">
        <v>834</v>
      </c>
      <c r="G50" s="65"/>
      <c r="H50" s="69" t="s">
        <v>244</v>
      </c>
      <c r="I50" s="70"/>
      <c r="J50" s="70"/>
      <c r="K50" s="69" t="s">
        <v>2676</v>
      </c>
      <c r="L50" s="73">
        <v>1</v>
      </c>
      <c r="M50" s="74">
        <v>3074.9736328125</v>
      </c>
      <c r="N50" s="74">
        <v>3317.315185546875</v>
      </c>
      <c r="O50" s="75"/>
      <c r="P50" s="76"/>
      <c r="Q50" s="76"/>
      <c r="R50" s="86"/>
      <c r="S50" s="48">
        <v>0</v>
      </c>
      <c r="T50" s="48">
        <v>1</v>
      </c>
      <c r="U50" s="49">
        <v>0</v>
      </c>
      <c r="V50" s="49">
        <v>0.043478</v>
      </c>
      <c r="W50" s="49">
        <v>0</v>
      </c>
      <c r="X50" s="49">
        <v>0.531554</v>
      </c>
      <c r="Y50" s="49">
        <v>0</v>
      </c>
      <c r="Z50" s="49">
        <v>0</v>
      </c>
      <c r="AA50" s="71">
        <v>50</v>
      </c>
      <c r="AB50" s="71"/>
      <c r="AC50" s="72"/>
      <c r="AD50" s="78" t="s">
        <v>1542</v>
      </c>
      <c r="AE50" s="78">
        <v>148</v>
      </c>
      <c r="AF50" s="78">
        <v>142</v>
      </c>
      <c r="AG50" s="78">
        <v>578</v>
      </c>
      <c r="AH50" s="78">
        <v>3476</v>
      </c>
      <c r="AI50" s="78"/>
      <c r="AJ50" s="78" t="s">
        <v>1741</v>
      </c>
      <c r="AK50" s="78"/>
      <c r="AL50" s="78"/>
      <c r="AM50" s="78"/>
      <c r="AN50" s="80">
        <v>41131.0571412037</v>
      </c>
      <c r="AO50" s="83" t="s">
        <v>2197</v>
      </c>
      <c r="AP50" s="78" t="b">
        <v>0</v>
      </c>
      <c r="AQ50" s="78" t="b">
        <v>0</v>
      </c>
      <c r="AR50" s="78" t="b">
        <v>0</v>
      </c>
      <c r="AS50" s="78" t="s">
        <v>1403</v>
      </c>
      <c r="AT50" s="78">
        <v>0</v>
      </c>
      <c r="AU50" s="83" t="s">
        <v>2341</v>
      </c>
      <c r="AV50" s="78" t="b">
        <v>0</v>
      </c>
      <c r="AW50" s="78" t="s">
        <v>2424</v>
      </c>
      <c r="AX50" s="83" t="s">
        <v>2472</v>
      </c>
      <c r="AY50" s="78" t="s">
        <v>66</v>
      </c>
      <c r="AZ50" s="78" t="str">
        <f>REPLACE(INDEX(GroupVertices[Group],MATCH(Vertices[[#This Row],[Vertex]],GroupVertices[Vertex],0)),1,1,"")</f>
        <v>4</v>
      </c>
      <c r="BA50" s="48"/>
      <c r="BB50" s="48"/>
      <c r="BC50" s="48"/>
      <c r="BD50" s="48"/>
      <c r="BE50" s="48"/>
      <c r="BF50" s="48"/>
      <c r="BG50" s="121" t="s">
        <v>3444</v>
      </c>
      <c r="BH50" s="121" t="s">
        <v>3444</v>
      </c>
      <c r="BI50" s="121" t="s">
        <v>3574</v>
      </c>
      <c r="BJ50" s="121" t="s">
        <v>3574</v>
      </c>
      <c r="BK50" s="121">
        <v>0</v>
      </c>
      <c r="BL50" s="124">
        <v>0</v>
      </c>
      <c r="BM50" s="121">
        <v>0</v>
      </c>
      <c r="BN50" s="124">
        <v>0</v>
      </c>
      <c r="BO50" s="121">
        <v>0</v>
      </c>
      <c r="BP50" s="124">
        <v>0</v>
      </c>
      <c r="BQ50" s="121">
        <v>22</v>
      </c>
      <c r="BR50" s="124">
        <v>100</v>
      </c>
      <c r="BS50" s="121">
        <v>22</v>
      </c>
      <c r="BT50" s="2"/>
      <c r="BU50" s="3"/>
      <c r="BV50" s="3"/>
      <c r="BW50" s="3"/>
      <c r="BX50" s="3"/>
    </row>
    <row r="51" spans="1:76" ht="15">
      <c r="A51" s="64" t="s">
        <v>245</v>
      </c>
      <c r="B51" s="65"/>
      <c r="C51" s="65" t="s">
        <v>64</v>
      </c>
      <c r="D51" s="66">
        <v>162.22487160919331</v>
      </c>
      <c r="E51" s="68"/>
      <c r="F51" s="100" t="s">
        <v>835</v>
      </c>
      <c r="G51" s="65"/>
      <c r="H51" s="69" t="s">
        <v>245</v>
      </c>
      <c r="I51" s="70"/>
      <c r="J51" s="70"/>
      <c r="K51" s="69" t="s">
        <v>2677</v>
      </c>
      <c r="L51" s="73">
        <v>1</v>
      </c>
      <c r="M51" s="74">
        <v>3675.958740234375</v>
      </c>
      <c r="N51" s="74">
        <v>5932.671875</v>
      </c>
      <c r="O51" s="75"/>
      <c r="P51" s="76"/>
      <c r="Q51" s="76"/>
      <c r="R51" s="86"/>
      <c r="S51" s="48">
        <v>0</v>
      </c>
      <c r="T51" s="48">
        <v>1</v>
      </c>
      <c r="U51" s="49">
        <v>0</v>
      </c>
      <c r="V51" s="49">
        <v>0.043478</v>
      </c>
      <c r="W51" s="49">
        <v>0</v>
      </c>
      <c r="X51" s="49">
        <v>0.531554</v>
      </c>
      <c r="Y51" s="49">
        <v>0</v>
      </c>
      <c r="Z51" s="49">
        <v>0</v>
      </c>
      <c r="AA51" s="71">
        <v>51</v>
      </c>
      <c r="AB51" s="71"/>
      <c r="AC51" s="72"/>
      <c r="AD51" s="78" t="s">
        <v>1543</v>
      </c>
      <c r="AE51" s="78">
        <v>236</v>
      </c>
      <c r="AF51" s="78">
        <v>284</v>
      </c>
      <c r="AG51" s="78">
        <v>390</v>
      </c>
      <c r="AH51" s="78">
        <v>16775</v>
      </c>
      <c r="AI51" s="78"/>
      <c r="AJ51" s="78" t="s">
        <v>1742</v>
      </c>
      <c r="AK51" s="78" t="s">
        <v>1923</v>
      </c>
      <c r="AL51" s="83" t="s">
        <v>2052</v>
      </c>
      <c r="AM51" s="78"/>
      <c r="AN51" s="80">
        <v>41907.96030092592</v>
      </c>
      <c r="AO51" s="83" t="s">
        <v>2198</v>
      </c>
      <c r="AP51" s="78" t="b">
        <v>0</v>
      </c>
      <c r="AQ51" s="78" t="b">
        <v>0</v>
      </c>
      <c r="AR51" s="78" t="b">
        <v>0</v>
      </c>
      <c r="AS51" s="78" t="s">
        <v>1403</v>
      </c>
      <c r="AT51" s="78">
        <v>0</v>
      </c>
      <c r="AU51" s="83" t="s">
        <v>2334</v>
      </c>
      <c r="AV51" s="78" t="b">
        <v>0</v>
      </c>
      <c r="AW51" s="78" t="s">
        <v>2424</v>
      </c>
      <c r="AX51" s="83" t="s">
        <v>2473</v>
      </c>
      <c r="AY51" s="78" t="s">
        <v>66</v>
      </c>
      <c r="AZ51" s="78" t="str">
        <f>REPLACE(INDEX(GroupVertices[Group],MATCH(Vertices[[#This Row],[Vertex]],GroupVertices[Vertex],0)),1,1,"")</f>
        <v>4</v>
      </c>
      <c r="BA51" s="48"/>
      <c r="BB51" s="48"/>
      <c r="BC51" s="48"/>
      <c r="BD51" s="48"/>
      <c r="BE51" s="48"/>
      <c r="BF51" s="48"/>
      <c r="BG51" s="121" t="s">
        <v>3444</v>
      </c>
      <c r="BH51" s="121" t="s">
        <v>3444</v>
      </c>
      <c r="BI51" s="121" t="s">
        <v>3574</v>
      </c>
      <c r="BJ51" s="121" t="s">
        <v>3574</v>
      </c>
      <c r="BK51" s="121">
        <v>0</v>
      </c>
      <c r="BL51" s="124">
        <v>0</v>
      </c>
      <c r="BM51" s="121">
        <v>0</v>
      </c>
      <c r="BN51" s="124">
        <v>0</v>
      </c>
      <c r="BO51" s="121">
        <v>0</v>
      </c>
      <c r="BP51" s="124">
        <v>0</v>
      </c>
      <c r="BQ51" s="121">
        <v>22</v>
      </c>
      <c r="BR51" s="124">
        <v>100</v>
      </c>
      <c r="BS51" s="121">
        <v>22</v>
      </c>
      <c r="BT51" s="2"/>
      <c r="BU51" s="3"/>
      <c r="BV51" s="3"/>
      <c r="BW51" s="3"/>
      <c r="BX51" s="3"/>
    </row>
    <row r="52" spans="1:76" ht="15">
      <c r="A52" s="64" t="s">
        <v>246</v>
      </c>
      <c r="B52" s="65"/>
      <c r="C52" s="65" t="s">
        <v>64</v>
      </c>
      <c r="D52" s="66">
        <v>163.48877763958842</v>
      </c>
      <c r="E52" s="68"/>
      <c r="F52" s="100" t="s">
        <v>836</v>
      </c>
      <c r="G52" s="65"/>
      <c r="H52" s="69" t="s">
        <v>246</v>
      </c>
      <c r="I52" s="70"/>
      <c r="J52" s="70"/>
      <c r="K52" s="69" t="s">
        <v>2678</v>
      </c>
      <c r="L52" s="73">
        <v>1</v>
      </c>
      <c r="M52" s="74">
        <v>5236.64306640625</v>
      </c>
      <c r="N52" s="74">
        <v>7518.34814453125</v>
      </c>
      <c r="O52" s="75"/>
      <c r="P52" s="76"/>
      <c r="Q52" s="76"/>
      <c r="R52" s="86"/>
      <c r="S52" s="48">
        <v>0</v>
      </c>
      <c r="T52" s="48">
        <v>2</v>
      </c>
      <c r="U52" s="49">
        <v>0</v>
      </c>
      <c r="V52" s="49">
        <v>0.058824</v>
      </c>
      <c r="W52" s="49">
        <v>0</v>
      </c>
      <c r="X52" s="49">
        <v>0.641147</v>
      </c>
      <c r="Y52" s="49">
        <v>0.5</v>
      </c>
      <c r="Z52" s="49">
        <v>0</v>
      </c>
      <c r="AA52" s="71">
        <v>52</v>
      </c>
      <c r="AB52" s="71"/>
      <c r="AC52" s="72"/>
      <c r="AD52" s="78" t="s">
        <v>1544</v>
      </c>
      <c r="AE52" s="78">
        <v>1913</v>
      </c>
      <c r="AF52" s="78">
        <v>1869</v>
      </c>
      <c r="AG52" s="78">
        <v>9040</v>
      </c>
      <c r="AH52" s="78">
        <v>2032</v>
      </c>
      <c r="AI52" s="78"/>
      <c r="AJ52" s="78" t="s">
        <v>1743</v>
      </c>
      <c r="AK52" s="78"/>
      <c r="AL52" s="83" t="s">
        <v>2053</v>
      </c>
      <c r="AM52" s="78"/>
      <c r="AN52" s="80">
        <v>41294.852997685186</v>
      </c>
      <c r="AO52" s="83" t="s">
        <v>2199</v>
      </c>
      <c r="AP52" s="78" t="b">
        <v>1</v>
      </c>
      <c r="AQ52" s="78" t="b">
        <v>0</v>
      </c>
      <c r="AR52" s="78" t="b">
        <v>1</v>
      </c>
      <c r="AS52" s="78" t="s">
        <v>1403</v>
      </c>
      <c r="AT52" s="78">
        <v>63</v>
      </c>
      <c r="AU52" s="83" t="s">
        <v>2334</v>
      </c>
      <c r="AV52" s="78" t="b">
        <v>0</v>
      </c>
      <c r="AW52" s="78" t="s">
        <v>2424</v>
      </c>
      <c r="AX52" s="83" t="s">
        <v>2474</v>
      </c>
      <c r="AY52" s="78" t="s">
        <v>66</v>
      </c>
      <c r="AZ52" s="78" t="str">
        <f>REPLACE(INDEX(GroupVertices[Group],MATCH(Vertices[[#This Row],[Vertex]],GroupVertices[Vertex],0)),1,1,"")</f>
        <v>6</v>
      </c>
      <c r="BA52" s="48"/>
      <c r="BB52" s="48"/>
      <c r="BC52" s="48"/>
      <c r="BD52" s="48"/>
      <c r="BE52" s="48" t="s">
        <v>684</v>
      </c>
      <c r="BF52" s="48" t="s">
        <v>684</v>
      </c>
      <c r="BG52" s="121" t="s">
        <v>3446</v>
      </c>
      <c r="BH52" s="121" t="s">
        <v>3446</v>
      </c>
      <c r="BI52" s="121" t="s">
        <v>3576</v>
      </c>
      <c r="BJ52" s="121" t="s">
        <v>3576</v>
      </c>
      <c r="BK52" s="121">
        <v>0</v>
      </c>
      <c r="BL52" s="124">
        <v>0</v>
      </c>
      <c r="BM52" s="121">
        <v>0</v>
      </c>
      <c r="BN52" s="124">
        <v>0</v>
      </c>
      <c r="BO52" s="121">
        <v>0</v>
      </c>
      <c r="BP52" s="124">
        <v>0</v>
      </c>
      <c r="BQ52" s="121">
        <v>16</v>
      </c>
      <c r="BR52" s="124">
        <v>100</v>
      </c>
      <c r="BS52" s="121">
        <v>16</v>
      </c>
      <c r="BT52" s="2"/>
      <c r="BU52" s="3"/>
      <c r="BV52" s="3"/>
      <c r="BW52" s="3"/>
      <c r="BX52" s="3"/>
    </row>
    <row r="53" spans="1:76" ht="15">
      <c r="A53" s="64" t="s">
        <v>373</v>
      </c>
      <c r="B53" s="65"/>
      <c r="C53" s="65" t="s">
        <v>64</v>
      </c>
      <c r="D53" s="66">
        <v>162.57493769584534</v>
      </c>
      <c r="E53" s="68"/>
      <c r="F53" s="100" t="s">
        <v>2365</v>
      </c>
      <c r="G53" s="65"/>
      <c r="H53" s="69" t="s">
        <v>373</v>
      </c>
      <c r="I53" s="70"/>
      <c r="J53" s="70"/>
      <c r="K53" s="69" t="s">
        <v>2679</v>
      </c>
      <c r="L53" s="73">
        <v>176.06225680933852</v>
      </c>
      <c r="M53" s="74">
        <v>4854.0439453125</v>
      </c>
      <c r="N53" s="74">
        <v>6958.34375</v>
      </c>
      <c r="O53" s="75"/>
      <c r="P53" s="76"/>
      <c r="Q53" s="76"/>
      <c r="R53" s="86"/>
      <c r="S53" s="48">
        <v>6</v>
      </c>
      <c r="T53" s="48">
        <v>0</v>
      </c>
      <c r="U53" s="49">
        <v>9</v>
      </c>
      <c r="V53" s="49">
        <v>0.076923</v>
      </c>
      <c r="W53" s="49">
        <v>0</v>
      </c>
      <c r="X53" s="49">
        <v>1.715673</v>
      </c>
      <c r="Y53" s="49">
        <v>0.26666666666666666</v>
      </c>
      <c r="Z53" s="49">
        <v>0</v>
      </c>
      <c r="AA53" s="71">
        <v>53</v>
      </c>
      <c r="AB53" s="71"/>
      <c r="AC53" s="72"/>
      <c r="AD53" s="78" t="s">
        <v>1545</v>
      </c>
      <c r="AE53" s="78">
        <v>386</v>
      </c>
      <c r="AF53" s="78">
        <v>723</v>
      </c>
      <c r="AG53" s="78">
        <v>192</v>
      </c>
      <c r="AH53" s="78">
        <v>87</v>
      </c>
      <c r="AI53" s="78"/>
      <c r="AJ53" s="78" t="s">
        <v>1744</v>
      </c>
      <c r="AK53" s="78"/>
      <c r="AL53" s="83" t="s">
        <v>2054</v>
      </c>
      <c r="AM53" s="78"/>
      <c r="AN53" s="80">
        <v>40497.807650462964</v>
      </c>
      <c r="AO53" s="78"/>
      <c r="AP53" s="78" t="b">
        <v>1</v>
      </c>
      <c r="AQ53" s="78" t="b">
        <v>0</v>
      </c>
      <c r="AR53" s="78" t="b">
        <v>1</v>
      </c>
      <c r="AS53" s="78" t="s">
        <v>1404</v>
      </c>
      <c r="AT53" s="78">
        <v>8</v>
      </c>
      <c r="AU53" s="83" t="s">
        <v>2334</v>
      </c>
      <c r="AV53" s="78" t="b">
        <v>0</v>
      </c>
      <c r="AW53" s="78" t="s">
        <v>2424</v>
      </c>
      <c r="AX53" s="83" t="s">
        <v>2475</v>
      </c>
      <c r="AY53" s="78" t="s">
        <v>65</v>
      </c>
      <c r="AZ53" s="78" t="str">
        <f>REPLACE(INDEX(GroupVertices[Group],MATCH(Vertices[[#This Row],[Vertex]],GroupVertices[Vertex],0)),1,1,"")</f>
        <v>6</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251</v>
      </c>
      <c r="B54" s="65"/>
      <c r="C54" s="65" t="s">
        <v>64</v>
      </c>
      <c r="D54" s="66">
        <v>162.01116383875427</v>
      </c>
      <c r="E54" s="68"/>
      <c r="F54" s="100" t="s">
        <v>847</v>
      </c>
      <c r="G54" s="65"/>
      <c r="H54" s="69" t="s">
        <v>251</v>
      </c>
      <c r="I54" s="70"/>
      <c r="J54" s="70"/>
      <c r="K54" s="69" t="s">
        <v>2680</v>
      </c>
      <c r="L54" s="73">
        <v>876.3112840466927</v>
      </c>
      <c r="M54" s="74">
        <v>4750.521484375</v>
      </c>
      <c r="N54" s="74">
        <v>7508.7705078125</v>
      </c>
      <c r="O54" s="75"/>
      <c r="P54" s="76"/>
      <c r="Q54" s="76"/>
      <c r="R54" s="86"/>
      <c r="S54" s="48">
        <v>7</v>
      </c>
      <c r="T54" s="48">
        <v>4</v>
      </c>
      <c r="U54" s="49">
        <v>45</v>
      </c>
      <c r="V54" s="49">
        <v>0.1</v>
      </c>
      <c r="W54" s="49">
        <v>0</v>
      </c>
      <c r="X54" s="49">
        <v>2.334996</v>
      </c>
      <c r="Y54" s="49">
        <v>0.125</v>
      </c>
      <c r="Z54" s="49">
        <v>0.375</v>
      </c>
      <c r="AA54" s="71">
        <v>54</v>
      </c>
      <c r="AB54" s="71"/>
      <c r="AC54" s="72"/>
      <c r="AD54" s="78" t="s">
        <v>1546</v>
      </c>
      <c r="AE54" s="78">
        <v>41</v>
      </c>
      <c r="AF54" s="78">
        <v>16</v>
      </c>
      <c r="AG54" s="78">
        <v>14</v>
      </c>
      <c r="AH54" s="78">
        <v>12</v>
      </c>
      <c r="AI54" s="78"/>
      <c r="AJ54" s="78" t="s">
        <v>1745</v>
      </c>
      <c r="AK54" s="78"/>
      <c r="AL54" s="83" t="s">
        <v>2055</v>
      </c>
      <c r="AM54" s="78"/>
      <c r="AN54" s="80">
        <v>43556.802777777775</v>
      </c>
      <c r="AO54" s="83" t="s">
        <v>2200</v>
      </c>
      <c r="AP54" s="78" t="b">
        <v>1</v>
      </c>
      <c r="AQ54" s="78" t="b">
        <v>0</v>
      </c>
      <c r="AR54" s="78" t="b">
        <v>1</v>
      </c>
      <c r="AS54" s="78" t="s">
        <v>1403</v>
      </c>
      <c r="AT54" s="78">
        <v>0</v>
      </c>
      <c r="AU54" s="78"/>
      <c r="AV54" s="78" t="b">
        <v>0</v>
      </c>
      <c r="AW54" s="78" t="s">
        <v>2424</v>
      </c>
      <c r="AX54" s="83" t="s">
        <v>2476</v>
      </c>
      <c r="AY54" s="78" t="s">
        <v>66</v>
      </c>
      <c r="AZ54" s="78" t="str">
        <f>REPLACE(INDEX(GroupVertices[Group],MATCH(Vertices[[#This Row],[Vertex]],GroupVertices[Vertex],0)),1,1,"")</f>
        <v>6</v>
      </c>
      <c r="BA54" s="48"/>
      <c r="BB54" s="48"/>
      <c r="BC54" s="48"/>
      <c r="BD54" s="48"/>
      <c r="BE54" s="48" t="s">
        <v>684</v>
      </c>
      <c r="BF54" s="48" t="s">
        <v>684</v>
      </c>
      <c r="BG54" s="121" t="s">
        <v>3447</v>
      </c>
      <c r="BH54" s="121" t="s">
        <v>3537</v>
      </c>
      <c r="BI54" s="121" t="s">
        <v>3577</v>
      </c>
      <c r="BJ54" s="121" t="s">
        <v>3657</v>
      </c>
      <c r="BK54" s="121">
        <v>0</v>
      </c>
      <c r="BL54" s="124">
        <v>0</v>
      </c>
      <c r="BM54" s="121">
        <v>0</v>
      </c>
      <c r="BN54" s="124">
        <v>0</v>
      </c>
      <c r="BO54" s="121">
        <v>0</v>
      </c>
      <c r="BP54" s="124">
        <v>0</v>
      </c>
      <c r="BQ54" s="121">
        <v>54</v>
      </c>
      <c r="BR54" s="124">
        <v>100</v>
      </c>
      <c r="BS54" s="121">
        <v>54</v>
      </c>
      <c r="BT54" s="2"/>
      <c r="BU54" s="3"/>
      <c r="BV54" s="3"/>
      <c r="BW54" s="3"/>
      <c r="BX54" s="3"/>
    </row>
    <row r="55" spans="1:76" ht="15">
      <c r="A55" s="64" t="s">
        <v>374</v>
      </c>
      <c r="B55" s="65"/>
      <c r="C55" s="65" t="s">
        <v>64</v>
      </c>
      <c r="D55" s="66">
        <v>173.1359291573928</v>
      </c>
      <c r="E55" s="68"/>
      <c r="F55" s="100" t="s">
        <v>2366</v>
      </c>
      <c r="G55" s="65"/>
      <c r="H55" s="69" t="s">
        <v>374</v>
      </c>
      <c r="I55" s="70"/>
      <c r="J55" s="70"/>
      <c r="K55" s="69" t="s">
        <v>2681</v>
      </c>
      <c r="L55" s="73">
        <v>1</v>
      </c>
      <c r="M55" s="74">
        <v>3989.20458984375</v>
      </c>
      <c r="N55" s="74">
        <v>4836.92578125</v>
      </c>
      <c r="O55" s="75"/>
      <c r="P55" s="76"/>
      <c r="Q55" s="76"/>
      <c r="R55" s="86"/>
      <c r="S55" s="48">
        <v>1</v>
      </c>
      <c r="T55" s="48">
        <v>0</v>
      </c>
      <c r="U55" s="49">
        <v>0</v>
      </c>
      <c r="V55" s="49">
        <v>0.043478</v>
      </c>
      <c r="W55" s="49">
        <v>0</v>
      </c>
      <c r="X55" s="49">
        <v>0.531554</v>
      </c>
      <c r="Y55" s="49">
        <v>0</v>
      </c>
      <c r="Z55" s="49">
        <v>0</v>
      </c>
      <c r="AA55" s="71">
        <v>55</v>
      </c>
      <c r="AB55" s="71"/>
      <c r="AC55" s="72"/>
      <c r="AD55" s="78" t="s">
        <v>1547</v>
      </c>
      <c r="AE55" s="78">
        <v>888</v>
      </c>
      <c r="AF55" s="78">
        <v>13967</v>
      </c>
      <c r="AG55" s="78">
        <v>11246</v>
      </c>
      <c r="AH55" s="78">
        <v>4611</v>
      </c>
      <c r="AI55" s="78"/>
      <c r="AJ55" s="78" t="s">
        <v>1746</v>
      </c>
      <c r="AK55" s="78" t="s">
        <v>1924</v>
      </c>
      <c r="AL55" s="83" t="s">
        <v>2056</v>
      </c>
      <c r="AM55" s="78"/>
      <c r="AN55" s="80">
        <v>40120.83887731482</v>
      </c>
      <c r="AO55" s="83" t="s">
        <v>2201</v>
      </c>
      <c r="AP55" s="78" t="b">
        <v>0</v>
      </c>
      <c r="AQ55" s="78" t="b">
        <v>0</v>
      </c>
      <c r="AR55" s="78" t="b">
        <v>1</v>
      </c>
      <c r="AS55" s="78" t="s">
        <v>1403</v>
      </c>
      <c r="AT55" s="78">
        <v>222</v>
      </c>
      <c r="AU55" s="83" t="s">
        <v>2334</v>
      </c>
      <c r="AV55" s="78" t="b">
        <v>0</v>
      </c>
      <c r="AW55" s="78" t="s">
        <v>2424</v>
      </c>
      <c r="AX55" s="83" t="s">
        <v>2477</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375</v>
      </c>
      <c r="B56" s="65"/>
      <c r="C56" s="65" t="s">
        <v>64</v>
      </c>
      <c r="D56" s="66">
        <v>162.10605646816563</v>
      </c>
      <c r="E56" s="68"/>
      <c r="F56" s="100" t="s">
        <v>2367</v>
      </c>
      <c r="G56" s="65"/>
      <c r="H56" s="69" t="s">
        <v>375</v>
      </c>
      <c r="I56" s="70"/>
      <c r="J56" s="70"/>
      <c r="K56" s="69" t="s">
        <v>2682</v>
      </c>
      <c r="L56" s="73">
        <v>1</v>
      </c>
      <c r="M56" s="74">
        <v>3551.93212890625</v>
      </c>
      <c r="N56" s="74">
        <v>5129.9072265625</v>
      </c>
      <c r="O56" s="75"/>
      <c r="P56" s="76"/>
      <c r="Q56" s="76"/>
      <c r="R56" s="86"/>
      <c r="S56" s="48">
        <v>1</v>
      </c>
      <c r="T56" s="48">
        <v>0</v>
      </c>
      <c r="U56" s="49">
        <v>0</v>
      </c>
      <c r="V56" s="49">
        <v>0.043478</v>
      </c>
      <c r="W56" s="49">
        <v>0</v>
      </c>
      <c r="X56" s="49">
        <v>0.531554</v>
      </c>
      <c r="Y56" s="49">
        <v>0</v>
      </c>
      <c r="Z56" s="49">
        <v>0</v>
      </c>
      <c r="AA56" s="71">
        <v>56</v>
      </c>
      <c r="AB56" s="71"/>
      <c r="AC56" s="72"/>
      <c r="AD56" s="78" t="s">
        <v>1548</v>
      </c>
      <c r="AE56" s="78">
        <v>120</v>
      </c>
      <c r="AF56" s="78">
        <v>135</v>
      </c>
      <c r="AG56" s="78">
        <v>128</v>
      </c>
      <c r="AH56" s="78">
        <v>125</v>
      </c>
      <c r="AI56" s="78"/>
      <c r="AJ56" s="78" t="s">
        <v>1747</v>
      </c>
      <c r="AK56" s="78" t="s">
        <v>1925</v>
      </c>
      <c r="AL56" s="83" t="s">
        <v>2057</v>
      </c>
      <c r="AM56" s="78"/>
      <c r="AN56" s="80">
        <v>41951.86525462963</v>
      </c>
      <c r="AO56" s="83" t="s">
        <v>2202</v>
      </c>
      <c r="AP56" s="78" t="b">
        <v>0</v>
      </c>
      <c r="AQ56" s="78" t="b">
        <v>0</v>
      </c>
      <c r="AR56" s="78" t="b">
        <v>1</v>
      </c>
      <c r="AS56" s="78" t="s">
        <v>1403</v>
      </c>
      <c r="AT56" s="78">
        <v>1</v>
      </c>
      <c r="AU56" s="83" t="s">
        <v>2334</v>
      </c>
      <c r="AV56" s="78" t="b">
        <v>0</v>
      </c>
      <c r="AW56" s="78" t="s">
        <v>2424</v>
      </c>
      <c r="AX56" s="83" t="s">
        <v>2478</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248</v>
      </c>
      <c r="B57" s="65"/>
      <c r="C57" s="65" t="s">
        <v>64</v>
      </c>
      <c r="D57" s="66">
        <v>162.06459078136405</v>
      </c>
      <c r="E57" s="68"/>
      <c r="F57" s="100" t="s">
        <v>838</v>
      </c>
      <c r="G57" s="65"/>
      <c r="H57" s="69" t="s">
        <v>248</v>
      </c>
      <c r="I57" s="70"/>
      <c r="J57" s="70"/>
      <c r="K57" s="69" t="s">
        <v>2683</v>
      </c>
      <c r="L57" s="73">
        <v>312.22178988326846</v>
      </c>
      <c r="M57" s="74">
        <v>4904.755859375</v>
      </c>
      <c r="N57" s="74">
        <v>8629.1552734375</v>
      </c>
      <c r="O57" s="75"/>
      <c r="P57" s="76"/>
      <c r="Q57" s="76"/>
      <c r="R57" s="86"/>
      <c r="S57" s="48">
        <v>1</v>
      </c>
      <c r="T57" s="48">
        <v>2</v>
      </c>
      <c r="U57" s="49">
        <v>16</v>
      </c>
      <c r="V57" s="49">
        <v>0.0625</v>
      </c>
      <c r="W57" s="49">
        <v>0</v>
      </c>
      <c r="X57" s="49">
        <v>0.822846</v>
      </c>
      <c r="Y57" s="49">
        <v>0</v>
      </c>
      <c r="Z57" s="49">
        <v>0.5</v>
      </c>
      <c r="AA57" s="71">
        <v>57</v>
      </c>
      <c r="AB57" s="71"/>
      <c r="AC57" s="72"/>
      <c r="AD57" s="78" t="s">
        <v>1549</v>
      </c>
      <c r="AE57" s="78">
        <v>45</v>
      </c>
      <c r="AF57" s="78">
        <v>83</v>
      </c>
      <c r="AG57" s="78">
        <v>30</v>
      </c>
      <c r="AH57" s="78">
        <v>1</v>
      </c>
      <c r="AI57" s="78"/>
      <c r="AJ57" s="78" t="s">
        <v>1748</v>
      </c>
      <c r="AK57" s="78"/>
      <c r="AL57" s="78"/>
      <c r="AM57" s="78"/>
      <c r="AN57" s="80">
        <v>42138.52905092593</v>
      </c>
      <c r="AO57" s="78"/>
      <c r="AP57" s="78" t="b">
        <v>1</v>
      </c>
      <c r="AQ57" s="78" t="b">
        <v>0</v>
      </c>
      <c r="AR57" s="78" t="b">
        <v>1</v>
      </c>
      <c r="AS57" s="78" t="s">
        <v>1404</v>
      </c>
      <c r="AT57" s="78">
        <v>0</v>
      </c>
      <c r="AU57" s="83" t="s">
        <v>2334</v>
      </c>
      <c r="AV57" s="78" t="b">
        <v>0</v>
      </c>
      <c r="AW57" s="78" t="s">
        <v>2424</v>
      </c>
      <c r="AX57" s="83" t="s">
        <v>2479</v>
      </c>
      <c r="AY57" s="78" t="s">
        <v>66</v>
      </c>
      <c r="AZ57" s="78" t="str">
        <f>REPLACE(INDEX(GroupVertices[Group],MATCH(Vertices[[#This Row],[Vertex]],GroupVertices[Vertex],0)),1,1,"")</f>
        <v>6</v>
      </c>
      <c r="BA57" s="48"/>
      <c r="BB57" s="48"/>
      <c r="BC57" s="48"/>
      <c r="BD57" s="48"/>
      <c r="BE57" s="48" t="s">
        <v>684</v>
      </c>
      <c r="BF57" s="48" t="s">
        <v>684</v>
      </c>
      <c r="BG57" s="121" t="s">
        <v>3448</v>
      </c>
      <c r="BH57" s="121" t="s">
        <v>3448</v>
      </c>
      <c r="BI57" s="121" t="s">
        <v>3578</v>
      </c>
      <c r="BJ57" s="121" t="s">
        <v>3578</v>
      </c>
      <c r="BK57" s="121">
        <v>0</v>
      </c>
      <c r="BL57" s="124">
        <v>0</v>
      </c>
      <c r="BM57" s="121">
        <v>0</v>
      </c>
      <c r="BN57" s="124">
        <v>0</v>
      </c>
      <c r="BO57" s="121">
        <v>0</v>
      </c>
      <c r="BP57" s="124">
        <v>0</v>
      </c>
      <c r="BQ57" s="121">
        <v>16</v>
      </c>
      <c r="BR57" s="124">
        <v>100</v>
      </c>
      <c r="BS57" s="121">
        <v>16</v>
      </c>
      <c r="BT57" s="2"/>
      <c r="BU57" s="3"/>
      <c r="BV57" s="3"/>
      <c r="BW57" s="3"/>
      <c r="BX57" s="3"/>
    </row>
    <row r="58" spans="1:76" ht="15">
      <c r="A58" s="64" t="s">
        <v>376</v>
      </c>
      <c r="B58" s="65"/>
      <c r="C58" s="65" t="s">
        <v>64</v>
      </c>
      <c r="D58" s="66">
        <v>162.0932977953036</v>
      </c>
      <c r="E58" s="68"/>
      <c r="F58" s="100" t="s">
        <v>2368</v>
      </c>
      <c r="G58" s="65"/>
      <c r="H58" s="69" t="s">
        <v>376</v>
      </c>
      <c r="I58" s="70"/>
      <c r="J58" s="70"/>
      <c r="K58" s="69" t="s">
        <v>2684</v>
      </c>
      <c r="L58" s="73">
        <v>1</v>
      </c>
      <c r="M58" s="74">
        <v>5004.0009765625</v>
      </c>
      <c r="N58" s="74">
        <v>9646.09375</v>
      </c>
      <c r="O58" s="75"/>
      <c r="P58" s="76"/>
      <c r="Q58" s="76"/>
      <c r="R58" s="86"/>
      <c r="S58" s="48">
        <v>1</v>
      </c>
      <c r="T58" s="48">
        <v>0</v>
      </c>
      <c r="U58" s="49">
        <v>0</v>
      </c>
      <c r="V58" s="49">
        <v>0.041667</v>
      </c>
      <c r="W58" s="49">
        <v>0</v>
      </c>
      <c r="X58" s="49">
        <v>0.499709</v>
      </c>
      <c r="Y58" s="49">
        <v>0</v>
      </c>
      <c r="Z58" s="49">
        <v>0</v>
      </c>
      <c r="AA58" s="71">
        <v>58</v>
      </c>
      <c r="AB58" s="71"/>
      <c r="AC58" s="72"/>
      <c r="AD58" s="78" t="s">
        <v>1550</v>
      </c>
      <c r="AE58" s="78">
        <v>54</v>
      </c>
      <c r="AF58" s="78">
        <v>119</v>
      </c>
      <c r="AG58" s="78">
        <v>141</v>
      </c>
      <c r="AH58" s="78">
        <v>47</v>
      </c>
      <c r="AI58" s="78"/>
      <c r="AJ58" s="78" t="s">
        <v>1749</v>
      </c>
      <c r="AK58" s="78" t="s">
        <v>1926</v>
      </c>
      <c r="AL58" s="83" t="s">
        <v>2058</v>
      </c>
      <c r="AM58" s="78"/>
      <c r="AN58" s="80">
        <v>39661.03697916667</v>
      </c>
      <c r="AO58" s="78"/>
      <c r="AP58" s="78" t="b">
        <v>0</v>
      </c>
      <c r="AQ58" s="78" t="b">
        <v>0</v>
      </c>
      <c r="AR58" s="78" t="b">
        <v>0</v>
      </c>
      <c r="AS58" s="78" t="s">
        <v>1405</v>
      </c>
      <c r="AT58" s="78">
        <v>0</v>
      </c>
      <c r="AU58" s="83" t="s">
        <v>2334</v>
      </c>
      <c r="AV58" s="78" t="b">
        <v>0</v>
      </c>
      <c r="AW58" s="78" t="s">
        <v>2424</v>
      </c>
      <c r="AX58" s="83" t="s">
        <v>2480</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249</v>
      </c>
      <c r="B59" s="65"/>
      <c r="C59" s="65" t="s">
        <v>64</v>
      </c>
      <c r="D59" s="66">
        <v>162.16187566193705</v>
      </c>
      <c r="E59" s="68"/>
      <c r="F59" s="100" t="s">
        <v>839</v>
      </c>
      <c r="G59" s="65"/>
      <c r="H59" s="69" t="s">
        <v>249</v>
      </c>
      <c r="I59" s="70"/>
      <c r="J59" s="70"/>
      <c r="K59" s="69" t="s">
        <v>2685</v>
      </c>
      <c r="L59" s="73">
        <v>1</v>
      </c>
      <c r="M59" s="74">
        <v>7686.041015625</v>
      </c>
      <c r="N59" s="74">
        <v>2105.671875</v>
      </c>
      <c r="O59" s="75"/>
      <c r="P59" s="76"/>
      <c r="Q59" s="76"/>
      <c r="R59" s="86"/>
      <c r="S59" s="48">
        <v>2</v>
      </c>
      <c r="T59" s="48">
        <v>1</v>
      </c>
      <c r="U59" s="49">
        <v>0</v>
      </c>
      <c r="V59" s="49">
        <v>1</v>
      </c>
      <c r="W59" s="49">
        <v>0</v>
      </c>
      <c r="X59" s="49">
        <v>1.298242</v>
      </c>
      <c r="Y59" s="49">
        <v>0</v>
      </c>
      <c r="Z59" s="49">
        <v>0</v>
      </c>
      <c r="AA59" s="71">
        <v>59</v>
      </c>
      <c r="AB59" s="71"/>
      <c r="AC59" s="72"/>
      <c r="AD59" s="78" t="s">
        <v>1551</v>
      </c>
      <c r="AE59" s="78">
        <v>61</v>
      </c>
      <c r="AF59" s="78">
        <v>205</v>
      </c>
      <c r="AG59" s="78">
        <v>271</v>
      </c>
      <c r="AH59" s="78">
        <v>347</v>
      </c>
      <c r="AI59" s="78"/>
      <c r="AJ59" s="78" t="s">
        <v>1750</v>
      </c>
      <c r="AK59" s="78"/>
      <c r="AL59" s="83" t="s">
        <v>2059</v>
      </c>
      <c r="AM59" s="78"/>
      <c r="AN59" s="80">
        <v>40659.44084490741</v>
      </c>
      <c r="AO59" s="83" t="s">
        <v>2203</v>
      </c>
      <c r="AP59" s="78" t="b">
        <v>0</v>
      </c>
      <c r="AQ59" s="78" t="b">
        <v>0</v>
      </c>
      <c r="AR59" s="78" t="b">
        <v>0</v>
      </c>
      <c r="AS59" s="78" t="s">
        <v>1403</v>
      </c>
      <c r="AT59" s="78">
        <v>27</v>
      </c>
      <c r="AU59" s="83" t="s">
        <v>2337</v>
      </c>
      <c r="AV59" s="78" t="b">
        <v>0</v>
      </c>
      <c r="AW59" s="78" t="s">
        <v>2424</v>
      </c>
      <c r="AX59" s="83" t="s">
        <v>2481</v>
      </c>
      <c r="AY59" s="78" t="s">
        <v>66</v>
      </c>
      <c r="AZ59" s="78" t="str">
        <f>REPLACE(INDEX(GroupVertices[Group],MATCH(Vertices[[#This Row],[Vertex]],GroupVertices[Vertex],0)),1,1,"")</f>
        <v>36</v>
      </c>
      <c r="BA59" s="48" t="s">
        <v>599</v>
      </c>
      <c r="BB59" s="48" t="s">
        <v>599</v>
      </c>
      <c r="BC59" s="48" t="s">
        <v>656</v>
      </c>
      <c r="BD59" s="48" t="s">
        <v>656</v>
      </c>
      <c r="BE59" s="48" t="s">
        <v>691</v>
      </c>
      <c r="BF59" s="48" t="s">
        <v>691</v>
      </c>
      <c r="BG59" s="121" t="s">
        <v>3166</v>
      </c>
      <c r="BH59" s="121" t="s">
        <v>3166</v>
      </c>
      <c r="BI59" s="121" t="s">
        <v>3293</v>
      </c>
      <c r="BJ59" s="121" t="s">
        <v>3293</v>
      </c>
      <c r="BK59" s="121">
        <v>0</v>
      </c>
      <c r="BL59" s="124">
        <v>0</v>
      </c>
      <c r="BM59" s="121">
        <v>0</v>
      </c>
      <c r="BN59" s="124">
        <v>0</v>
      </c>
      <c r="BO59" s="121">
        <v>0</v>
      </c>
      <c r="BP59" s="124">
        <v>0</v>
      </c>
      <c r="BQ59" s="121">
        <v>21</v>
      </c>
      <c r="BR59" s="124">
        <v>100</v>
      </c>
      <c r="BS59" s="121">
        <v>21</v>
      </c>
      <c r="BT59" s="2"/>
      <c r="BU59" s="3"/>
      <c r="BV59" s="3"/>
      <c r="BW59" s="3"/>
      <c r="BX59" s="3"/>
    </row>
    <row r="60" spans="1:76" ht="15">
      <c r="A60" s="64" t="s">
        <v>250</v>
      </c>
      <c r="B60" s="65"/>
      <c r="C60" s="65" t="s">
        <v>64</v>
      </c>
      <c r="D60" s="66">
        <v>164.80212352732391</v>
      </c>
      <c r="E60" s="68"/>
      <c r="F60" s="100" t="s">
        <v>840</v>
      </c>
      <c r="G60" s="65"/>
      <c r="H60" s="69" t="s">
        <v>250</v>
      </c>
      <c r="I60" s="70"/>
      <c r="J60" s="70"/>
      <c r="K60" s="69" t="s">
        <v>2686</v>
      </c>
      <c r="L60" s="73">
        <v>1</v>
      </c>
      <c r="M60" s="74">
        <v>7686.041015625</v>
      </c>
      <c r="N60" s="74">
        <v>1705.7117919921875</v>
      </c>
      <c r="O60" s="75"/>
      <c r="P60" s="76"/>
      <c r="Q60" s="76"/>
      <c r="R60" s="86"/>
      <c r="S60" s="48">
        <v>0</v>
      </c>
      <c r="T60" s="48">
        <v>1</v>
      </c>
      <c r="U60" s="49">
        <v>0</v>
      </c>
      <c r="V60" s="49">
        <v>1</v>
      </c>
      <c r="W60" s="49">
        <v>0</v>
      </c>
      <c r="X60" s="49">
        <v>0.701753</v>
      </c>
      <c r="Y60" s="49">
        <v>0</v>
      </c>
      <c r="Z60" s="49">
        <v>0</v>
      </c>
      <c r="AA60" s="71">
        <v>60</v>
      </c>
      <c r="AB60" s="71"/>
      <c r="AC60" s="72"/>
      <c r="AD60" s="78" t="s">
        <v>1552</v>
      </c>
      <c r="AE60" s="78">
        <v>1010</v>
      </c>
      <c r="AF60" s="78">
        <v>3516</v>
      </c>
      <c r="AG60" s="78">
        <v>13688</v>
      </c>
      <c r="AH60" s="78">
        <v>8439</v>
      </c>
      <c r="AI60" s="78"/>
      <c r="AJ60" s="78" t="s">
        <v>1751</v>
      </c>
      <c r="AK60" s="78" t="s">
        <v>1927</v>
      </c>
      <c r="AL60" s="83" t="s">
        <v>2060</v>
      </c>
      <c r="AM60" s="78"/>
      <c r="AN60" s="80">
        <v>40485.67922453704</v>
      </c>
      <c r="AO60" s="83" t="s">
        <v>2204</v>
      </c>
      <c r="AP60" s="78" t="b">
        <v>1</v>
      </c>
      <c r="AQ60" s="78" t="b">
        <v>0</v>
      </c>
      <c r="AR60" s="78" t="b">
        <v>1</v>
      </c>
      <c r="AS60" s="78" t="s">
        <v>1403</v>
      </c>
      <c r="AT60" s="78">
        <v>247</v>
      </c>
      <c r="AU60" s="83" t="s">
        <v>2334</v>
      </c>
      <c r="AV60" s="78" t="b">
        <v>0</v>
      </c>
      <c r="AW60" s="78" t="s">
        <v>2424</v>
      </c>
      <c r="AX60" s="83" t="s">
        <v>2482</v>
      </c>
      <c r="AY60" s="78" t="s">
        <v>66</v>
      </c>
      <c r="AZ60" s="78" t="str">
        <f>REPLACE(INDEX(GroupVertices[Group],MATCH(Vertices[[#This Row],[Vertex]],GroupVertices[Vertex],0)),1,1,"")</f>
        <v>36</v>
      </c>
      <c r="BA60" s="48" t="s">
        <v>599</v>
      </c>
      <c r="BB60" s="48" t="s">
        <v>599</v>
      </c>
      <c r="BC60" s="48" t="s">
        <v>656</v>
      </c>
      <c r="BD60" s="48" t="s">
        <v>656</v>
      </c>
      <c r="BE60" s="48" t="s">
        <v>692</v>
      </c>
      <c r="BF60" s="48" t="s">
        <v>692</v>
      </c>
      <c r="BG60" s="121" t="s">
        <v>3449</v>
      </c>
      <c r="BH60" s="121" t="s">
        <v>3449</v>
      </c>
      <c r="BI60" s="121" t="s">
        <v>3579</v>
      </c>
      <c r="BJ60" s="121" t="s">
        <v>3579</v>
      </c>
      <c r="BK60" s="121">
        <v>0</v>
      </c>
      <c r="BL60" s="124">
        <v>0</v>
      </c>
      <c r="BM60" s="121">
        <v>0</v>
      </c>
      <c r="BN60" s="124">
        <v>0</v>
      </c>
      <c r="BO60" s="121">
        <v>0</v>
      </c>
      <c r="BP60" s="124">
        <v>0</v>
      </c>
      <c r="BQ60" s="121">
        <v>17</v>
      </c>
      <c r="BR60" s="124">
        <v>100</v>
      </c>
      <c r="BS60" s="121">
        <v>17</v>
      </c>
      <c r="BT60" s="2"/>
      <c r="BU60" s="3"/>
      <c r="BV60" s="3"/>
      <c r="BW60" s="3"/>
      <c r="BX60" s="3"/>
    </row>
    <row r="61" spans="1:76" ht="15">
      <c r="A61" s="64" t="s">
        <v>252</v>
      </c>
      <c r="B61" s="65"/>
      <c r="C61" s="65" t="s">
        <v>64</v>
      </c>
      <c r="D61" s="66">
        <v>162.04704760617875</v>
      </c>
      <c r="E61" s="68"/>
      <c r="F61" s="100" t="s">
        <v>841</v>
      </c>
      <c r="G61" s="65"/>
      <c r="H61" s="69" t="s">
        <v>252</v>
      </c>
      <c r="I61" s="70"/>
      <c r="J61" s="70"/>
      <c r="K61" s="69" t="s">
        <v>2687</v>
      </c>
      <c r="L61" s="73">
        <v>1</v>
      </c>
      <c r="M61" s="74">
        <v>2645.8134765625</v>
      </c>
      <c r="N61" s="74">
        <v>3461.169921875</v>
      </c>
      <c r="O61" s="75"/>
      <c r="P61" s="76"/>
      <c r="Q61" s="76"/>
      <c r="R61" s="86"/>
      <c r="S61" s="48">
        <v>0</v>
      </c>
      <c r="T61" s="48">
        <v>1</v>
      </c>
      <c r="U61" s="49">
        <v>0</v>
      </c>
      <c r="V61" s="49">
        <v>0.043478</v>
      </c>
      <c r="W61" s="49">
        <v>0</v>
      </c>
      <c r="X61" s="49">
        <v>0.531554</v>
      </c>
      <c r="Y61" s="49">
        <v>0</v>
      </c>
      <c r="Z61" s="49">
        <v>0</v>
      </c>
      <c r="AA61" s="71">
        <v>61</v>
      </c>
      <c r="AB61" s="71"/>
      <c r="AC61" s="72"/>
      <c r="AD61" s="78" t="s">
        <v>1553</v>
      </c>
      <c r="AE61" s="78">
        <v>112</v>
      </c>
      <c r="AF61" s="78">
        <v>61</v>
      </c>
      <c r="AG61" s="78">
        <v>293</v>
      </c>
      <c r="AH61" s="78">
        <v>387</v>
      </c>
      <c r="AI61" s="78"/>
      <c r="AJ61" s="78" t="s">
        <v>1752</v>
      </c>
      <c r="AK61" s="78" t="s">
        <v>1928</v>
      </c>
      <c r="AL61" s="78"/>
      <c r="AM61" s="78"/>
      <c r="AN61" s="80">
        <v>39932.7983912037</v>
      </c>
      <c r="AO61" s="78"/>
      <c r="AP61" s="78" t="b">
        <v>1</v>
      </c>
      <c r="AQ61" s="78" t="b">
        <v>0</v>
      </c>
      <c r="AR61" s="78" t="b">
        <v>0</v>
      </c>
      <c r="AS61" s="78" t="s">
        <v>1403</v>
      </c>
      <c r="AT61" s="78">
        <v>1</v>
      </c>
      <c r="AU61" s="83" t="s">
        <v>2334</v>
      </c>
      <c r="AV61" s="78" t="b">
        <v>0</v>
      </c>
      <c r="AW61" s="78" t="s">
        <v>2424</v>
      </c>
      <c r="AX61" s="83" t="s">
        <v>2483</v>
      </c>
      <c r="AY61" s="78" t="s">
        <v>66</v>
      </c>
      <c r="AZ61" s="78" t="str">
        <f>REPLACE(INDEX(GroupVertices[Group],MATCH(Vertices[[#This Row],[Vertex]],GroupVertices[Vertex],0)),1,1,"")</f>
        <v>4</v>
      </c>
      <c r="BA61" s="48"/>
      <c r="BB61" s="48"/>
      <c r="BC61" s="48"/>
      <c r="BD61" s="48"/>
      <c r="BE61" s="48"/>
      <c r="BF61" s="48"/>
      <c r="BG61" s="121" t="s">
        <v>3450</v>
      </c>
      <c r="BH61" s="121" t="s">
        <v>3450</v>
      </c>
      <c r="BI61" s="121" t="s">
        <v>3580</v>
      </c>
      <c r="BJ61" s="121" t="s">
        <v>3580</v>
      </c>
      <c r="BK61" s="121">
        <v>0</v>
      </c>
      <c r="BL61" s="124">
        <v>0</v>
      </c>
      <c r="BM61" s="121">
        <v>0</v>
      </c>
      <c r="BN61" s="124">
        <v>0</v>
      </c>
      <c r="BO61" s="121">
        <v>0</v>
      </c>
      <c r="BP61" s="124">
        <v>0</v>
      </c>
      <c r="BQ61" s="121">
        <v>21</v>
      </c>
      <c r="BR61" s="124">
        <v>100</v>
      </c>
      <c r="BS61" s="121">
        <v>21</v>
      </c>
      <c r="BT61" s="2"/>
      <c r="BU61" s="3"/>
      <c r="BV61" s="3"/>
      <c r="BW61" s="3"/>
      <c r="BX61" s="3"/>
    </row>
    <row r="62" spans="1:76" ht="15">
      <c r="A62" s="64" t="s">
        <v>253</v>
      </c>
      <c r="B62" s="65"/>
      <c r="C62" s="65" t="s">
        <v>64</v>
      </c>
      <c r="D62" s="66">
        <v>162.4728683129491</v>
      </c>
      <c r="E62" s="68"/>
      <c r="F62" s="100" t="s">
        <v>2369</v>
      </c>
      <c r="G62" s="65"/>
      <c r="H62" s="69" t="s">
        <v>253</v>
      </c>
      <c r="I62" s="70"/>
      <c r="J62" s="70"/>
      <c r="K62" s="69" t="s">
        <v>2688</v>
      </c>
      <c r="L62" s="73">
        <v>545.6381322957199</v>
      </c>
      <c r="M62" s="74">
        <v>4802.64208984375</v>
      </c>
      <c r="N62" s="74">
        <v>4681.412109375</v>
      </c>
      <c r="O62" s="75"/>
      <c r="P62" s="76"/>
      <c r="Q62" s="76"/>
      <c r="R62" s="86"/>
      <c r="S62" s="48">
        <v>4</v>
      </c>
      <c r="T62" s="48">
        <v>2</v>
      </c>
      <c r="U62" s="49">
        <v>28</v>
      </c>
      <c r="V62" s="49">
        <v>0.125</v>
      </c>
      <c r="W62" s="49">
        <v>0</v>
      </c>
      <c r="X62" s="49">
        <v>2.326571</v>
      </c>
      <c r="Y62" s="49">
        <v>0</v>
      </c>
      <c r="Z62" s="49">
        <v>0</v>
      </c>
      <c r="AA62" s="71">
        <v>62</v>
      </c>
      <c r="AB62" s="71"/>
      <c r="AC62" s="72"/>
      <c r="AD62" s="78" t="s">
        <v>1554</v>
      </c>
      <c r="AE62" s="78">
        <v>854</v>
      </c>
      <c r="AF62" s="78">
        <v>595</v>
      </c>
      <c r="AG62" s="78">
        <v>338</v>
      </c>
      <c r="AH62" s="78">
        <v>1161</v>
      </c>
      <c r="AI62" s="78"/>
      <c r="AJ62" s="78" t="s">
        <v>1753</v>
      </c>
      <c r="AK62" s="78" t="s">
        <v>1929</v>
      </c>
      <c r="AL62" s="83" t="s">
        <v>2061</v>
      </c>
      <c r="AM62" s="78"/>
      <c r="AN62" s="80">
        <v>42551.487708333334</v>
      </c>
      <c r="AO62" s="83" t="s">
        <v>2205</v>
      </c>
      <c r="AP62" s="78" t="b">
        <v>0</v>
      </c>
      <c r="AQ62" s="78" t="b">
        <v>0</v>
      </c>
      <c r="AR62" s="78" t="b">
        <v>1</v>
      </c>
      <c r="AS62" s="78" t="s">
        <v>1405</v>
      </c>
      <c r="AT62" s="78">
        <v>16</v>
      </c>
      <c r="AU62" s="83" t="s">
        <v>2334</v>
      </c>
      <c r="AV62" s="78" t="b">
        <v>0</v>
      </c>
      <c r="AW62" s="78" t="s">
        <v>2424</v>
      </c>
      <c r="AX62" s="83" t="s">
        <v>2484</v>
      </c>
      <c r="AY62" s="78" t="s">
        <v>66</v>
      </c>
      <c r="AZ62" s="78" t="str">
        <f>REPLACE(INDEX(GroupVertices[Group],MATCH(Vertices[[#This Row],[Vertex]],GroupVertices[Vertex],0)),1,1,"")</f>
        <v>8</v>
      </c>
      <c r="BA62" s="48"/>
      <c r="BB62" s="48"/>
      <c r="BC62" s="48"/>
      <c r="BD62" s="48"/>
      <c r="BE62" s="48" t="s">
        <v>693</v>
      </c>
      <c r="BF62" s="48" t="s">
        <v>693</v>
      </c>
      <c r="BG62" s="121" t="s">
        <v>3451</v>
      </c>
      <c r="BH62" s="121" t="s">
        <v>3451</v>
      </c>
      <c r="BI62" s="121" t="s">
        <v>3581</v>
      </c>
      <c r="BJ62" s="121" t="s">
        <v>3581</v>
      </c>
      <c r="BK62" s="121">
        <v>0</v>
      </c>
      <c r="BL62" s="124">
        <v>0</v>
      </c>
      <c r="BM62" s="121">
        <v>0</v>
      </c>
      <c r="BN62" s="124">
        <v>0</v>
      </c>
      <c r="BO62" s="121">
        <v>0</v>
      </c>
      <c r="BP62" s="124">
        <v>0</v>
      </c>
      <c r="BQ62" s="121">
        <v>33</v>
      </c>
      <c r="BR62" s="124">
        <v>100</v>
      </c>
      <c r="BS62" s="121">
        <v>33</v>
      </c>
      <c r="BT62" s="2"/>
      <c r="BU62" s="3"/>
      <c r="BV62" s="3"/>
      <c r="BW62" s="3"/>
      <c r="BX62" s="3"/>
    </row>
    <row r="63" spans="1:76" ht="15">
      <c r="A63" s="64" t="s">
        <v>377</v>
      </c>
      <c r="B63" s="65"/>
      <c r="C63" s="65" t="s">
        <v>64</v>
      </c>
      <c r="D63" s="66">
        <v>162.05422435966364</v>
      </c>
      <c r="E63" s="68"/>
      <c r="F63" s="100" t="s">
        <v>2370</v>
      </c>
      <c r="G63" s="65"/>
      <c r="H63" s="69" t="s">
        <v>377</v>
      </c>
      <c r="I63" s="70"/>
      <c r="J63" s="70"/>
      <c r="K63" s="69" t="s">
        <v>2689</v>
      </c>
      <c r="L63" s="73">
        <v>1</v>
      </c>
      <c r="M63" s="74">
        <v>5181.32958984375</v>
      </c>
      <c r="N63" s="74">
        <v>5761.95703125</v>
      </c>
      <c r="O63" s="75"/>
      <c r="P63" s="76"/>
      <c r="Q63" s="76"/>
      <c r="R63" s="86"/>
      <c r="S63" s="48">
        <v>1</v>
      </c>
      <c r="T63" s="48">
        <v>0</v>
      </c>
      <c r="U63" s="49">
        <v>0</v>
      </c>
      <c r="V63" s="49">
        <v>0.071429</v>
      </c>
      <c r="W63" s="49">
        <v>0</v>
      </c>
      <c r="X63" s="49">
        <v>0.479597</v>
      </c>
      <c r="Y63" s="49">
        <v>0</v>
      </c>
      <c r="Z63" s="49">
        <v>0</v>
      </c>
      <c r="AA63" s="71">
        <v>63</v>
      </c>
      <c r="AB63" s="71"/>
      <c r="AC63" s="72"/>
      <c r="AD63" s="78" t="s">
        <v>1555</v>
      </c>
      <c r="AE63" s="78">
        <v>55</v>
      </c>
      <c r="AF63" s="78">
        <v>70</v>
      </c>
      <c r="AG63" s="78">
        <v>230</v>
      </c>
      <c r="AH63" s="78">
        <v>25</v>
      </c>
      <c r="AI63" s="78"/>
      <c r="AJ63" s="78"/>
      <c r="AK63" s="78"/>
      <c r="AL63" s="78"/>
      <c r="AM63" s="78"/>
      <c r="AN63" s="80">
        <v>43038.55045138889</v>
      </c>
      <c r="AO63" s="78"/>
      <c r="AP63" s="78" t="b">
        <v>1</v>
      </c>
      <c r="AQ63" s="78" t="b">
        <v>0</v>
      </c>
      <c r="AR63" s="78" t="b">
        <v>0</v>
      </c>
      <c r="AS63" s="78" t="s">
        <v>1405</v>
      </c>
      <c r="AT63" s="78">
        <v>0</v>
      </c>
      <c r="AU63" s="78"/>
      <c r="AV63" s="78" t="b">
        <v>0</v>
      </c>
      <c r="AW63" s="78" t="s">
        <v>2424</v>
      </c>
      <c r="AX63" s="83" t="s">
        <v>2485</v>
      </c>
      <c r="AY63" s="78" t="s">
        <v>65</v>
      </c>
      <c r="AZ63" s="78" t="str">
        <f>REPLACE(INDEX(GroupVertices[Group],MATCH(Vertices[[#This Row],[Vertex]],GroupVertices[Vertex],0)),1,1,"")</f>
        <v>8</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378</v>
      </c>
      <c r="B64" s="65"/>
      <c r="C64" s="65" t="s">
        <v>64</v>
      </c>
      <c r="D64" s="66">
        <v>171.78430725107123</v>
      </c>
      <c r="E64" s="68"/>
      <c r="F64" s="100" t="s">
        <v>2371</v>
      </c>
      <c r="G64" s="65"/>
      <c r="H64" s="69" t="s">
        <v>378</v>
      </c>
      <c r="I64" s="70"/>
      <c r="J64" s="70"/>
      <c r="K64" s="69" t="s">
        <v>2690</v>
      </c>
      <c r="L64" s="73">
        <v>1</v>
      </c>
      <c r="M64" s="74">
        <v>5236.64306640625</v>
      </c>
      <c r="N64" s="74">
        <v>3869.526123046875</v>
      </c>
      <c r="O64" s="75"/>
      <c r="P64" s="76"/>
      <c r="Q64" s="76"/>
      <c r="R64" s="86"/>
      <c r="S64" s="48">
        <v>1</v>
      </c>
      <c r="T64" s="48">
        <v>0</v>
      </c>
      <c r="U64" s="49">
        <v>0</v>
      </c>
      <c r="V64" s="49">
        <v>0.071429</v>
      </c>
      <c r="W64" s="49">
        <v>0</v>
      </c>
      <c r="X64" s="49">
        <v>0.479597</v>
      </c>
      <c r="Y64" s="49">
        <v>0</v>
      </c>
      <c r="Z64" s="49">
        <v>0</v>
      </c>
      <c r="AA64" s="71">
        <v>64</v>
      </c>
      <c r="AB64" s="71"/>
      <c r="AC64" s="72"/>
      <c r="AD64" s="78" t="s">
        <v>1556</v>
      </c>
      <c r="AE64" s="78">
        <v>873</v>
      </c>
      <c r="AF64" s="78">
        <v>12272</v>
      </c>
      <c r="AG64" s="78">
        <v>4054</v>
      </c>
      <c r="AH64" s="78">
        <v>2411</v>
      </c>
      <c r="AI64" s="78"/>
      <c r="AJ64" s="78" t="s">
        <v>1754</v>
      </c>
      <c r="AK64" s="78" t="s">
        <v>1930</v>
      </c>
      <c r="AL64" s="83" t="s">
        <v>2062</v>
      </c>
      <c r="AM64" s="78"/>
      <c r="AN64" s="80">
        <v>41393.93400462963</v>
      </c>
      <c r="AO64" s="83" t="s">
        <v>2206</v>
      </c>
      <c r="AP64" s="78" t="b">
        <v>0</v>
      </c>
      <c r="AQ64" s="78" t="b">
        <v>0</v>
      </c>
      <c r="AR64" s="78" t="b">
        <v>0</v>
      </c>
      <c r="AS64" s="78" t="s">
        <v>1403</v>
      </c>
      <c r="AT64" s="78">
        <v>100</v>
      </c>
      <c r="AU64" s="83" t="s">
        <v>2334</v>
      </c>
      <c r="AV64" s="78" t="b">
        <v>0</v>
      </c>
      <c r="AW64" s="78" t="s">
        <v>2424</v>
      </c>
      <c r="AX64" s="83" t="s">
        <v>2486</v>
      </c>
      <c r="AY64" s="78" t="s">
        <v>65</v>
      </c>
      <c r="AZ64" s="78" t="str">
        <f>REPLACE(INDEX(GroupVertices[Group],MATCH(Vertices[[#This Row],[Vertex]],GroupVertices[Vertex],0)),1,1,"")</f>
        <v>8</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254</v>
      </c>
      <c r="B65" s="65"/>
      <c r="C65" s="65" t="s">
        <v>64</v>
      </c>
      <c r="D65" s="66">
        <v>162.343686750221</v>
      </c>
      <c r="E65" s="68"/>
      <c r="F65" s="100" t="s">
        <v>842</v>
      </c>
      <c r="G65" s="65"/>
      <c r="H65" s="69" t="s">
        <v>254</v>
      </c>
      <c r="I65" s="70"/>
      <c r="J65" s="70"/>
      <c r="K65" s="69" t="s">
        <v>2691</v>
      </c>
      <c r="L65" s="73">
        <v>1</v>
      </c>
      <c r="M65" s="74">
        <v>4468.2802734375</v>
      </c>
      <c r="N65" s="74">
        <v>8050.70654296875</v>
      </c>
      <c r="O65" s="75"/>
      <c r="P65" s="76"/>
      <c r="Q65" s="76"/>
      <c r="R65" s="86"/>
      <c r="S65" s="48">
        <v>0</v>
      </c>
      <c r="T65" s="48">
        <v>2</v>
      </c>
      <c r="U65" s="49">
        <v>0</v>
      </c>
      <c r="V65" s="49">
        <v>0.058824</v>
      </c>
      <c r="W65" s="49">
        <v>0</v>
      </c>
      <c r="X65" s="49">
        <v>0.641147</v>
      </c>
      <c r="Y65" s="49">
        <v>0.5</v>
      </c>
      <c r="Z65" s="49">
        <v>0</v>
      </c>
      <c r="AA65" s="71">
        <v>65</v>
      </c>
      <c r="AB65" s="71"/>
      <c r="AC65" s="72"/>
      <c r="AD65" s="78" t="s">
        <v>1557</v>
      </c>
      <c r="AE65" s="78">
        <v>732</v>
      </c>
      <c r="AF65" s="78">
        <v>433</v>
      </c>
      <c r="AG65" s="78">
        <v>1103</v>
      </c>
      <c r="AH65" s="78">
        <v>884</v>
      </c>
      <c r="AI65" s="78"/>
      <c r="AJ65" s="78" t="s">
        <v>1755</v>
      </c>
      <c r="AK65" s="78" t="s">
        <v>1931</v>
      </c>
      <c r="AL65" s="78"/>
      <c r="AM65" s="78"/>
      <c r="AN65" s="80">
        <v>40992.48903935185</v>
      </c>
      <c r="AO65" s="83" t="s">
        <v>2207</v>
      </c>
      <c r="AP65" s="78" t="b">
        <v>1</v>
      </c>
      <c r="AQ65" s="78" t="b">
        <v>0</v>
      </c>
      <c r="AR65" s="78" t="b">
        <v>1</v>
      </c>
      <c r="AS65" s="78" t="s">
        <v>1404</v>
      </c>
      <c r="AT65" s="78">
        <v>7</v>
      </c>
      <c r="AU65" s="83" t="s">
        <v>2334</v>
      </c>
      <c r="AV65" s="78" t="b">
        <v>0</v>
      </c>
      <c r="AW65" s="78" t="s">
        <v>2424</v>
      </c>
      <c r="AX65" s="83" t="s">
        <v>2487</v>
      </c>
      <c r="AY65" s="78" t="s">
        <v>66</v>
      </c>
      <c r="AZ65" s="78" t="str">
        <f>REPLACE(INDEX(GroupVertices[Group],MATCH(Vertices[[#This Row],[Vertex]],GroupVertices[Vertex],0)),1,1,"")</f>
        <v>6</v>
      </c>
      <c r="BA65" s="48"/>
      <c r="BB65" s="48"/>
      <c r="BC65" s="48"/>
      <c r="BD65" s="48"/>
      <c r="BE65" s="48" t="s">
        <v>684</v>
      </c>
      <c r="BF65" s="48" t="s">
        <v>684</v>
      </c>
      <c r="BG65" s="121" t="s">
        <v>3452</v>
      </c>
      <c r="BH65" s="121" t="s">
        <v>3538</v>
      </c>
      <c r="BI65" s="121" t="s">
        <v>3582</v>
      </c>
      <c r="BJ65" s="121" t="s">
        <v>3582</v>
      </c>
      <c r="BK65" s="121">
        <v>0</v>
      </c>
      <c r="BL65" s="124">
        <v>0</v>
      </c>
      <c r="BM65" s="121">
        <v>0</v>
      </c>
      <c r="BN65" s="124">
        <v>0</v>
      </c>
      <c r="BO65" s="121">
        <v>0</v>
      </c>
      <c r="BP65" s="124">
        <v>0</v>
      </c>
      <c r="BQ65" s="121">
        <v>27</v>
      </c>
      <c r="BR65" s="124">
        <v>100</v>
      </c>
      <c r="BS65" s="121">
        <v>27</v>
      </c>
      <c r="BT65" s="2"/>
      <c r="BU65" s="3"/>
      <c r="BV65" s="3"/>
      <c r="BW65" s="3"/>
      <c r="BX65" s="3"/>
    </row>
    <row r="66" spans="1:76" ht="15">
      <c r="A66" s="64" t="s">
        <v>255</v>
      </c>
      <c r="B66" s="65"/>
      <c r="C66" s="65" t="s">
        <v>64</v>
      </c>
      <c r="D66" s="66">
        <v>162.40907494863893</v>
      </c>
      <c r="E66" s="68"/>
      <c r="F66" s="100" t="s">
        <v>843</v>
      </c>
      <c r="G66" s="65"/>
      <c r="H66" s="69" t="s">
        <v>255</v>
      </c>
      <c r="I66" s="70"/>
      <c r="J66" s="70"/>
      <c r="K66" s="69" t="s">
        <v>2692</v>
      </c>
      <c r="L66" s="73">
        <v>1</v>
      </c>
      <c r="M66" s="74">
        <v>434.4919738769531</v>
      </c>
      <c r="N66" s="74">
        <v>6069.14111328125</v>
      </c>
      <c r="O66" s="75"/>
      <c r="P66" s="76"/>
      <c r="Q66" s="76"/>
      <c r="R66" s="86"/>
      <c r="S66" s="48">
        <v>1</v>
      </c>
      <c r="T66" s="48">
        <v>1</v>
      </c>
      <c r="U66" s="49">
        <v>0</v>
      </c>
      <c r="V66" s="49">
        <v>0</v>
      </c>
      <c r="W66" s="49">
        <v>0</v>
      </c>
      <c r="X66" s="49">
        <v>0.999997</v>
      </c>
      <c r="Y66" s="49">
        <v>0</v>
      </c>
      <c r="Z66" s="49" t="s">
        <v>4182</v>
      </c>
      <c r="AA66" s="71">
        <v>66</v>
      </c>
      <c r="AB66" s="71"/>
      <c r="AC66" s="72"/>
      <c r="AD66" s="78" t="s">
        <v>1558</v>
      </c>
      <c r="AE66" s="78">
        <v>496</v>
      </c>
      <c r="AF66" s="78">
        <v>515</v>
      </c>
      <c r="AG66" s="78">
        <v>2032</v>
      </c>
      <c r="AH66" s="78">
        <v>943</v>
      </c>
      <c r="AI66" s="78"/>
      <c r="AJ66" s="78" t="s">
        <v>1756</v>
      </c>
      <c r="AK66" s="78" t="s">
        <v>1932</v>
      </c>
      <c r="AL66" s="83" t="s">
        <v>2063</v>
      </c>
      <c r="AM66" s="78"/>
      <c r="AN66" s="80">
        <v>40778.79715277778</v>
      </c>
      <c r="AO66" s="78"/>
      <c r="AP66" s="78" t="b">
        <v>1</v>
      </c>
      <c r="AQ66" s="78" t="b">
        <v>0</v>
      </c>
      <c r="AR66" s="78" t="b">
        <v>1</v>
      </c>
      <c r="AS66" s="78" t="s">
        <v>1403</v>
      </c>
      <c r="AT66" s="78">
        <v>15</v>
      </c>
      <c r="AU66" s="83" t="s">
        <v>2334</v>
      </c>
      <c r="AV66" s="78" t="b">
        <v>0</v>
      </c>
      <c r="AW66" s="78" t="s">
        <v>2424</v>
      </c>
      <c r="AX66" s="83" t="s">
        <v>2488</v>
      </c>
      <c r="AY66" s="78" t="s">
        <v>66</v>
      </c>
      <c r="AZ66" s="78" t="str">
        <f>REPLACE(INDEX(GroupVertices[Group],MATCH(Vertices[[#This Row],[Vertex]],GroupVertices[Vertex],0)),1,1,"")</f>
        <v>1</v>
      </c>
      <c r="BA66" s="48" t="s">
        <v>600</v>
      </c>
      <c r="BB66" s="48" t="s">
        <v>600</v>
      </c>
      <c r="BC66" s="48" t="s">
        <v>648</v>
      </c>
      <c r="BD66" s="48" t="s">
        <v>648</v>
      </c>
      <c r="BE66" s="48" t="s">
        <v>694</v>
      </c>
      <c r="BF66" s="48" t="s">
        <v>694</v>
      </c>
      <c r="BG66" s="121" t="s">
        <v>3453</v>
      </c>
      <c r="BH66" s="121" t="s">
        <v>3453</v>
      </c>
      <c r="BI66" s="121" t="s">
        <v>3583</v>
      </c>
      <c r="BJ66" s="121" t="s">
        <v>3583</v>
      </c>
      <c r="BK66" s="121">
        <v>0</v>
      </c>
      <c r="BL66" s="124">
        <v>0</v>
      </c>
      <c r="BM66" s="121">
        <v>0</v>
      </c>
      <c r="BN66" s="124">
        <v>0</v>
      </c>
      <c r="BO66" s="121">
        <v>0</v>
      </c>
      <c r="BP66" s="124">
        <v>0</v>
      </c>
      <c r="BQ66" s="121">
        <v>2</v>
      </c>
      <c r="BR66" s="124">
        <v>100</v>
      </c>
      <c r="BS66" s="121">
        <v>2</v>
      </c>
      <c r="BT66" s="2"/>
      <c r="BU66" s="3"/>
      <c r="BV66" s="3"/>
      <c r="BW66" s="3"/>
      <c r="BX66" s="3"/>
    </row>
    <row r="67" spans="1:76" ht="15">
      <c r="A67" s="64" t="s">
        <v>256</v>
      </c>
      <c r="B67" s="65"/>
      <c r="C67" s="65" t="s">
        <v>64</v>
      </c>
      <c r="D67" s="66">
        <v>162.11323322165055</v>
      </c>
      <c r="E67" s="68"/>
      <c r="F67" s="100" t="s">
        <v>844</v>
      </c>
      <c r="G67" s="65"/>
      <c r="H67" s="69" t="s">
        <v>256</v>
      </c>
      <c r="I67" s="70"/>
      <c r="J67" s="70"/>
      <c r="K67" s="69" t="s">
        <v>2693</v>
      </c>
      <c r="L67" s="73">
        <v>1</v>
      </c>
      <c r="M67" s="74">
        <v>9618.9208984375</v>
      </c>
      <c r="N67" s="74">
        <v>7431.609375</v>
      </c>
      <c r="O67" s="75"/>
      <c r="P67" s="76"/>
      <c r="Q67" s="76"/>
      <c r="R67" s="86"/>
      <c r="S67" s="48">
        <v>0</v>
      </c>
      <c r="T67" s="48">
        <v>1</v>
      </c>
      <c r="U67" s="49">
        <v>0</v>
      </c>
      <c r="V67" s="49">
        <v>0.333333</v>
      </c>
      <c r="W67" s="49">
        <v>0</v>
      </c>
      <c r="X67" s="49">
        <v>0.638296</v>
      </c>
      <c r="Y67" s="49">
        <v>0</v>
      </c>
      <c r="Z67" s="49">
        <v>0</v>
      </c>
      <c r="AA67" s="71">
        <v>67</v>
      </c>
      <c r="AB67" s="71"/>
      <c r="AC67" s="72"/>
      <c r="AD67" s="78" t="s">
        <v>1559</v>
      </c>
      <c r="AE67" s="78">
        <v>165</v>
      </c>
      <c r="AF67" s="78">
        <v>144</v>
      </c>
      <c r="AG67" s="78">
        <v>1186</v>
      </c>
      <c r="AH67" s="78">
        <v>549</v>
      </c>
      <c r="AI67" s="78"/>
      <c r="AJ67" s="78" t="s">
        <v>1757</v>
      </c>
      <c r="AK67" s="78" t="s">
        <v>1447</v>
      </c>
      <c r="AL67" s="83" t="s">
        <v>2064</v>
      </c>
      <c r="AM67" s="78"/>
      <c r="AN67" s="80">
        <v>40238.44888888889</v>
      </c>
      <c r="AO67" s="83" t="s">
        <v>2208</v>
      </c>
      <c r="AP67" s="78" t="b">
        <v>0</v>
      </c>
      <c r="AQ67" s="78" t="b">
        <v>0</v>
      </c>
      <c r="AR67" s="78" t="b">
        <v>1</v>
      </c>
      <c r="AS67" s="78" t="s">
        <v>1404</v>
      </c>
      <c r="AT67" s="78">
        <v>9</v>
      </c>
      <c r="AU67" s="83" t="s">
        <v>2334</v>
      </c>
      <c r="AV67" s="78" t="b">
        <v>0</v>
      </c>
      <c r="AW67" s="78" t="s">
        <v>2424</v>
      </c>
      <c r="AX67" s="83" t="s">
        <v>2489</v>
      </c>
      <c r="AY67" s="78" t="s">
        <v>66</v>
      </c>
      <c r="AZ67" s="78" t="str">
        <f>REPLACE(INDEX(GroupVertices[Group],MATCH(Vertices[[#This Row],[Vertex]],GroupVertices[Vertex],0)),1,1,"")</f>
        <v>21</v>
      </c>
      <c r="BA67" s="48" t="s">
        <v>597</v>
      </c>
      <c r="BB67" s="48" t="s">
        <v>597</v>
      </c>
      <c r="BC67" s="48" t="s">
        <v>654</v>
      </c>
      <c r="BD67" s="48" t="s">
        <v>654</v>
      </c>
      <c r="BE67" s="48" t="s">
        <v>690</v>
      </c>
      <c r="BF67" s="48" t="s">
        <v>690</v>
      </c>
      <c r="BG67" s="121" t="s">
        <v>3441</v>
      </c>
      <c r="BH67" s="121" t="s">
        <v>3441</v>
      </c>
      <c r="BI67" s="121" t="s">
        <v>3571</v>
      </c>
      <c r="BJ67" s="121" t="s">
        <v>3571</v>
      </c>
      <c r="BK67" s="121">
        <v>0</v>
      </c>
      <c r="BL67" s="124">
        <v>0</v>
      </c>
      <c r="BM67" s="121">
        <v>0</v>
      </c>
      <c r="BN67" s="124">
        <v>0</v>
      </c>
      <c r="BO67" s="121">
        <v>0</v>
      </c>
      <c r="BP67" s="124">
        <v>0</v>
      </c>
      <c r="BQ67" s="121">
        <v>12</v>
      </c>
      <c r="BR67" s="124">
        <v>100</v>
      </c>
      <c r="BS67" s="121">
        <v>12</v>
      </c>
      <c r="BT67" s="2"/>
      <c r="BU67" s="3"/>
      <c r="BV67" s="3"/>
      <c r="BW67" s="3"/>
      <c r="BX67" s="3"/>
    </row>
    <row r="68" spans="1:76" ht="15">
      <c r="A68" s="64" t="s">
        <v>257</v>
      </c>
      <c r="B68" s="65"/>
      <c r="C68" s="65" t="s">
        <v>64</v>
      </c>
      <c r="D68" s="66">
        <v>162.29424689288064</v>
      </c>
      <c r="E68" s="68"/>
      <c r="F68" s="100" t="s">
        <v>2372</v>
      </c>
      <c r="G68" s="65"/>
      <c r="H68" s="69" t="s">
        <v>257</v>
      </c>
      <c r="I68" s="70"/>
      <c r="J68" s="70"/>
      <c r="K68" s="69" t="s">
        <v>2694</v>
      </c>
      <c r="L68" s="73">
        <v>1</v>
      </c>
      <c r="M68" s="74">
        <v>7596.70654296875</v>
      </c>
      <c r="N68" s="74">
        <v>5905.2919921875</v>
      </c>
      <c r="O68" s="75"/>
      <c r="P68" s="76"/>
      <c r="Q68" s="76"/>
      <c r="R68" s="86"/>
      <c r="S68" s="48">
        <v>0</v>
      </c>
      <c r="T68" s="48">
        <v>1</v>
      </c>
      <c r="U68" s="49">
        <v>0</v>
      </c>
      <c r="V68" s="49">
        <v>0.333333</v>
      </c>
      <c r="W68" s="49">
        <v>0</v>
      </c>
      <c r="X68" s="49">
        <v>0.638296</v>
      </c>
      <c r="Y68" s="49">
        <v>0</v>
      </c>
      <c r="Z68" s="49">
        <v>0</v>
      </c>
      <c r="AA68" s="71">
        <v>68</v>
      </c>
      <c r="AB68" s="71"/>
      <c r="AC68" s="72"/>
      <c r="AD68" s="78" t="s">
        <v>1560</v>
      </c>
      <c r="AE68" s="78">
        <v>566</v>
      </c>
      <c r="AF68" s="78">
        <v>371</v>
      </c>
      <c r="AG68" s="78">
        <v>936</v>
      </c>
      <c r="AH68" s="78">
        <v>3562</v>
      </c>
      <c r="AI68" s="78"/>
      <c r="AJ68" s="78" t="s">
        <v>1758</v>
      </c>
      <c r="AK68" s="78" t="s">
        <v>1933</v>
      </c>
      <c r="AL68" s="78"/>
      <c r="AM68" s="78"/>
      <c r="AN68" s="80">
        <v>42387.56866898148</v>
      </c>
      <c r="AO68" s="83" t="s">
        <v>2209</v>
      </c>
      <c r="AP68" s="78" t="b">
        <v>1</v>
      </c>
      <c r="AQ68" s="78" t="b">
        <v>0</v>
      </c>
      <c r="AR68" s="78" t="b">
        <v>1</v>
      </c>
      <c r="AS68" s="78" t="s">
        <v>1403</v>
      </c>
      <c r="AT68" s="78">
        <v>30</v>
      </c>
      <c r="AU68" s="78"/>
      <c r="AV68" s="78" t="b">
        <v>0</v>
      </c>
      <c r="AW68" s="78" t="s">
        <v>2424</v>
      </c>
      <c r="AX68" s="83" t="s">
        <v>2490</v>
      </c>
      <c r="AY68" s="78" t="s">
        <v>66</v>
      </c>
      <c r="AZ68" s="78" t="str">
        <f>REPLACE(INDEX(GroupVertices[Group],MATCH(Vertices[[#This Row],[Vertex]],GroupVertices[Vertex],0)),1,1,"")</f>
        <v>20</v>
      </c>
      <c r="BA68" s="48"/>
      <c r="BB68" s="48"/>
      <c r="BC68" s="48"/>
      <c r="BD68" s="48"/>
      <c r="BE68" s="48" t="s">
        <v>695</v>
      </c>
      <c r="BF68" s="48" t="s">
        <v>695</v>
      </c>
      <c r="BG68" s="121" t="s">
        <v>3454</v>
      </c>
      <c r="BH68" s="121" t="s">
        <v>3454</v>
      </c>
      <c r="BI68" s="121" t="s">
        <v>3584</v>
      </c>
      <c r="BJ68" s="121" t="s">
        <v>3584</v>
      </c>
      <c r="BK68" s="121">
        <v>1</v>
      </c>
      <c r="BL68" s="124">
        <v>6.25</v>
      </c>
      <c r="BM68" s="121">
        <v>0</v>
      </c>
      <c r="BN68" s="124">
        <v>0</v>
      </c>
      <c r="BO68" s="121">
        <v>0</v>
      </c>
      <c r="BP68" s="124">
        <v>0</v>
      </c>
      <c r="BQ68" s="121">
        <v>15</v>
      </c>
      <c r="BR68" s="124">
        <v>93.75</v>
      </c>
      <c r="BS68" s="121">
        <v>16</v>
      </c>
      <c r="BT68" s="2"/>
      <c r="BU68" s="3"/>
      <c r="BV68" s="3"/>
      <c r="BW68" s="3"/>
      <c r="BX68" s="3"/>
    </row>
    <row r="69" spans="1:76" ht="15">
      <c r="A69" s="64" t="s">
        <v>282</v>
      </c>
      <c r="B69" s="65"/>
      <c r="C69" s="65" t="s">
        <v>64</v>
      </c>
      <c r="D69" s="66">
        <v>162.06140111314852</v>
      </c>
      <c r="E69" s="68"/>
      <c r="F69" s="100" t="s">
        <v>2373</v>
      </c>
      <c r="G69" s="65"/>
      <c r="H69" s="69" t="s">
        <v>282</v>
      </c>
      <c r="I69" s="70"/>
      <c r="J69" s="70"/>
      <c r="K69" s="69" t="s">
        <v>2695</v>
      </c>
      <c r="L69" s="73">
        <v>39.90272373540856</v>
      </c>
      <c r="M69" s="74">
        <v>7596.70654296875</v>
      </c>
      <c r="N69" s="74">
        <v>5270.06103515625</v>
      </c>
      <c r="O69" s="75"/>
      <c r="P69" s="76"/>
      <c r="Q69" s="76"/>
      <c r="R69" s="86"/>
      <c r="S69" s="48">
        <v>3</v>
      </c>
      <c r="T69" s="48">
        <v>1</v>
      </c>
      <c r="U69" s="49">
        <v>2</v>
      </c>
      <c r="V69" s="49">
        <v>0.5</v>
      </c>
      <c r="W69" s="49">
        <v>0</v>
      </c>
      <c r="X69" s="49">
        <v>1.723399</v>
      </c>
      <c r="Y69" s="49">
        <v>0</v>
      </c>
      <c r="Z69" s="49">
        <v>0</v>
      </c>
      <c r="AA69" s="71">
        <v>69</v>
      </c>
      <c r="AB69" s="71"/>
      <c r="AC69" s="72"/>
      <c r="AD69" s="78" t="s">
        <v>1561</v>
      </c>
      <c r="AE69" s="78">
        <v>122</v>
      </c>
      <c r="AF69" s="78">
        <v>79</v>
      </c>
      <c r="AG69" s="78">
        <v>169</v>
      </c>
      <c r="AH69" s="78">
        <v>152</v>
      </c>
      <c r="AI69" s="78"/>
      <c r="AJ69" s="78" t="s">
        <v>1759</v>
      </c>
      <c r="AK69" s="78"/>
      <c r="AL69" s="78"/>
      <c r="AM69" s="78"/>
      <c r="AN69" s="80">
        <v>43015.39195601852</v>
      </c>
      <c r="AO69" s="78"/>
      <c r="AP69" s="78" t="b">
        <v>1</v>
      </c>
      <c r="AQ69" s="78" t="b">
        <v>0</v>
      </c>
      <c r="AR69" s="78" t="b">
        <v>0</v>
      </c>
      <c r="AS69" s="78" t="s">
        <v>1403</v>
      </c>
      <c r="AT69" s="78">
        <v>4</v>
      </c>
      <c r="AU69" s="78"/>
      <c r="AV69" s="78" t="b">
        <v>0</v>
      </c>
      <c r="AW69" s="78" t="s">
        <v>2424</v>
      </c>
      <c r="AX69" s="83" t="s">
        <v>2491</v>
      </c>
      <c r="AY69" s="78" t="s">
        <v>66</v>
      </c>
      <c r="AZ69" s="78" t="str">
        <f>REPLACE(INDEX(GroupVertices[Group],MATCH(Vertices[[#This Row],[Vertex]],GroupVertices[Vertex],0)),1,1,"")</f>
        <v>20</v>
      </c>
      <c r="BA69" s="48"/>
      <c r="BB69" s="48"/>
      <c r="BC69" s="48"/>
      <c r="BD69" s="48"/>
      <c r="BE69" s="48" t="s">
        <v>695</v>
      </c>
      <c r="BF69" s="48" t="s">
        <v>695</v>
      </c>
      <c r="BG69" s="121" t="s">
        <v>3455</v>
      </c>
      <c r="BH69" s="121" t="s">
        <v>3455</v>
      </c>
      <c r="BI69" s="121" t="s">
        <v>3285</v>
      </c>
      <c r="BJ69" s="121" t="s">
        <v>3285</v>
      </c>
      <c r="BK69" s="121">
        <v>1</v>
      </c>
      <c r="BL69" s="124">
        <v>7.142857142857143</v>
      </c>
      <c r="BM69" s="121">
        <v>0</v>
      </c>
      <c r="BN69" s="124">
        <v>0</v>
      </c>
      <c r="BO69" s="121">
        <v>0</v>
      </c>
      <c r="BP69" s="124">
        <v>0</v>
      </c>
      <c r="BQ69" s="121">
        <v>13</v>
      </c>
      <c r="BR69" s="124">
        <v>92.85714285714286</v>
      </c>
      <c r="BS69" s="121">
        <v>14</v>
      </c>
      <c r="BT69" s="2"/>
      <c r="BU69" s="3"/>
      <c r="BV69" s="3"/>
      <c r="BW69" s="3"/>
      <c r="BX69" s="3"/>
    </row>
    <row r="70" spans="1:76" ht="15">
      <c r="A70" s="64" t="s">
        <v>258</v>
      </c>
      <c r="B70" s="65"/>
      <c r="C70" s="65" t="s">
        <v>64</v>
      </c>
      <c r="D70" s="66">
        <v>162.60842921210818</v>
      </c>
      <c r="E70" s="68"/>
      <c r="F70" s="100" t="s">
        <v>845</v>
      </c>
      <c r="G70" s="65"/>
      <c r="H70" s="69" t="s">
        <v>258</v>
      </c>
      <c r="I70" s="70"/>
      <c r="J70" s="70"/>
      <c r="K70" s="69" t="s">
        <v>2696</v>
      </c>
      <c r="L70" s="73">
        <v>1</v>
      </c>
      <c r="M70" s="74">
        <v>5174.4228515625</v>
      </c>
      <c r="N70" s="74">
        <v>6622.11572265625</v>
      </c>
      <c r="O70" s="75"/>
      <c r="P70" s="76"/>
      <c r="Q70" s="76"/>
      <c r="R70" s="86"/>
      <c r="S70" s="48">
        <v>1</v>
      </c>
      <c r="T70" s="48">
        <v>2</v>
      </c>
      <c r="U70" s="49">
        <v>0</v>
      </c>
      <c r="V70" s="49">
        <v>0.058824</v>
      </c>
      <c r="W70" s="49">
        <v>0</v>
      </c>
      <c r="X70" s="49">
        <v>0.641147</v>
      </c>
      <c r="Y70" s="49">
        <v>0.5</v>
      </c>
      <c r="Z70" s="49">
        <v>0.5</v>
      </c>
      <c r="AA70" s="71">
        <v>70</v>
      </c>
      <c r="AB70" s="71"/>
      <c r="AC70" s="72"/>
      <c r="AD70" s="78" t="s">
        <v>1562</v>
      </c>
      <c r="AE70" s="78">
        <v>129</v>
      </c>
      <c r="AF70" s="78">
        <v>765</v>
      </c>
      <c r="AG70" s="78">
        <v>1997</v>
      </c>
      <c r="AH70" s="78">
        <v>160</v>
      </c>
      <c r="AI70" s="78"/>
      <c r="AJ70" s="78" t="s">
        <v>1760</v>
      </c>
      <c r="AK70" s="78"/>
      <c r="AL70" s="83" t="s">
        <v>2065</v>
      </c>
      <c r="AM70" s="78"/>
      <c r="AN70" s="80">
        <v>40783.416296296295</v>
      </c>
      <c r="AO70" s="83" t="s">
        <v>2210</v>
      </c>
      <c r="AP70" s="78" t="b">
        <v>1</v>
      </c>
      <c r="AQ70" s="78" t="b">
        <v>0</v>
      </c>
      <c r="AR70" s="78" t="b">
        <v>0</v>
      </c>
      <c r="AS70" s="78" t="s">
        <v>1404</v>
      </c>
      <c r="AT70" s="78">
        <v>25</v>
      </c>
      <c r="AU70" s="83" t="s">
        <v>2334</v>
      </c>
      <c r="AV70" s="78" t="b">
        <v>0</v>
      </c>
      <c r="AW70" s="78" t="s">
        <v>2424</v>
      </c>
      <c r="AX70" s="83" t="s">
        <v>2492</v>
      </c>
      <c r="AY70" s="78" t="s">
        <v>66</v>
      </c>
      <c r="AZ70" s="78" t="str">
        <f>REPLACE(INDEX(GroupVertices[Group],MATCH(Vertices[[#This Row],[Vertex]],GroupVertices[Vertex],0)),1,1,"")</f>
        <v>6</v>
      </c>
      <c r="BA70" s="48"/>
      <c r="BB70" s="48"/>
      <c r="BC70" s="48"/>
      <c r="BD70" s="48"/>
      <c r="BE70" s="48" t="s">
        <v>684</v>
      </c>
      <c r="BF70" s="48" t="s">
        <v>684</v>
      </c>
      <c r="BG70" s="121" t="s">
        <v>3456</v>
      </c>
      <c r="BH70" s="121" t="s">
        <v>3456</v>
      </c>
      <c r="BI70" s="121" t="s">
        <v>3585</v>
      </c>
      <c r="BJ70" s="121" t="s">
        <v>3585</v>
      </c>
      <c r="BK70" s="121">
        <v>0</v>
      </c>
      <c r="BL70" s="124">
        <v>0</v>
      </c>
      <c r="BM70" s="121">
        <v>0</v>
      </c>
      <c r="BN70" s="124">
        <v>0</v>
      </c>
      <c r="BO70" s="121">
        <v>0</v>
      </c>
      <c r="BP70" s="124">
        <v>0</v>
      </c>
      <c r="BQ70" s="121">
        <v>11</v>
      </c>
      <c r="BR70" s="124">
        <v>100</v>
      </c>
      <c r="BS70" s="121">
        <v>11</v>
      </c>
      <c r="BT70" s="2"/>
      <c r="BU70" s="3"/>
      <c r="BV70" s="3"/>
      <c r="BW70" s="3"/>
      <c r="BX70" s="3"/>
    </row>
    <row r="71" spans="1:76" ht="15">
      <c r="A71" s="64" t="s">
        <v>260</v>
      </c>
      <c r="B71" s="65"/>
      <c r="C71" s="65" t="s">
        <v>64</v>
      </c>
      <c r="D71" s="66">
        <v>162.02471992867018</v>
      </c>
      <c r="E71" s="68"/>
      <c r="F71" s="100" t="s">
        <v>2374</v>
      </c>
      <c r="G71" s="65"/>
      <c r="H71" s="69" t="s">
        <v>260</v>
      </c>
      <c r="I71" s="70"/>
      <c r="J71" s="70"/>
      <c r="K71" s="69" t="s">
        <v>2697</v>
      </c>
      <c r="L71" s="73">
        <v>1</v>
      </c>
      <c r="M71" s="74">
        <v>434.4919738769531</v>
      </c>
      <c r="N71" s="74">
        <v>5274.26220703125</v>
      </c>
      <c r="O71" s="75"/>
      <c r="P71" s="76"/>
      <c r="Q71" s="76"/>
      <c r="R71" s="86"/>
      <c r="S71" s="48">
        <v>1</v>
      </c>
      <c r="T71" s="48">
        <v>1</v>
      </c>
      <c r="U71" s="49">
        <v>0</v>
      </c>
      <c r="V71" s="49">
        <v>0</v>
      </c>
      <c r="W71" s="49">
        <v>0</v>
      </c>
      <c r="X71" s="49">
        <v>0.999997</v>
      </c>
      <c r="Y71" s="49">
        <v>0</v>
      </c>
      <c r="Z71" s="49" t="s">
        <v>4182</v>
      </c>
      <c r="AA71" s="71">
        <v>71</v>
      </c>
      <c r="AB71" s="71"/>
      <c r="AC71" s="72"/>
      <c r="AD71" s="78" t="s">
        <v>1563</v>
      </c>
      <c r="AE71" s="78">
        <v>25</v>
      </c>
      <c r="AF71" s="78">
        <v>33</v>
      </c>
      <c r="AG71" s="78">
        <v>169</v>
      </c>
      <c r="AH71" s="78">
        <v>26</v>
      </c>
      <c r="AI71" s="78"/>
      <c r="AJ71" s="78" t="s">
        <v>1761</v>
      </c>
      <c r="AK71" s="78" t="s">
        <v>1934</v>
      </c>
      <c r="AL71" s="83" t="s">
        <v>2066</v>
      </c>
      <c r="AM71" s="78"/>
      <c r="AN71" s="80">
        <v>40795.54115740741</v>
      </c>
      <c r="AO71" s="78"/>
      <c r="AP71" s="78" t="b">
        <v>1</v>
      </c>
      <c r="AQ71" s="78" t="b">
        <v>0</v>
      </c>
      <c r="AR71" s="78" t="b">
        <v>0</v>
      </c>
      <c r="AS71" s="78" t="s">
        <v>1404</v>
      </c>
      <c r="AT71" s="78">
        <v>3</v>
      </c>
      <c r="AU71" s="83" t="s">
        <v>2334</v>
      </c>
      <c r="AV71" s="78" t="b">
        <v>0</v>
      </c>
      <c r="AW71" s="78" t="s">
        <v>2424</v>
      </c>
      <c r="AX71" s="83" t="s">
        <v>2493</v>
      </c>
      <c r="AY71" s="78" t="s">
        <v>66</v>
      </c>
      <c r="AZ71" s="78" t="str">
        <f>REPLACE(INDEX(GroupVertices[Group],MATCH(Vertices[[#This Row],[Vertex]],GroupVertices[Vertex],0)),1,1,"")</f>
        <v>1</v>
      </c>
      <c r="BA71" s="48"/>
      <c r="BB71" s="48"/>
      <c r="BC71" s="48"/>
      <c r="BD71" s="48"/>
      <c r="BE71" s="48" t="s">
        <v>697</v>
      </c>
      <c r="BF71" s="48" t="s">
        <v>697</v>
      </c>
      <c r="BG71" s="121" t="s">
        <v>3457</v>
      </c>
      <c r="BH71" s="121" t="s">
        <v>3457</v>
      </c>
      <c r="BI71" s="121" t="s">
        <v>3586</v>
      </c>
      <c r="BJ71" s="121" t="s">
        <v>3586</v>
      </c>
      <c r="BK71" s="121">
        <v>0</v>
      </c>
      <c r="BL71" s="124">
        <v>0</v>
      </c>
      <c r="BM71" s="121">
        <v>0</v>
      </c>
      <c r="BN71" s="124">
        <v>0</v>
      </c>
      <c r="BO71" s="121">
        <v>0</v>
      </c>
      <c r="BP71" s="124">
        <v>0</v>
      </c>
      <c r="BQ71" s="121">
        <v>25</v>
      </c>
      <c r="BR71" s="124">
        <v>100</v>
      </c>
      <c r="BS71" s="121">
        <v>25</v>
      </c>
      <c r="BT71" s="2"/>
      <c r="BU71" s="3"/>
      <c r="BV71" s="3"/>
      <c r="BW71" s="3"/>
      <c r="BX71" s="3"/>
    </row>
    <row r="72" spans="1:76" ht="15">
      <c r="A72" s="64" t="s">
        <v>261</v>
      </c>
      <c r="B72" s="65"/>
      <c r="C72" s="65" t="s">
        <v>64</v>
      </c>
      <c r="D72" s="66">
        <v>162.08213395654934</v>
      </c>
      <c r="E72" s="68"/>
      <c r="F72" s="100" t="s">
        <v>848</v>
      </c>
      <c r="G72" s="65"/>
      <c r="H72" s="69" t="s">
        <v>261</v>
      </c>
      <c r="I72" s="70"/>
      <c r="J72" s="70"/>
      <c r="K72" s="69" t="s">
        <v>2698</v>
      </c>
      <c r="L72" s="73">
        <v>39.90272373540856</v>
      </c>
      <c r="M72" s="74">
        <v>4418.62841796875</v>
      </c>
      <c r="N72" s="74">
        <v>6757.2939453125</v>
      </c>
      <c r="O72" s="75"/>
      <c r="P72" s="76"/>
      <c r="Q72" s="76"/>
      <c r="R72" s="86"/>
      <c r="S72" s="48">
        <v>3</v>
      </c>
      <c r="T72" s="48">
        <v>2</v>
      </c>
      <c r="U72" s="49">
        <v>2</v>
      </c>
      <c r="V72" s="49">
        <v>0.066667</v>
      </c>
      <c r="W72" s="49">
        <v>0</v>
      </c>
      <c r="X72" s="49">
        <v>1.167768</v>
      </c>
      <c r="Y72" s="49">
        <v>0.3333333333333333</v>
      </c>
      <c r="Z72" s="49">
        <v>0.25</v>
      </c>
      <c r="AA72" s="71">
        <v>72</v>
      </c>
      <c r="AB72" s="71"/>
      <c r="AC72" s="72"/>
      <c r="AD72" s="78" t="s">
        <v>1564</v>
      </c>
      <c r="AE72" s="78">
        <v>66</v>
      </c>
      <c r="AF72" s="78">
        <v>105</v>
      </c>
      <c r="AG72" s="78">
        <v>116</v>
      </c>
      <c r="AH72" s="78">
        <v>443</v>
      </c>
      <c r="AI72" s="78"/>
      <c r="AJ72" s="78" t="s">
        <v>1762</v>
      </c>
      <c r="AK72" s="78" t="s">
        <v>1935</v>
      </c>
      <c r="AL72" s="78"/>
      <c r="AM72" s="78"/>
      <c r="AN72" s="80">
        <v>43032.32431712963</v>
      </c>
      <c r="AO72" s="78"/>
      <c r="AP72" s="78" t="b">
        <v>1</v>
      </c>
      <c r="AQ72" s="78" t="b">
        <v>0</v>
      </c>
      <c r="AR72" s="78" t="b">
        <v>0</v>
      </c>
      <c r="AS72" s="78" t="s">
        <v>1404</v>
      </c>
      <c r="AT72" s="78">
        <v>0</v>
      </c>
      <c r="AU72" s="78"/>
      <c r="AV72" s="78" t="b">
        <v>0</v>
      </c>
      <c r="AW72" s="78" t="s">
        <v>2424</v>
      </c>
      <c r="AX72" s="83" t="s">
        <v>2494</v>
      </c>
      <c r="AY72" s="78" t="s">
        <v>66</v>
      </c>
      <c r="AZ72" s="78" t="str">
        <f>REPLACE(INDEX(GroupVertices[Group],MATCH(Vertices[[#This Row],[Vertex]],GroupVertices[Vertex],0)),1,1,"")</f>
        <v>6</v>
      </c>
      <c r="BA72" s="48"/>
      <c r="BB72" s="48"/>
      <c r="BC72" s="48"/>
      <c r="BD72" s="48"/>
      <c r="BE72" s="48" t="s">
        <v>684</v>
      </c>
      <c r="BF72" s="48" t="s">
        <v>684</v>
      </c>
      <c r="BG72" s="121" t="s">
        <v>3456</v>
      </c>
      <c r="BH72" s="121" t="s">
        <v>3456</v>
      </c>
      <c r="BI72" s="121" t="s">
        <v>3585</v>
      </c>
      <c r="BJ72" s="121" t="s">
        <v>3585</v>
      </c>
      <c r="BK72" s="121">
        <v>0</v>
      </c>
      <c r="BL72" s="124">
        <v>0</v>
      </c>
      <c r="BM72" s="121">
        <v>0</v>
      </c>
      <c r="BN72" s="124">
        <v>0</v>
      </c>
      <c r="BO72" s="121">
        <v>0</v>
      </c>
      <c r="BP72" s="124">
        <v>0</v>
      </c>
      <c r="BQ72" s="121">
        <v>11</v>
      </c>
      <c r="BR72" s="124">
        <v>100</v>
      </c>
      <c r="BS72" s="121">
        <v>11</v>
      </c>
      <c r="BT72" s="2"/>
      <c r="BU72" s="3"/>
      <c r="BV72" s="3"/>
      <c r="BW72" s="3"/>
      <c r="BX72" s="3"/>
    </row>
    <row r="73" spans="1:76" ht="15">
      <c r="A73" s="64" t="s">
        <v>262</v>
      </c>
      <c r="B73" s="65"/>
      <c r="C73" s="65" t="s">
        <v>64</v>
      </c>
      <c r="D73" s="66">
        <v>162.27271663242595</v>
      </c>
      <c r="E73" s="68"/>
      <c r="F73" s="100" t="s">
        <v>849</v>
      </c>
      <c r="G73" s="65"/>
      <c r="H73" s="69" t="s">
        <v>262</v>
      </c>
      <c r="I73" s="70"/>
      <c r="J73" s="70"/>
      <c r="K73" s="69" t="s">
        <v>2699</v>
      </c>
      <c r="L73" s="73">
        <v>1</v>
      </c>
      <c r="M73" s="74">
        <v>4659.328125</v>
      </c>
      <c r="N73" s="74">
        <v>6293.48828125</v>
      </c>
      <c r="O73" s="75"/>
      <c r="P73" s="76"/>
      <c r="Q73" s="76"/>
      <c r="R73" s="86"/>
      <c r="S73" s="48">
        <v>0</v>
      </c>
      <c r="T73" s="48">
        <v>3</v>
      </c>
      <c r="U73" s="49">
        <v>0</v>
      </c>
      <c r="V73" s="49">
        <v>0.0625</v>
      </c>
      <c r="W73" s="49">
        <v>0</v>
      </c>
      <c r="X73" s="49">
        <v>0.889297</v>
      </c>
      <c r="Y73" s="49">
        <v>0.6666666666666666</v>
      </c>
      <c r="Z73" s="49">
        <v>0</v>
      </c>
      <c r="AA73" s="71">
        <v>73</v>
      </c>
      <c r="AB73" s="71"/>
      <c r="AC73" s="72"/>
      <c r="AD73" s="78" t="s">
        <v>1565</v>
      </c>
      <c r="AE73" s="78">
        <v>329</v>
      </c>
      <c r="AF73" s="78">
        <v>344</v>
      </c>
      <c r="AG73" s="78">
        <v>1336</v>
      </c>
      <c r="AH73" s="78">
        <v>318</v>
      </c>
      <c r="AI73" s="78"/>
      <c r="AJ73" s="78" t="s">
        <v>1763</v>
      </c>
      <c r="AK73" s="78"/>
      <c r="AL73" s="83" t="s">
        <v>2067</v>
      </c>
      <c r="AM73" s="78"/>
      <c r="AN73" s="80">
        <v>41207.849074074074</v>
      </c>
      <c r="AO73" s="83" t="s">
        <v>2211</v>
      </c>
      <c r="AP73" s="78" t="b">
        <v>0</v>
      </c>
      <c r="AQ73" s="78" t="b">
        <v>0</v>
      </c>
      <c r="AR73" s="78" t="b">
        <v>0</v>
      </c>
      <c r="AS73" s="78" t="s">
        <v>1404</v>
      </c>
      <c r="AT73" s="78">
        <v>13</v>
      </c>
      <c r="AU73" s="83" t="s">
        <v>2340</v>
      </c>
      <c r="AV73" s="78" t="b">
        <v>0</v>
      </c>
      <c r="AW73" s="78" t="s">
        <v>2424</v>
      </c>
      <c r="AX73" s="83" t="s">
        <v>2495</v>
      </c>
      <c r="AY73" s="78" t="s">
        <v>66</v>
      </c>
      <c r="AZ73" s="78" t="str">
        <f>REPLACE(INDEX(GroupVertices[Group],MATCH(Vertices[[#This Row],[Vertex]],GroupVertices[Vertex],0)),1,1,"")</f>
        <v>6</v>
      </c>
      <c r="BA73" s="48"/>
      <c r="BB73" s="48"/>
      <c r="BC73" s="48"/>
      <c r="BD73" s="48"/>
      <c r="BE73" s="48" t="s">
        <v>684</v>
      </c>
      <c r="BF73" s="48" t="s">
        <v>684</v>
      </c>
      <c r="BG73" s="121" t="s">
        <v>3458</v>
      </c>
      <c r="BH73" s="121" t="s">
        <v>3539</v>
      </c>
      <c r="BI73" s="121" t="s">
        <v>3587</v>
      </c>
      <c r="BJ73" s="121" t="s">
        <v>3587</v>
      </c>
      <c r="BK73" s="121">
        <v>0</v>
      </c>
      <c r="BL73" s="124">
        <v>0</v>
      </c>
      <c r="BM73" s="121">
        <v>0</v>
      </c>
      <c r="BN73" s="124">
        <v>0</v>
      </c>
      <c r="BO73" s="121">
        <v>0</v>
      </c>
      <c r="BP73" s="124">
        <v>0</v>
      </c>
      <c r="BQ73" s="121">
        <v>28</v>
      </c>
      <c r="BR73" s="124">
        <v>100</v>
      </c>
      <c r="BS73" s="121">
        <v>28</v>
      </c>
      <c r="BT73" s="2"/>
      <c r="BU73" s="3"/>
      <c r="BV73" s="3"/>
      <c r="BW73" s="3"/>
      <c r="BX73" s="3"/>
    </row>
    <row r="74" spans="1:76" ht="15">
      <c r="A74" s="64" t="s">
        <v>263</v>
      </c>
      <c r="B74" s="65"/>
      <c r="C74" s="65" t="s">
        <v>64</v>
      </c>
      <c r="D74" s="66">
        <v>162.0446553550171</v>
      </c>
      <c r="E74" s="68"/>
      <c r="F74" s="100" t="s">
        <v>850</v>
      </c>
      <c r="G74" s="65"/>
      <c r="H74" s="69" t="s">
        <v>263</v>
      </c>
      <c r="I74" s="70"/>
      <c r="J74" s="70"/>
      <c r="K74" s="69" t="s">
        <v>2700</v>
      </c>
      <c r="L74" s="73">
        <v>1</v>
      </c>
      <c r="M74" s="74">
        <v>4184.1171875</v>
      </c>
      <c r="N74" s="74">
        <v>7352.39892578125</v>
      </c>
      <c r="O74" s="75"/>
      <c r="P74" s="76"/>
      <c r="Q74" s="76"/>
      <c r="R74" s="86"/>
      <c r="S74" s="48">
        <v>0</v>
      </c>
      <c r="T74" s="48">
        <v>2</v>
      </c>
      <c r="U74" s="49">
        <v>0</v>
      </c>
      <c r="V74" s="49">
        <v>0.058824</v>
      </c>
      <c r="W74" s="49">
        <v>0</v>
      </c>
      <c r="X74" s="49">
        <v>0.646244</v>
      </c>
      <c r="Y74" s="49">
        <v>1</v>
      </c>
      <c r="Z74" s="49">
        <v>0</v>
      </c>
      <c r="AA74" s="71">
        <v>74</v>
      </c>
      <c r="AB74" s="71"/>
      <c r="AC74" s="72"/>
      <c r="AD74" s="78" t="s">
        <v>1566</v>
      </c>
      <c r="AE74" s="78">
        <v>70</v>
      </c>
      <c r="AF74" s="78">
        <v>58</v>
      </c>
      <c r="AG74" s="78">
        <v>148</v>
      </c>
      <c r="AH74" s="78">
        <v>331</v>
      </c>
      <c r="AI74" s="78"/>
      <c r="AJ74" s="78" t="s">
        <v>1764</v>
      </c>
      <c r="AK74" s="78"/>
      <c r="AL74" s="83" t="s">
        <v>2068</v>
      </c>
      <c r="AM74" s="78"/>
      <c r="AN74" s="80">
        <v>42302.880960648145</v>
      </c>
      <c r="AO74" s="78"/>
      <c r="AP74" s="78" t="b">
        <v>1</v>
      </c>
      <c r="AQ74" s="78" t="b">
        <v>0</v>
      </c>
      <c r="AR74" s="78" t="b">
        <v>0</v>
      </c>
      <c r="AS74" s="78" t="s">
        <v>1404</v>
      </c>
      <c r="AT74" s="78">
        <v>0</v>
      </c>
      <c r="AU74" s="83" t="s">
        <v>2334</v>
      </c>
      <c r="AV74" s="78" t="b">
        <v>0</v>
      </c>
      <c r="AW74" s="78" t="s">
        <v>2424</v>
      </c>
      <c r="AX74" s="83" t="s">
        <v>2496</v>
      </c>
      <c r="AY74" s="78" t="s">
        <v>66</v>
      </c>
      <c r="AZ74" s="78" t="str">
        <f>REPLACE(INDEX(GroupVertices[Group],MATCH(Vertices[[#This Row],[Vertex]],GroupVertices[Vertex],0)),1,1,"")</f>
        <v>6</v>
      </c>
      <c r="BA74" s="48"/>
      <c r="BB74" s="48"/>
      <c r="BC74" s="48"/>
      <c r="BD74" s="48"/>
      <c r="BE74" s="48" t="s">
        <v>684</v>
      </c>
      <c r="BF74" s="48" t="s">
        <v>684</v>
      </c>
      <c r="BG74" s="121" t="s">
        <v>3459</v>
      </c>
      <c r="BH74" s="121" t="s">
        <v>3459</v>
      </c>
      <c r="BI74" s="121" t="s">
        <v>3587</v>
      </c>
      <c r="BJ74" s="121" t="s">
        <v>3587</v>
      </c>
      <c r="BK74" s="121">
        <v>0</v>
      </c>
      <c r="BL74" s="124">
        <v>0</v>
      </c>
      <c r="BM74" s="121">
        <v>0</v>
      </c>
      <c r="BN74" s="124">
        <v>0</v>
      </c>
      <c r="BO74" s="121">
        <v>0</v>
      </c>
      <c r="BP74" s="124">
        <v>0</v>
      </c>
      <c r="BQ74" s="121">
        <v>17</v>
      </c>
      <c r="BR74" s="124">
        <v>100</v>
      </c>
      <c r="BS74" s="121">
        <v>17</v>
      </c>
      <c r="BT74" s="2"/>
      <c r="BU74" s="3"/>
      <c r="BV74" s="3"/>
      <c r="BW74" s="3"/>
      <c r="BX74" s="3"/>
    </row>
    <row r="75" spans="1:76" ht="15">
      <c r="A75" s="64" t="s">
        <v>264</v>
      </c>
      <c r="B75" s="65"/>
      <c r="C75" s="65" t="s">
        <v>64</v>
      </c>
      <c r="D75" s="66">
        <v>162.05980627904077</v>
      </c>
      <c r="E75" s="68"/>
      <c r="F75" s="100" t="s">
        <v>851</v>
      </c>
      <c r="G75" s="65"/>
      <c r="H75" s="69" t="s">
        <v>264</v>
      </c>
      <c r="I75" s="70"/>
      <c r="J75" s="70"/>
      <c r="K75" s="69" t="s">
        <v>2701</v>
      </c>
      <c r="L75" s="73">
        <v>30.17704280155642</v>
      </c>
      <c r="M75" s="74">
        <v>4367.5</v>
      </c>
      <c r="N75" s="74">
        <v>3521.435302734375</v>
      </c>
      <c r="O75" s="75"/>
      <c r="P75" s="76"/>
      <c r="Q75" s="76"/>
      <c r="R75" s="86"/>
      <c r="S75" s="48">
        <v>0</v>
      </c>
      <c r="T75" s="48">
        <v>2</v>
      </c>
      <c r="U75" s="49">
        <v>1.5</v>
      </c>
      <c r="V75" s="49">
        <v>0.083333</v>
      </c>
      <c r="W75" s="49">
        <v>0</v>
      </c>
      <c r="X75" s="49">
        <v>0.800739</v>
      </c>
      <c r="Y75" s="49">
        <v>0</v>
      </c>
      <c r="Z75" s="49">
        <v>0</v>
      </c>
      <c r="AA75" s="71">
        <v>75</v>
      </c>
      <c r="AB75" s="71"/>
      <c r="AC75" s="72"/>
      <c r="AD75" s="78" t="s">
        <v>1567</v>
      </c>
      <c r="AE75" s="78">
        <v>80</v>
      </c>
      <c r="AF75" s="78">
        <v>77</v>
      </c>
      <c r="AG75" s="78">
        <v>501</v>
      </c>
      <c r="AH75" s="78">
        <v>664</v>
      </c>
      <c r="AI75" s="78"/>
      <c r="AJ75" s="78" t="s">
        <v>1765</v>
      </c>
      <c r="AK75" s="78" t="s">
        <v>1936</v>
      </c>
      <c r="AL75" s="83" t="s">
        <v>2069</v>
      </c>
      <c r="AM75" s="78"/>
      <c r="AN75" s="80">
        <v>41817.05432870371</v>
      </c>
      <c r="AO75" s="83" t="s">
        <v>2212</v>
      </c>
      <c r="AP75" s="78" t="b">
        <v>1</v>
      </c>
      <c r="AQ75" s="78" t="b">
        <v>0</v>
      </c>
      <c r="AR75" s="78" t="b">
        <v>0</v>
      </c>
      <c r="AS75" s="78" t="s">
        <v>1405</v>
      </c>
      <c r="AT75" s="78">
        <v>4</v>
      </c>
      <c r="AU75" s="83" t="s">
        <v>2334</v>
      </c>
      <c r="AV75" s="78" t="b">
        <v>0</v>
      </c>
      <c r="AW75" s="78" t="s">
        <v>2424</v>
      </c>
      <c r="AX75" s="83" t="s">
        <v>2497</v>
      </c>
      <c r="AY75" s="78" t="s">
        <v>66</v>
      </c>
      <c r="AZ75" s="78" t="str">
        <f>REPLACE(INDEX(GroupVertices[Group],MATCH(Vertices[[#This Row],[Vertex]],GroupVertices[Vertex],0)),1,1,"")</f>
        <v>8</v>
      </c>
      <c r="BA75" s="48"/>
      <c r="BB75" s="48"/>
      <c r="BC75" s="48"/>
      <c r="BD75" s="48"/>
      <c r="BE75" s="48" t="s">
        <v>698</v>
      </c>
      <c r="BF75" s="48" t="s">
        <v>698</v>
      </c>
      <c r="BG75" s="121" t="s">
        <v>3460</v>
      </c>
      <c r="BH75" s="121" t="s">
        <v>3460</v>
      </c>
      <c r="BI75" s="121" t="s">
        <v>3588</v>
      </c>
      <c r="BJ75" s="121" t="s">
        <v>3588</v>
      </c>
      <c r="BK75" s="121">
        <v>0</v>
      </c>
      <c r="BL75" s="124">
        <v>0</v>
      </c>
      <c r="BM75" s="121">
        <v>0</v>
      </c>
      <c r="BN75" s="124">
        <v>0</v>
      </c>
      <c r="BO75" s="121">
        <v>0</v>
      </c>
      <c r="BP75" s="124">
        <v>0</v>
      </c>
      <c r="BQ75" s="121">
        <v>21</v>
      </c>
      <c r="BR75" s="124">
        <v>100</v>
      </c>
      <c r="BS75" s="121">
        <v>21</v>
      </c>
      <c r="BT75" s="2"/>
      <c r="BU75" s="3"/>
      <c r="BV75" s="3"/>
      <c r="BW75" s="3"/>
      <c r="BX75" s="3"/>
    </row>
    <row r="76" spans="1:76" ht="15">
      <c r="A76" s="64" t="s">
        <v>379</v>
      </c>
      <c r="B76" s="65"/>
      <c r="C76" s="65" t="s">
        <v>64</v>
      </c>
      <c r="D76" s="66">
        <v>163.0382370041479</v>
      </c>
      <c r="E76" s="68"/>
      <c r="F76" s="100" t="s">
        <v>2375</v>
      </c>
      <c r="G76" s="65"/>
      <c r="H76" s="69" t="s">
        <v>379</v>
      </c>
      <c r="I76" s="70"/>
      <c r="J76" s="70"/>
      <c r="K76" s="69" t="s">
        <v>2702</v>
      </c>
      <c r="L76" s="73">
        <v>117.70817120622569</v>
      </c>
      <c r="M76" s="74">
        <v>4184.1171875</v>
      </c>
      <c r="N76" s="74">
        <v>4484.0029296875</v>
      </c>
      <c r="O76" s="75"/>
      <c r="P76" s="76"/>
      <c r="Q76" s="76"/>
      <c r="R76" s="86"/>
      <c r="S76" s="48">
        <v>4</v>
      </c>
      <c r="T76" s="48">
        <v>0</v>
      </c>
      <c r="U76" s="49">
        <v>6</v>
      </c>
      <c r="V76" s="49">
        <v>0.083333</v>
      </c>
      <c r="W76" s="49">
        <v>0</v>
      </c>
      <c r="X76" s="49">
        <v>1.511256</v>
      </c>
      <c r="Y76" s="49">
        <v>0</v>
      </c>
      <c r="Z76" s="49">
        <v>0</v>
      </c>
      <c r="AA76" s="71">
        <v>76</v>
      </c>
      <c r="AB76" s="71"/>
      <c r="AC76" s="72"/>
      <c r="AD76" s="78" t="s">
        <v>1568</v>
      </c>
      <c r="AE76" s="78">
        <v>115</v>
      </c>
      <c r="AF76" s="78">
        <v>1304</v>
      </c>
      <c r="AG76" s="78">
        <v>333</v>
      </c>
      <c r="AH76" s="78">
        <v>0</v>
      </c>
      <c r="AI76" s="78">
        <v>3600</v>
      </c>
      <c r="AJ76" s="78" t="s">
        <v>1766</v>
      </c>
      <c r="AK76" s="78" t="s">
        <v>1937</v>
      </c>
      <c r="AL76" s="83" t="s">
        <v>2070</v>
      </c>
      <c r="AM76" s="78" t="s">
        <v>2155</v>
      </c>
      <c r="AN76" s="80">
        <v>39752.54483796296</v>
      </c>
      <c r="AO76" s="78"/>
      <c r="AP76" s="78" t="b">
        <v>0</v>
      </c>
      <c r="AQ76" s="78" t="b">
        <v>0</v>
      </c>
      <c r="AR76" s="78" t="b">
        <v>0</v>
      </c>
      <c r="AS76" s="78" t="s">
        <v>1403</v>
      </c>
      <c r="AT76" s="78">
        <v>20</v>
      </c>
      <c r="AU76" s="83" t="s">
        <v>2340</v>
      </c>
      <c r="AV76" s="78" t="b">
        <v>0</v>
      </c>
      <c r="AW76" s="78" t="s">
        <v>2424</v>
      </c>
      <c r="AX76" s="83" t="s">
        <v>2498</v>
      </c>
      <c r="AY76" s="78" t="s">
        <v>65</v>
      </c>
      <c r="AZ76" s="78" t="str">
        <f>REPLACE(INDEX(GroupVertices[Group],MATCH(Vertices[[#This Row],[Vertex]],GroupVertices[Vertex],0)),1,1,"")</f>
        <v>8</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265</v>
      </c>
      <c r="B77" s="65"/>
      <c r="C77" s="65" t="s">
        <v>64</v>
      </c>
      <c r="D77" s="66">
        <v>163.68095514957278</v>
      </c>
      <c r="E77" s="68"/>
      <c r="F77" s="100" t="s">
        <v>852</v>
      </c>
      <c r="G77" s="65"/>
      <c r="H77" s="69" t="s">
        <v>265</v>
      </c>
      <c r="I77" s="70"/>
      <c r="J77" s="70"/>
      <c r="K77" s="69" t="s">
        <v>2703</v>
      </c>
      <c r="L77" s="73">
        <v>1</v>
      </c>
      <c r="M77" s="74">
        <v>2754.7939453125</v>
      </c>
      <c r="N77" s="74">
        <v>6036.22998046875</v>
      </c>
      <c r="O77" s="75"/>
      <c r="P77" s="76"/>
      <c r="Q77" s="76"/>
      <c r="R77" s="86"/>
      <c r="S77" s="48">
        <v>0</v>
      </c>
      <c r="T77" s="48">
        <v>1</v>
      </c>
      <c r="U77" s="49">
        <v>0</v>
      </c>
      <c r="V77" s="49">
        <v>0.043478</v>
      </c>
      <c r="W77" s="49">
        <v>0</v>
      </c>
      <c r="X77" s="49">
        <v>0.531554</v>
      </c>
      <c r="Y77" s="49">
        <v>0</v>
      </c>
      <c r="Z77" s="49">
        <v>0</v>
      </c>
      <c r="AA77" s="71">
        <v>77</v>
      </c>
      <c r="AB77" s="71"/>
      <c r="AC77" s="72"/>
      <c r="AD77" s="78" t="s">
        <v>1569</v>
      </c>
      <c r="AE77" s="78">
        <v>1057</v>
      </c>
      <c r="AF77" s="78">
        <v>2110</v>
      </c>
      <c r="AG77" s="78">
        <v>18611</v>
      </c>
      <c r="AH77" s="78">
        <v>80748</v>
      </c>
      <c r="AI77" s="78"/>
      <c r="AJ77" s="78" t="s">
        <v>1767</v>
      </c>
      <c r="AK77" s="78" t="s">
        <v>1938</v>
      </c>
      <c r="AL77" s="78"/>
      <c r="AM77" s="78"/>
      <c r="AN77" s="80">
        <v>41675.50792824074</v>
      </c>
      <c r="AO77" s="83" t="s">
        <v>2213</v>
      </c>
      <c r="AP77" s="78" t="b">
        <v>0</v>
      </c>
      <c r="AQ77" s="78" t="b">
        <v>0</v>
      </c>
      <c r="AR77" s="78" t="b">
        <v>1</v>
      </c>
      <c r="AS77" s="78" t="s">
        <v>1403</v>
      </c>
      <c r="AT77" s="78">
        <v>7</v>
      </c>
      <c r="AU77" s="83" t="s">
        <v>2334</v>
      </c>
      <c r="AV77" s="78" t="b">
        <v>0</v>
      </c>
      <c r="AW77" s="78" t="s">
        <v>2424</v>
      </c>
      <c r="AX77" s="83" t="s">
        <v>2499</v>
      </c>
      <c r="AY77" s="78" t="s">
        <v>66</v>
      </c>
      <c r="AZ77" s="78" t="str">
        <f>REPLACE(INDEX(GroupVertices[Group],MATCH(Vertices[[#This Row],[Vertex]],GroupVertices[Vertex],0)),1,1,"")</f>
        <v>4</v>
      </c>
      <c r="BA77" s="48"/>
      <c r="BB77" s="48"/>
      <c r="BC77" s="48"/>
      <c r="BD77" s="48"/>
      <c r="BE77" s="48"/>
      <c r="BF77" s="48"/>
      <c r="BG77" s="121" t="s">
        <v>3444</v>
      </c>
      <c r="BH77" s="121" t="s">
        <v>3444</v>
      </c>
      <c r="BI77" s="121" t="s">
        <v>3574</v>
      </c>
      <c r="BJ77" s="121" t="s">
        <v>3574</v>
      </c>
      <c r="BK77" s="121">
        <v>0</v>
      </c>
      <c r="BL77" s="124">
        <v>0</v>
      </c>
      <c r="BM77" s="121">
        <v>0</v>
      </c>
      <c r="BN77" s="124">
        <v>0</v>
      </c>
      <c r="BO77" s="121">
        <v>0</v>
      </c>
      <c r="BP77" s="124">
        <v>0</v>
      </c>
      <c r="BQ77" s="121">
        <v>22</v>
      </c>
      <c r="BR77" s="124">
        <v>100</v>
      </c>
      <c r="BS77" s="121">
        <v>22</v>
      </c>
      <c r="BT77" s="2"/>
      <c r="BU77" s="3"/>
      <c r="BV77" s="3"/>
      <c r="BW77" s="3"/>
      <c r="BX77" s="3"/>
    </row>
    <row r="78" spans="1:76" ht="15">
      <c r="A78" s="64" t="s">
        <v>266</v>
      </c>
      <c r="B78" s="65"/>
      <c r="C78" s="65" t="s">
        <v>64</v>
      </c>
      <c r="D78" s="66">
        <v>172.45334015927406</v>
      </c>
      <c r="E78" s="68"/>
      <c r="F78" s="100" t="s">
        <v>853</v>
      </c>
      <c r="G78" s="65"/>
      <c r="H78" s="69" t="s">
        <v>266</v>
      </c>
      <c r="I78" s="70"/>
      <c r="J78" s="70"/>
      <c r="K78" s="69" t="s">
        <v>2704</v>
      </c>
      <c r="L78" s="73">
        <v>1</v>
      </c>
      <c r="M78" s="74">
        <v>3863.004638671875</v>
      </c>
      <c r="N78" s="74">
        <v>6958</v>
      </c>
      <c r="O78" s="75"/>
      <c r="P78" s="76"/>
      <c r="Q78" s="76"/>
      <c r="R78" s="86"/>
      <c r="S78" s="48">
        <v>0</v>
      </c>
      <c r="T78" s="48">
        <v>1</v>
      </c>
      <c r="U78" s="49">
        <v>0</v>
      </c>
      <c r="V78" s="49">
        <v>0.04</v>
      </c>
      <c r="W78" s="49">
        <v>0.04244</v>
      </c>
      <c r="X78" s="49">
        <v>0.440868</v>
      </c>
      <c r="Y78" s="49">
        <v>0</v>
      </c>
      <c r="Z78" s="49">
        <v>0</v>
      </c>
      <c r="AA78" s="71">
        <v>78</v>
      </c>
      <c r="AB78" s="71"/>
      <c r="AC78" s="72"/>
      <c r="AD78" s="78" t="s">
        <v>1570</v>
      </c>
      <c r="AE78" s="78">
        <v>14421</v>
      </c>
      <c r="AF78" s="78">
        <v>13111</v>
      </c>
      <c r="AG78" s="78">
        <v>19802</v>
      </c>
      <c r="AH78" s="78">
        <v>20912</v>
      </c>
      <c r="AI78" s="78"/>
      <c r="AJ78" s="78" t="s">
        <v>1768</v>
      </c>
      <c r="AK78" s="78" t="s">
        <v>1448</v>
      </c>
      <c r="AL78" s="83" t="s">
        <v>2071</v>
      </c>
      <c r="AM78" s="78"/>
      <c r="AN78" s="80">
        <v>42410.71696759259</v>
      </c>
      <c r="AO78" s="83" t="s">
        <v>2214</v>
      </c>
      <c r="AP78" s="78" t="b">
        <v>0</v>
      </c>
      <c r="AQ78" s="78" t="b">
        <v>0</v>
      </c>
      <c r="AR78" s="78" t="b">
        <v>0</v>
      </c>
      <c r="AS78" s="78" t="s">
        <v>1403</v>
      </c>
      <c r="AT78" s="78">
        <v>97</v>
      </c>
      <c r="AU78" s="83" t="s">
        <v>2334</v>
      </c>
      <c r="AV78" s="78" t="b">
        <v>0</v>
      </c>
      <c r="AW78" s="78" t="s">
        <v>2424</v>
      </c>
      <c r="AX78" s="83" t="s">
        <v>2500</v>
      </c>
      <c r="AY78" s="78" t="s">
        <v>66</v>
      </c>
      <c r="AZ78" s="78" t="str">
        <f>REPLACE(INDEX(GroupVertices[Group],MATCH(Vertices[[#This Row],[Vertex]],GroupVertices[Vertex],0)),1,1,"")</f>
        <v>3</v>
      </c>
      <c r="BA78" s="48"/>
      <c r="BB78" s="48"/>
      <c r="BC78" s="48"/>
      <c r="BD78" s="48"/>
      <c r="BE78" s="48"/>
      <c r="BF78" s="48"/>
      <c r="BG78" s="121" t="s">
        <v>3461</v>
      </c>
      <c r="BH78" s="121" t="s">
        <v>3461</v>
      </c>
      <c r="BI78" s="121" t="s">
        <v>3589</v>
      </c>
      <c r="BJ78" s="121" t="s">
        <v>3589</v>
      </c>
      <c r="BK78" s="121">
        <v>1</v>
      </c>
      <c r="BL78" s="124">
        <v>3.5714285714285716</v>
      </c>
      <c r="BM78" s="121">
        <v>0</v>
      </c>
      <c r="BN78" s="124">
        <v>0</v>
      </c>
      <c r="BO78" s="121">
        <v>0</v>
      </c>
      <c r="BP78" s="124">
        <v>0</v>
      </c>
      <c r="BQ78" s="121">
        <v>27</v>
      </c>
      <c r="BR78" s="124">
        <v>96.42857142857143</v>
      </c>
      <c r="BS78" s="121">
        <v>28</v>
      </c>
      <c r="BT78" s="2"/>
      <c r="BU78" s="3"/>
      <c r="BV78" s="3"/>
      <c r="BW78" s="3"/>
      <c r="BX78" s="3"/>
    </row>
    <row r="79" spans="1:76" ht="15">
      <c r="A79" s="64" t="s">
        <v>267</v>
      </c>
      <c r="B79" s="65"/>
      <c r="C79" s="65" t="s">
        <v>64</v>
      </c>
      <c r="D79" s="66">
        <v>162.12997897978195</v>
      </c>
      <c r="E79" s="68"/>
      <c r="F79" s="100" t="s">
        <v>854</v>
      </c>
      <c r="G79" s="65"/>
      <c r="H79" s="69" t="s">
        <v>267</v>
      </c>
      <c r="I79" s="70"/>
      <c r="J79" s="70"/>
      <c r="K79" s="69" t="s">
        <v>2705</v>
      </c>
      <c r="L79" s="73">
        <v>1</v>
      </c>
      <c r="M79" s="74">
        <v>434.4919738769531</v>
      </c>
      <c r="N79" s="74">
        <v>4479.3837890625</v>
      </c>
      <c r="O79" s="75"/>
      <c r="P79" s="76"/>
      <c r="Q79" s="76"/>
      <c r="R79" s="86"/>
      <c r="S79" s="48">
        <v>1</v>
      </c>
      <c r="T79" s="48">
        <v>1</v>
      </c>
      <c r="U79" s="49">
        <v>0</v>
      </c>
      <c r="V79" s="49">
        <v>0</v>
      </c>
      <c r="W79" s="49">
        <v>0</v>
      </c>
      <c r="X79" s="49">
        <v>0.999997</v>
      </c>
      <c r="Y79" s="49">
        <v>0</v>
      </c>
      <c r="Z79" s="49" t="s">
        <v>4182</v>
      </c>
      <c r="AA79" s="71">
        <v>79</v>
      </c>
      <c r="AB79" s="71"/>
      <c r="AC79" s="72"/>
      <c r="AD79" s="78" t="s">
        <v>1571</v>
      </c>
      <c r="AE79" s="78">
        <v>315</v>
      </c>
      <c r="AF79" s="78">
        <v>165</v>
      </c>
      <c r="AG79" s="78">
        <v>902</v>
      </c>
      <c r="AH79" s="78">
        <v>444</v>
      </c>
      <c r="AI79" s="78"/>
      <c r="AJ79" s="78" t="s">
        <v>1769</v>
      </c>
      <c r="AK79" s="78" t="s">
        <v>1939</v>
      </c>
      <c r="AL79" s="83" t="s">
        <v>2072</v>
      </c>
      <c r="AM79" s="78"/>
      <c r="AN79" s="80">
        <v>41747.05805555556</v>
      </c>
      <c r="AO79" s="83" t="s">
        <v>2215</v>
      </c>
      <c r="AP79" s="78" t="b">
        <v>1</v>
      </c>
      <c r="AQ79" s="78" t="b">
        <v>0</v>
      </c>
      <c r="AR79" s="78" t="b">
        <v>1</v>
      </c>
      <c r="AS79" s="78" t="s">
        <v>1403</v>
      </c>
      <c r="AT79" s="78">
        <v>15</v>
      </c>
      <c r="AU79" s="83" t="s">
        <v>2334</v>
      </c>
      <c r="AV79" s="78" t="b">
        <v>0</v>
      </c>
      <c r="AW79" s="78" t="s">
        <v>2424</v>
      </c>
      <c r="AX79" s="83" t="s">
        <v>2501</v>
      </c>
      <c r="AY79" s="78" t="s">
        <v>66</v>
      </c>
      <c r="AZ79" s="78" t="str">
        <f>REPLACE(INDEX(GroupVertices[Group],MATCH(Vertices[[#This Row],[Vertex]],GroupVertices[Vertex],0)),1,1,"")</f>
        <v>1</v>
      </c>
      <c r="BA79" s="48"/>
      <c r="BB79" s="48"/>
      <c r="BC79" s="48"/>
      <c r="BD79" s="48"/>
      <c r="BE79" s="48" t="s">
        <v>700</v>
      </c>
      <c r="BF79" s="48" t="s">
        <v>700</v>
      </c>
      <c r="BG79" s="121" t="s">
        <v>3462</v>
      </c>
      <c r="BH79" s="121" t="s">
        <v>3462</v>
      </c>
      <c r="BI79" s="121" t="s">
        <v>3590</v>
      </c>
      <c r="BJ79" s="121" t="s">
        <v>3590</v>
      </c>
      <c r="BK79" s="121">
        <v>0</v>
      </c>
      <c r="BL79" s="124">
        <v>0</v>
      </c>
      <c r="BM79" s="121">
        <v>1</v>
      </c>
      <c r="BN79" s="124">
        <v>2.380952380952381</v>
      </c>
      <c r="BO79" s="121">
        <v>0</v>
      </c>
      <c r="BP79" s="124">
        <v>0</v>
      </c>
      <c r="BQ79" s="121">
        <v>41</v>
      </c>
      <c r="BR79" s="124">
        <v>97.61904761904762</v>
      </c>
      <c r="BS79" s="121">
        <v>42</v>
      </c>
      <c r="BT79" s="2"/>
      <c r="BU79" s="3"/>
      <c r="BV79" s="3"/>
      <c r="BW79" s="3"/>
      <c r="BX79" s="3"/>
    </row>
    <row r="80" spans="1:76" ht="15">
      <c r="A80" s="64" t="s">
        <v>268</v>
      </c>
      <c r="B80" s="65"/>
      <c r="C80" s="65" t="s">
        <v>64</v>
      </c>
      <c r="D80" s="66">
        <v>163.72401567048215</v>
      </c>
      <c r="E80" s="68"/>
      <c r="F80" s="100" t="s">
        <v>855</v>
      </c>
      <c r="G80" s="65"/>
      <c r="H80" s="69" t="s">
        <v>268</v>
      </c>
      <c r="I80" s="70"/>
      <c r="J80" s="70"/>
      <c r="K80" s="69" t="s">
        <v>2706</v>
      </c>
      <c r="L80" s="73">
        <v>1</v>
      </c>
      <c r="M80" s="74">
        <v>2602.439208984375</v>
      </c>
      <c r="N80" s="74">
        <v>6926.31396484375</v>
      </c>
      <c r="O80" s="75"/>
      <c r="P80" s="76"/>
      <c r="Q80" s="76"/>
      <c r="R80" s="86"/>
      <c r="S80" s="48">
        <v>0</v>
      </c>
      <c r="T80" s="48">
        <v>1</v>
      </c>
      <c r="U80" s="49">
        <v>0</v>
      </c>
      <c r="V80" s="49">
        <v>0.04</v>
      </c>
      <c r="W80" s="49">
        <v>0.04244</v>
      </c>
      <c r="X80" s="49">
        <v>0.440868</v>
      </c>
      <c r="Y80" s="49">
        <v>0</v>
      </c>
      <c r="Z80" s="49">
        <v>0</v>
      </c>
      <c r="AA80" s="71">
        <v>80</v>
      </c>
      <c r="AB80" s="71"/>
      <c r="AC80" s="72"/>
      <c r="AD80" s="78" t="s">
        <v>1572</v>
      </c>
      <c r="AE80" s="78">
        <v>800</v>
      </c>
      <c r="AF80" s="78">
        <v>2164</v>
      </c>
      <c r="AG80" s="78">
        <v>6955</v>
      </c>
      <c r="AH80" s="78">
        <v>4320</v>
      </c>
      <c r="AI80" s="78"/>
      <c r="AJ80" s="78" t="s">
        <v>1770</v>
      </c>
      <c r="AK80" s="78" t="s">
        <v>1940</v>
      </c>
      <c r="AL80" s="83" t="s">
        <v>2073</v>
      </c>
      <c r="AM80" s="78"/>
      <c r="AN80" s="80">
        <v>39898.821875</v>
      </c>
      <c r="AO80" s="83" t="s">
        <v>2216</v>
      </c>
      <c r="AP80" s="78" t="b">
        <v>1</v>
      </c>
      <c r="AQ80" s="78" t="b">
        <v>0</v>
      </c>
      <c r="AR80" s="78" t="b">
        <v>1</v>
      </c>
      <c r="AS80" s="78" t="s">
        <v>1403</v>
      </c>
      <c r="AT80" s="78">
        <v>82</v>
      </c>
      <c r="AU80" s="83" t="s">
        <v>2334</v>
      </c>
      <c r="AV80" s="78" t="b">
        <v>0</v>
      </c>
      <c r="AW80" s="78" t="s">
        <v>2424</v>
      </c>
      <c r="AX80" s="83" t="s">
        <v>2502</v>
      </c>
      <c r="AY80" s="78" t="s">
        <v>66</v>
      </c>
      <c r="AZ80" s="78" t="str">
        <f>REPLACE(INDEX(GroupVertices[Group],MATCH(Vertices[[#This Row],[Vertex]],GroupVertices[Vertex],0)),1,1,"")</f>
        <v>3</v>
      </c>
      <c r="BA80" s="48"/>
      <c r="BB80" s="48"/>
      <c r="BC80" s="48"/>
      <c r="BD80" s="48"/>
      <c r="BE80" s="48"/>
      <c r="BF80" s="48"/>
      <c r="BG80" s="121" t="s">
        <v>3463</v>
      </c>
      <c r="BH80" s="121" t="s">
        <v>3463</v>
      </c>
      <c r="BI80" s="121" t="s">
        <v>3591</v>
      </c>
      <c r="BJ80" s="121" t="s">
        <v>3591</v>
      </c>
      <c r="BK80" s="121">
        <v>2</v>
      </c>
      <c r="BL80" s="124">
        <v>7.142857142857143</v>
      </c>
      <c r="BM80" s="121">
        <v>0</v>
      </c>
      <c r="BN80" s="124">
        <v>0</v>
      </c>
      <c r="BO80" s="121">
        <v>0</v>
      </c>
      <c r="BP80" s="124">
        <v>0</v>
      </c>
      <c r="BQ80" s="121">
        <v>26</v>
      </c>
      <c r="BR80" s="124">
        <v>92.85714285714286</v>
      </c>
      <c r="BS80" s="121">
        <v>28</v>
      </c>
      <c r="BT80" s="2"/>
      <c r="BU80" s="3"/>
      <c r="BV80" s="3"/>
      <c r="BW80" s="3"/>
      <c r="BX80" s="3"/>
    </row>
    <row r="81" spans="1:76" ht="15">
      <c r="A81" s="64" t="s">
        <v>269</v>
      </c>
      <c r="B81" s="65"/>
      <c r="C81" s="65" t="s">
        <v>64</v>
      </c>
      <c r="D81" s="66">
        <v>163.49834664423494</v>
      </c>
      <c r="E81" s="68"/>
      <c r="F81" s="100" t="s">
        <v>856</v>
      </c>
      <c r="G81" s="65"/>
      <c r="H81" s="69" t="s">
        <v>269</v>
      </c>
      <c r="I81" s="70"/>
      <c r="J81" s="70"/>
      <c r="K81" s="69" t="s">
        <v>2707</v>
      </c>
      <c r="L81" s="73">
        <v>1</v>
      </c>
      <c r="M81" s="74">
        <v>3107.07958984375</v>
      </c>
      <c r="N81" s="74">
        <v>2964.409423828125</v>
      </c>
      <c r="O81" s="75"/>
      <c r="P81" s="76"/>
      <c r="Q81" s="76"/>
      <c r="R81" s="86"/>
      <c r="S81" s="48">
        <v>2</v>
      </c>
      <c r="T81" s="48">
        <v>1</v>
      </c>
      <c r="U81" s="49">
        <v>0</v>
      </c>
      <c r="V81" s="49">
        <v>0.011494</v>
      </c>
      <c r="W81" s="49">
        <v>0</v>
      </c>
      <c r="X81" s="49">
        <v>0.741023</v>
      </c>
      <c r="Y81" s="49">
        <v>0</v>
      </c>
      <c r="Z81" s="49">
        <v>0</v>
      </c>
      <c r="AA81" s="71">
        <v>81</v>
      </c>
      <c r="AB81" s="71"/>
      <c r="AC81" s="72"/>
      <c r="AD81" s="78" t="s">
        <v>1573</v>
      </c>
      <c r="AE81" s="78">
        <v>757</v>
      </c>
      <c r="AF81" s="78">
        <v>1881</v>
      </c>
      <c r="AG81" s="78">
        <v>12544</v>
      </c>
      <c r="AH81" s="78">
        <v>19391</v>
      </c>
      <c r="AI81" s="78"/>
      <c r="AJ81" s="78" t="s">
        <v>1771</v>
      </c>
      <c r="AK81" s="78" t="s">
        <v>1941</v>
      </c>
      <c r="AL81" s="78"/>
      <c r="AM81" s="78"/>
      <c r="AN81" s="80">
        <v>41646.82983796296</v>
      </c>
      <c r="AO81" s="83" t="s">
        <v>2217</v>
      </c>
      <c r="AP81" s="78" t="b">
        <v>1</v>
      </c>
      <c r="AQ81" s="78" t="b">
        <v>0</v>
      </c>
      <c r="AR81" s="78" t="b">
        <v>1</v>
      </c>
      <c r="AS81" s="78" t="s">
        <v>1403</v>
      </c>
      <c r="AT81" s="78">
        <v>72</v>
      </c>
      <c r="AU81" s="83" t="s">
        <v>2334</v>
      </c>
      <c r="AV81" s="78" t="b">
        <v>0</v>
      </c>
      <c r="AW81" s="78" t="s">
        <v>2424</v>
      </c>
      <c r="AX81" s="83" t="s">
        <v>2503</v>
      </c>
      <c r="AY81" s="78" t="s">
        <v>66</v>
      </c>
      <c r="AZ81" s="78" t="str">
        <f>REPLACE(INDEX(GroupVertices[Group],MATCH(Vertices[[#This Row],[Vertex]],GroupVertices[Vertex],0)),1,1,"")</f>
        <v>5</v>
      </c>
      <c r="BA81" s="48" t="s">
        <v>601</v>
      </c>
      <c r="BB81" s="48" t="s">
        <v>601</v>
      </c>
      <c r="BC81" s="48" t="s">
        <v>648</v>
      </c>
      <c r="BD81" s="48" t="s">
        <v>648</v>
      </c>
      <c r="BE81" s="48" t="s">
        <v>701</v>
      </c>
      <c r="BF81" s="48" t="s">
        <v>701</v>
      </c>
      <c r="BG81" s="121" t="s">
        <v>3464</v>
      </c>
      <c r="BH81" s="121" t="s">
        <v>3464</v>
      </c>
      <c r="BI81" s="121" t="s">
        <v>3592</v>
      </c>
      <c r="BJ81" s="121" t="s">
        <v>3592</v>
      </c>
      <c r="BK81" s="121">
        <v>2</v>
      </c>
      <c r="BL81" s="124">
        <v>18.181818181818183</v>
      </c>
      <c r="BM81" s="121">
        <v>0</v>
      </c>
      <c r="BN81" s="124">
        <v>0</v>
      </c>
      <c r="BO81" s="121">
        <v>0</v>
      </c>
      <c r="BP81" s="124">
        <v>0</v>
      </c>
      <c r="BQ81" s="121">
        <v>9</v>
      </c>
      <c r="BR81" s="124">
        <v>81.81818181818181</v>
      </c>
      <c r="BS81" s="121">
        <v>11</v>
      </c>
      <c r="BT81" s="2"/>
      <c r="BU81" s="3"/>
      <c r="BV81" s="3"/>
      <c r="BW81" s="3"/>
      <c r="BX81" s="3"/>
    </row>
    <row r="82" spans="1:76" ht="15">
      <c r="A82" s="64" t="s">
        <v>270</v>
      </c>
      <c r="B82" s="65"/>
      <c r="C82" s="65" t="s">
        <v>64</v>
      </c>
      <c r="D82" s="66">
        <v>163.8516023991025</v>
      </c>
      <c r="E82" s="68"/>
      <c r="F82" s="100" t="s">
        <v>857</v>
      </c>
      <c r="G82" s="65"/>
      <c r="H82" s="69" t="s">
        <v>270</v>
      </c>
      <c r="I82" s="70"/>
      <c r="J82" s="70"/>
      <c r="K82" s="69" t="s">
        <v>2708</v>
      </c>
      <c r="L82" s="73">
        <v>8131.669260700389</v>
      </c>
      <c r="M82" s="74">
        <v>3337.09716796875</v>
      </c>
      <c r="N82" s="74">
        <v>2114.4189453125</v>
      </c>
      <c r="O82" s="75"/>
      <c r="P82" s="76"/>
      <c r="Q82" s="76"/>
      <c r="R82" s="86"/>
      <c r="S82" s="48">
        <v>1</v>
      </c>
      <c r="T82" s="48">
        <v>5</v>
      </c>
      <c r="U82" s="49">
        <v>418</v>
      </c>
      <c r="V82" s="49">
        <v>0.016667</v>
      </c>
      <c r="W82" s="49">
        <v>0</v>
      </c>
      <c r="X82" s="49">
        <v>1.94886</v>
      </c>
      <c r="Y82" s="49">
        <v>0.06666666666666667</v>
      </c>
      <c r="Z82" s="49">
        <v>0</v>
      </c>
      <c r="AA82" s="71">
        <v>82</v>
      </c>
      <c r="AB82" s="71"/>
      <c r="AC82" s="72"/>
      <c r="AD82" s="78" t="s">
        <v>1574</v>
      </c>
      <c r="AE82" s="78">
        <v>359</v>
      </c>
      <c r="AF82" s="78">
        <v>2324</v>
      </c>
      <c r="AG82" s="78">
        <v>9007</v>
      </c>
      <c r="AH82" s="78">
        <v>1555</v>
      </c>
      <c r="AI82" s="78"/>
      <c r="AJ82" s="78" t="s">
        <v>1772</v>
      </c>
      <c r="AK82" s="78" t="s">
        <v>1448</v>
      </c>
      <c r="AL82" s="83" t="s">
        <v>2074</v>
      </c>
      <c r="AM82" s="78"/>
      <c r="AN82" s="80">
        <v>40181.3771412037</v>
      </c>
      <c r="AO82" s="83" t="s">
        <v>2218</v>
      </c>
      <c r="AP82" s="78" t="b">
        <v>0</v>
      </c>
      <c r="AQ82" s="78" t="b">
        <v>0</v>
      </c>
      <c r="AR82" s="78" t="b">
        <v>1</v>
      </c>
      <c r="AS82" s="78" t="s">
        <v>1403</v>
      </c>
      <c r="AT82" s="78">
        <v>127</v>
      </c>
      <c r="AU82" s="83" t="s">
        <v>2336</v>
      </c>
      <c r="AV82" s="78" t="b">
        <v>0</v>
      </c>
      <c r="AW82" s="78" t="s">
        <v>2424</v>
      </c>
      <c r="AX82" s="83" t="s">
        <v>2504</v>
      </c>
      <c r="AY82" s="78" t="s">
        <v>66</v>
      </c>
      <c r="AZ82" s="78" t="str">
        <f>REPLACE(INDEX(GroupVertices[Group],MATCH(Vertices[[#This Row],[Vertex]],GroupVertices[Vertex],0)),1,1,"")</f>
        <v>5</v>
      </c>
      <c r="BA82" s="48" t="s">
        <v>3390</v>
      </c>
      <c r="BB82" s="48" t="s">
        <v>3390</v>
      </c>
      <c r="BC82" s="48" t="s">
        <v>648</v>
      </c>
      <c r="BD82" s="48" t="s">
        <v>648</v>
      </c>
      <c r="BE82" s="48" t="s">
        <v>3402</v>
      </c>
      <c r="BF82" s="48" t="s">
        <v>3414</v>
      </c>
      <c r="BG82" s="121" t="s">
        <v>3465</v>
      </c>
      <c r="BH82" s="121" t="s">
        <v>3540</v>
      </c>
      <c r="BI82" s="121" t="s">
        <v>3593</v>
      </c>
      <c r="BJ82" s="121" t="s">
        <v>3658</v>
      </c>
      <c r="BK82" s="121">
        <v>5</v>
      </c>
      <c r="BL82" s="124">
        <v>8.333333333333334</v>
      </c>
      <c r="BM82" s="121">
        <v>1</v>
      </c>
      <c r="BN82" s="124">
        <v>1.6666666666666667</v>
      </c>
      <c r="BO82" s="121">
        <v>0</v>
      </c>
      <c r="BP82" s="124">
        <v>0</v>
      </c>
      <c r="BQ82" s="121">
        <v>54</v>
      </c>
      <c r="BR82" s="124">
        <v>90</v>
      </c>
      <c r="BS82" s="121">
        <v>60</v>
      </c>
      <c r="BT82" s="2"/>
      <c r="BU82" s="3"/>
      <c r="BV82" s="3"/>
      <c r="BW82" s="3"/>
      <c r="BX82" s="3"/>
    </row>
    <row r="83" spans="1:76" ht="15">
      <c r="A83" s="64" t="s">
        <v>271</v>
      </c>
      <c r="B83" s="65"/>
      <c r="C83" s="65" t="s">
        <v>64</v>
      </c>
      <c r="D83" s="66">
        <v>162.0486424402865</v>
      </c>
      <c r="E83" s="68"/>
      <c r="F83" s="100" t="s">
        <v>858</v>
      </c>
      <c r="G83" s="65"/>
      <c r="H83" s="69" t="s">
        <v>271</v>
      </c>
      <c r="I83" s="70"/>
      <c r="J83" s="70"/>
      <c r="K83" s="69" t="s">
        <v>2709</v>
      </c>
      <c r="L83" s="73">
        <v>1</v>
      </c>
      <c r="M83" s="74">
        <v>3705.490478515625</v>
      </c>
      <c r="N83" s="74">
        <v>2796.581787109375</v>
      </c>
      <c r="O83" s="75"/>
      <c r="P83" s="76"/>
      <c r="Q83" s="76"/>
      <c r="R83" s="86"/>
      <c r="S83" s="48">
        <v>2</v>
      </c>
      <c r="T83" s="48">
        <v>1</v>
      </c>
      <c r="U83" s="49">
        <v>0</v>
      </c>
      <c r="V83" s="49">
        <v>0.011494</v>
      </c>
      <c r="W83" s="49">
        <v>0</v>
      </c>
      <c r="X83" s="49">
        <v>0.741023</v>
      </c>
      <c r="Y83" s="49">
        <v>0</v>
      </c>
      <c r="Z83" s="49">
        <v>0</v>
      </c>
      <c r="AA83" s="71">
        <v>83</v>
      </c>
      <c r="AB83" s="71"/>
      <c r="AC83" s="72"/>
      <c r="AD83" s="78" t="s">
        <v>1575</v>
      </c>
      <c r="AE83" s="78">
        <v>118</v>
      </c>
      <c r="AF83" s="78">
        <v>63</v>
      </c>
      <c r="AG83" s="78">
        <v>404</v>
      </c>
      <c r="AH83" s="78">
        <v>1111</v>
      </c>
      <c r="AI83" s="78"/>
      <c r="AJ83" s="78" t="s">
        <v>1773</v>
      </c>
      <c r="AK83" s="78" t="s">
        <v>1942</v>
      </c>
      <c r="AL83" s="78"/>
      <c r="AM83" s="78"/>
      <c r="AN83" s="80">
        <v>40739.99413194445</v>
      </c>
      <c r="AO83" s="83" t="s">
        <v>2219</v>
      </c>
      <c r="AP83" s="78" t="b">
        <v>1</v>
      </c>
      <c r="AQ83" s="78" t="b">
        <v>0</v>
      </c>
      <c r="AR83" s="78" t="b">
        <v>1</v>
      </c>
      <c r="AS83" s="78" t="s">
        <v>1407</v>
      </c>
      <c r="AT83" s="78">
        <v>8</v>
      </c>
      <c r="AU83" s="83" t="s">
        <v>2334</v>
      </c>
      <c r="AV83" s="78" t="b">
        <v>0</v>
      </c>
      <c r="AW83" s="78" t="s">
        <v>2424</v>
      </c>
      <c r="AX83" s="83" t="s">
        <v>2505</v>
      </c>
      <c r="AY83" s="78" t="s">
        <v>66</v>
      </c>
      <c r="AZ83" s="78" t="str">
        <f>REPLACE(INDEX(GroupVertices[Group],MATCH(Vertices[[#This Row],[Vertex]],GroupVertices[Vertex],0)),1,1,"")</f>
        <v>5</v>
      </c>
      <c r="BA83" s="48"/>
      <c r="BB83" s="48"/>
      <c r="BC83" s="48"/>
      <c r="BD83" s="48"/>
      <c r="BE83" s="48" t="s">
        <v>702</v>
      </c>
      <c r="BF83" s="48" t="s">
        <v>702</v>
      </c>
      <c r="BG83" s="121" t="s">
        <v>3466</v>
      </c>
      <c r="BH83" s="121" t="s">
        <v>3466</v>
      </c>
      <c r="BI83" s="121" t="s">
        <v>3594</v>
      </c>
      <c r="BJ83" s="121" t="s">
        <v>3594</v>
      </c>
      <c r="BK83" s="121">
        <v>2</v>
      </c>
      <c r="BL83" s="124">
        <v>6.451612903225806</v>
      </c>
      <c r="BM83" s="121">
        <v>0</v>
      </c>
      <c r="BN83" s="124">
        <v>0</v>
      </c>
      <c r="BO83" s="121">
        <v>0</v>
      </c>
      <c r="BP83" s="124">
        <v>0</v>
      </c>
      <c r="BQ83" s="121">
        <v>29</v>
      </c>
      <c r="BR83" s="124">
        <v>93.54838709677419</v>
      </c>
      <c r="BS83" s="121">
        <v>31</v>
      </c>
      <c r="BT83" s="2"/>
      <c r="BU83" s="3"/>
      <c r="BV83" s="3"/>
      <c r="BW83" s="3"/>
      <c r="BX83" s="3"/>
    </row>
    <row r="84" spans="1:76" ht="15">
      <c r="A84" s="64" t="s">
        <v>272</v>
      </c>
      <c r="B84" s="65"/>
      <c r="C84" s="65" t="s">
        <v>64</v>
      </c>
      <c r="D84" s="66">
        <v>162.37398859826834</v>
      </c>
      <c r="E84" s="68"/>
      <c r="F84" s="100" t="s">
        <v>859</v>
      </c>
      <c r="G84" s="65"/>
      <c r="H84" s="69" t="s">
        <v>272</v>
      </c>
      <c r="I84" s="70"/>
      <c r="J84" s="70"/>
      <c r="K84" s="69" t="s">
        <v>2710</v>
      </c>
      <c r="L84" s="73">
        <v>1</v>
      </c>
      <c r="M84" s="74">
        <v>3989.20458984375</v>
      </c>
      <c r="N84" s="74">
        <v>8305.3681640625</v>
      </c>
      <c r="O84" s="75"/>
      <c r="P84" s="76"/>
      <c r="Q84" s="76"/>
      <c r="R84" s="86"/>
      <c r="S84" s="48">
        <v>0</v>
      </c>
      <c r="T84" s="48">
        <v>2</v>
      </c>
      <c r="U84" s="49">
        <v>0</v>
      </c>
      <c r="V84" s="49">
        <v>0.041667</v>
      </c>
      <c r="W84" s="49">
        <v>0.06867</v>
      </c>
      <c r="X84" s="49">
        <v>0.716154</v>
      </c>
      <c r="Y84" s="49">
        <v>0.5</v>
      </c>
      <c r="Z84" s="49">
        <v>0</v>
      </c>
      <c r="AA84" s="71">
        <v>84</v>
      </c>
      <c r="AB84" s="71"/>
      <c r="AC84" s="72"/>
      <c r="AD84" s="78" t="s">
        <v>1576</v>
      </c>
      <c r="AE84" s="78">
        <v>756</v>
      </c>
      <c r="AF84" s="78">
        <v>471</v>
      </c>
      <c r="AG84" s="78">
        <v>3803</v>
      </c>
      <c r="AH84" s="78">
        <v>17964</v>
      </c>
      <c r="AI84" s="78"/>
      <c r="AJ84" s="78" t="s">
        <v>1774</v>
      </c>
      <c r="AK84" s="78" t="s">
        <v>1943</v>
      </c>
      <c r="AL84" s="78"/>
      <c r="AM84" s="78"/>
      <c r="AN84" s="80">
        <v>43030.57824074074</v>
      </c>
      <c r="AO84" s="83" t="s">
        <v>2220</v>
      </c>
      <c r="AP84" s="78" t="b">
        <v>1</v>
      </c>
      <c r="AQ84" s="78" t="b">
        <v>0</v>
      </c>
      <c r="AR84" s="78" t="b">
        <v>0</v>
      </c>
      <c r="AS84" s="78" t="s">
        <v>1403</v>
      </c>
      <c r="AT84" s="78">
        <v>1</v>
      </c>
      <c r="AU84" s="78"/>
      <c r="AV84" s="78" t="b">
        <v>0</v>
      </c>
      <c r="AW84" s="78" t="s">
        <v>2424</v>
      </c>
      <c r="AX84" s="83" t="s">
        <v>2506</v>
      </c>
      <c r="AY84" s="78" t="s">
        <v>66</v>
      </c>
      <c r="AZ84" s="78" t="str">
        <f>REPLACE(INDEX(GroupVertices[Group],MATCH(Vertices[[#This Row],[Vertex]],GroupVertices[Vertex],0)),1,1,"")</f>
        <v>3</v>
      </c>
      <c r="BA84" s="48"/>
      <c r="BB84" s="48"/>
      <c r="BC84" s="48"/>
      <c r="BD84" s="48"/>
      <c r="BE84" s="48" t="s">
        <v>684</v>
      </c>
      <c r="BF84" s="48" t="s">
        <v>684</v>
      </c>
      <c r="BG84" s="121" t="s">
        <v>3467</v>
      </c>
      <c r="BH84" s="121" t="s">
        <v>3541</v>
      </c>
      <c r="BI84" s="121" t="s">
        <v>3595</v>
      </c>
      <c r="BJ84" s="121" t="s">
        <v>3595</v>
      </c>
      <c r="BK84" s="121">
        <v>3</v>
      </c>
      <c r="BL84" s="124">
        <v>4.6875</v>
      </c>
      <c r="BM84" s="121">
        <v>0</v>
      </c>
      <c r="BN84" s="124">
        <v>0</v>
      </c>
      <c r="BO84" s="121">
        <v>0</v>
      </c>
      <c r="BP84" s="124">
        <v>0</v>
      </c>
      <c r="BQ84" s="121">
        <v>61</v>
      </c>
      <c r="BR84" s="124">
        <v>95.3125</v>
      </c>
      <c r="BS84" s="121">
        <v>64</v>
      </c>
      <c r="BT84" s="2"/>
      <c r="BU84" s="3"/>
      <c r="BV84" s="3"/>
      <c r="BW84" s="3"/>
      <c r="BX84" s="3"/>
    </row>
    <row r="85" spans="1:76" ht="15">
      <c r="A85" s="64" t="s">
        <v>380</v>
      </c>
      <c r="B85" s="65"/>
      <c r="C85" s="65" t="s">
        <v>64</v>
      </c>
      <c r="D85" s="66">
        <v>228.5954878374868</v>
      </c>
      <c r="E85" s="68"/>
      <c r="F85" s="100" t="s">
        <v>2376</v>
      </c>
      <c r="G85" s="65"/>
      <c r="H85" s="69" t="s">
        <v>380</v>
      </c>
      <c r="I85" s="70"/>
      <c r="J85" s="70"/>
      <c r="K85" s="69" t="s">
        <v>2711</v>
      </c>
      <c r="L85" s="73">
        <v>292.7704280155642</v>
      </c>
      <c r="M85" s="74">
        <v>3401.881103515625</v>
      </c>
      <c r="N85" s="74">
        <v>8846.3798828125</v>
      </c>
      <c r="O85" s="75"/>
      <c r="P85" s="76"/>
      <c r="Q85" s="76"/>
      <c r="R85" s="86"/>
      <c r="S85" s="48">
        <v>7</v>
      </c>
      <c r="T85" s="48">
        <v>0</v>
      </c>
      <c r="U85" s="49">
        <v>15</v>
      </c>
      <c r="V85" s="49">
        <v>0.052632</v>
      </c>
      <c r="W85" s="49">
        <v>0.127321</v>
      </c>
      <c r="X85" s="49">
        <v>2.267059</v>
      </c>
      <c r="Y85" s="49">
        <v>0.14285714285714285</v>
      </c>
      <c r="Z85" s="49">
        <v>0</v>
      </c>
      <c r="AA85" s="71">
        <v>85</v>
      </c>
      <c r="AB85" s="71"/>
      <c r="AC85" s="72"/>
      <c r="AD85" s="78" t="s">
        <v>1577</v>
      </c>
      <c r="AE85" s="78">
        <v>6441</v>
      </c>
      <c r="AF85" s="78">
        <v>83516</v>
      </c>
      <c r="AG85" s="78">
        <v>26078</v>
      </c>
      <c r="AH85" s="78">
        <v>7</v>
      </c>
      <c r="AI85" s="78"/>
      <c r="AJ85" s="78" t="s">
        <v>1775</v>
      </c>
      <c r="AK85" s="78" t="s">
        <v>1944</v>
      </c>
      <c r="AL85" s="83" t="s">
        <v>2075</v>
      </c>
      <c r="AM85" s="78"/>
      <c r="AN85" s="80">
        <v>39939.90511574074</v>
      </c>
      <c r="AO85" s="83" t="s">
        <v>2221</v>
      </c>
      <c r="AP85" s="78" t="b">
        <v>0</v>
      </c>
      <c r="AQ85" s="78" t="b">
        <v>0</v>
      </c>
      <c r="AR85" s="78" t="b">
        <v>0</v>
      </c>
      <c r="AS85" s="78" t="s">
        <v>1403</v>
      </c>
      <c r="AT85" s="78">
        <v>891</v>
      </c>
      <c r="AU85" s="83" t="s">
        <v>2334</v>
      </c>
      <c r="AV85" s="78" t="b">
        <v>0</v>
      </c>
      <c r="AW85" s="78" t="s">
        <v>2424</v>
      </c>
      <c r="AX85" s="83" t="s">
        <v>2507</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273</v>
      </c>
      <c r="B86" s="65"/>
      <c r="C86" s="65" t="s">
        <v>64</v>
      </c>
      <c r="D86" s="66">
        <v>173.6390993183892</v>
      </c>
      <c r="E86" s="68"/>
      <c r="F86" s="100" t="s">
        <v>860</v>
      </c>
      <c r="G86" s="65"/>
      <c r="H86" s="69" t="s">
        <v>273</v>
      </c>
      <c r="I86" s="70"/>
      <c r="J86" s="70"/>
      <c r="K86" s="69" t="s">
        <v>2712</v>
      </c>
      <c r="L86" s="73">
        <v>1</v>
      </c>
      <c r="M86" s="74">
        <v>3314.9951171875</v>
      </c>
      <c r="N86" s="74">
        <v>9646.09375</v>
      </c>
      <c r="O86" s="75"/>
      <c r="P86" s="76"/>
      <c r="Q86" s="76"/>
      <c r="R86" s="86"/>
      <c r="S86" s="48">
        <v>0</v>
      </c>
      <c r="T86" s="48">
        <v>2</v>
      </c>
      <c r="U86" s="49">
        <v>0</v>
      </c>
      <c r="V86" s="49">
        <v>0.041667</v>
      </c>
      <c r="W86" s="49">
        <v>0.06867</v>
      </c>
      <c r="X86" s="49">
        <v>0.716154</v>
      </c>
      <c r="Y86" s="49">
        <v>0.5</v>
      </c>
      <c r="Z86" s="49">
        <v>0</v>
      </c>
      <c r="AA86" s="71">
        <v>86</v>
      </c>
      <c r="AB86" s="71"/>
      <c r="AC86" s="72"/>
      <c r="AD86" s="78" t="s">
        <v>1578</v>
      </c>
      <c r="AE86" s="78">
        <v>13434</v>
      </c>
      <c r="AF86" s="78">
        <v>14598</v>
      </c>
      <c r="AG86" s="78">
        <v>4972</v>
      </c>
      <c r="AH86" s="78">
        <v>5232</v>
      </c>
      <c r="AI86" s="78"/>
      <c r="AJ86" s="78" t="s">
        <v>1776</v>
      </c>
      <c r="AK86" s="78" t="s">
        <v>1945</v>
      </c>
      <c r="AL86" s="83" t="s">
        <v>2076</v>
      </c>
      <c r="AM86" s="78"/>
      <c r="AN86" s="80">
        <v>42403.011608796296</v>
      </c>
      <c r="AO86" s="83" t="s">
        <v>2222</v>
      </c>
      <c r="AP86" s="78" t="b">
        <v>0</v>
      </c>
      <c r="AQ86" s="78" t="b">
        <v>0</v>
      </c>
      <c r="AR86" s="78" t="b">
        <v>0</v>
      </c>
      <c r="AS86" s="78" t="s">
        <v>1403</v>
      </c>
      <c r="AT86" s="78">
        <v>79</v>
      </c>
      <c r="AU86" s="83" t="s">
        <v>2334</v>
      </c>
      <c r="AV86" s="78" t="b">
        <v>0</v>
      </c>
      <c r="AW86" s="78" t="s">
        <v>2424</v>
      </c>
      <c r="AX86" s="83" t="s">
        <v>2508</v>
      </c>
      <c r="AY86" s="78" t="s">
        <v>66</v>
      </c>
      <c r="AZ86" s="78" t="str">
        <f>REPLACE(INDEX(GroupVertices[Group],MATCH(Vertices[[#This Row],[Vertex]],GroupVertices[Vertex],0)),1,1,"")</f>
        <v>3</v>
      </c>
      <c r="BA86" s="48"/>
      <c r="BB86" s="48"/>
      <c r="BC86" s="48"/>
      <c r="BD86" s="48"/>
      <c r="BE86" s="48"/>
      <c r="BF86" s="48"/>
      <c r="BG86" s="121" t="s">
        <v>3468</v>
      </c>
      <c r="BH86" s="121" t="s">
        <v>3542</v>
      </c>
      <c r="BI86" s="121" t="s">
        <v>3596</v>
      </c>
      <c r="BJ86" s="121" t="s">
        <v>3596</v>
      </c>
      <c r="BK86" s="121">
        <v>2</v>
      </c>
      <c r="BL86" s="124">
        <v>3.8461538461538463</v>
      </c>
      <c r="BM86" s="121">
        <v>0</v>
      </c>
      <c r="BN86" s="124">
        <v>0</v>
      </c>
      <c r="BO86" s="121">
        <v>0</v>
      </c>
      <c r="BP86" s="124">
        <v>0</v>
      </c>
      <c r="BQ86" s="121">
        <v>50</v>
      </c>
      <c r="BR86" s="124">
        <v>96.15384615384616</v>
      </c>
      <c r="BS86" s="121">
        <v>52</v>
      </c>
      <c r="BT86" s="2"/>
      <c r="BU86" s="3"/>
      <c r="BV86" s="3"/>
      <c r="BW86" s="3"/>
      <c r="BX86" s="3"/>
    </row>
    <row r="87" spans="1:76" ht="15">
      <c r="A87" s="64" t="s">
        <v>274</v>
      </c>
      <c r="B87" s="65"/>
      <c r="C87" s="65" t="s">
        <v>64</v>
      </c>
      <c r="D87" s="66">
        <v>171.83932902778875</v>
      </c>
      <c r="E87" s="68"/>
      <c r="F87" s="100" t="s">
        <v>861</v>
      </c>
      <c r="G87" s="65"/>
      <c r="H87" s="69" t="s">
        <v>274</v>
      </c>
      <c r="I87" s="70"/>
      <c r="J87" s="70"/>
      <c r="K87" s="69" t="s">
        <v>2713</v>
      </c>
      <c r="L87" s="73">
        <v>1</v>
      </c>
      <c r="M87" s="74">
        <v>3808.453857421875</v>
      </c>
      <c r="N87" s="74">
        <v>9139.7255859375</v>
      </c>
      <c r="O87" s="75"/>
      <c r="P87" s="76"/>
      <c r="Q87" s="76"/>
      <c r="R87" s="86"/>
      <c r="S87" s="48">
        <v>0</v>
      </c>
      <c r="T87" s="48">
        <v>2</v>
      </c>
      <c r="U87" s="49">
        <v>0</v>
      </c>
      <c r="V87" s="49">
        <v>0.041667</v>
      </c>
      <c r="W87" s="49">
        <v>0.06867</v>
      </c>
      <c r="X87" s="49">
        <v>0.716154</v>
      </c>
      <c r="Y87" s="49">
        <v>0.5</v>
      </c>
      <c r="Z87" s="49">
        <v>0</v>
      </c>
      <c r="AA87" s="71">
        <v>87</v>
      </c>
      <c r="AB87" s="71"/>
      <c r="AC87" s="72"/>
      <c r="AD87" s="78" t="s">
        <v>1579</v>
      </c>
      <c r="AE87" s="78">
        <v>11871</v>
      </c>
      <c r="AF87" s="78">
        <v>12341</v>
      </c>
      <c r="AG87" s="78">
        <v>18789</v>
      </c>
      <c r="AH87" s="78">
        <v>16551</v>
      </c>
      <c r="AI87" s="78"/>
      <c r="AJ87" s="78" t="s">
        <v>1777</v>
      </c>
      <c r="AK87" s="78" t="s">
        <v>1448</v>
      </c>
      <c r="AL87" s="83" t="s">
        <v>2076</v>
      </c>
      <c r="AM87" s="78"/>
      <c r="AN87" s="80">
        <v>42401.68543981481</v>
      </c>
      <c r="AO87" s="83" t="s">
        <v>2223</v>
      </c>
      <c r="AP87" s="78" t="b">
        <v>0</v>
      </c>
      <c r="AQ87" s="78" t="b">
        <v>0</v>
      </c>
      <c r="AR87" s="78" t="b">
        <v>1</v>
      </c>
      <c r="AS87" s="78" t="s">
        <v>1403</v>
      </c>
      <c r="AT87" s="78">
        <v>100</v>
      </c>
      <c r="AU87" s="83" t="s">
        <v>2334</v>
      </c>
      <c r="AV87" s="78" t="b">
        <v>0</v>
      </c>
      <c r="AW87" s="78" t="s">
        <v>2424</v>
      </c>
      <c r="AX87" s="83" t="s">
        <v>2509</v>
      </c>
      <c r="AY87" s="78" t="s">
        <v>66</v>
      </c>
      <c r="AZ87" s="78" t="str">
        <f>REPLACE(INDEX(GroupVertices[Group],MATCH(Vertices[[#This Row],[Vertex]],GroupVertices[Vertex],0)),1,1,"")</f>
        <v>3</v>
      </c>
      <c r="BA87" s="48"/>
      <c r="BB87" s="48"/>
      <c r="BC87" s="48"/>
      <c r="BD87" s="48"/>
      <c r="BE87" s="48"/>
      <c r="BF87" s="48"/>
      <c r="BG87" s="121" t="s">
        <v>3463</v>
      </c>
      <c r="BH87" s="121" t="s">
        <v>3543</v>
      </c>
      <c r="BI87" s="121" t="s">
        <v>3591</v>
      </c>
      <c r="BJ87" s="121" t="s">
        <v>3591</v>
      </c>
      <c r="BK87" s="121">
        <v>3</v>
      </c>
      <c r="BL87" s="124">
        <v>5.769230769230769</v>
      </c>
      <c r="BM87" s="121">
        <v>0</v>
      </c>
      <c r="BN87" s="124">
        <v>0</v>
      </c>
      <c r="BO87" s="121">
        <v>0</v>
      </c>
      <c r="BP87" s="124">
        <v>0</v>
      </c>
      <c r="BQ87" s="121">
        <v>49</v>
      </c>
      <c r="BR87" s="124">
        <v>94.23076923076923</v>
      </c>
      <c r="BS87" s="121">
        <v>52</v>
      </c>
      <c r="BT87" s="2"/>
      <c r="BU87" s="3"/>
      <c r="BV87" s="3"/>
      <c r="BW87" s="3"/>
      <c r="BX87" s="3"/>
    </row>
    <row r="88" spans="1:76" ht="15">
      <c r="A88" s="64" t="s">
        <v>275</v>
      </c>
      <c r="B88" s="65"/>
      <c r="C88" s="65" t="s">
        <v>64</v>
      </c>
      <c r="D88" s="66">
        <v>162.88832259801902</v>
      </c>
      <c r="E88" s="68"/>
      <c r="F88" s="100" t="s">
        <v>862</v>
      </c>
      <c r="G88" s="65"/>
      <c r="H88" s="69" t="s">
        <v>275</v>
      </c>
      <c r="I88" s="70"/>
      <c r="J88" s="70"/>
      <c r="K88" s="69" t="s">
        <v>2714</v>
      </c>
      <c r="L88" s="73">
        <v>1</v>
      </c>
      <c r="M88" s="74">
        <v>3409.95458984375</v>
      </c>
      <c r="N88" s="74">
        <v>6540.5224609375</v>
      </c>
      <c r="O88" s="75"/>
      <c r="P88" s="76"/>
      <c r="Q88" s="76"/>
      <c r="R88" s="86"/>
      <c r="S88" s="48">
        <v>0</v>
      </c>
      <c r="T88" s="48">
        <v>1</v>
      </c>
      <c r="U88" s="49">
        <v>0</v>
      </c>
      <c r="V88" s="49">
        <v>0.04</v>
      </c>
      <c r="W88" s="49">
        <v>0.04244</v>
      </c>
      <c r="X88" s="49">
        <v>0.440868</v>
      </c>
      <c r="Y88" s="49">
        <v>0</v>
      </c>
      <c r="Z88" s="49">
        <v>0</v>
      </c>
      <c r="AA88" s="71">
        <v>88</v>
      </c>
      <c r="AB88" s="71"/>
      <c r="AC88" s="72"/>
      <c r="AD88" s="78" t="s">
        <v>1580</v>
      </c>
      <c r="AE88" s="78">
        <v>49</v>
      </c>
      <c r="AF88" s="78">
        <v>1116</v>
      </c>
      <c r="AG88" s="78">
        <v>10040</v>
      </c>
      <c r="AH88" s="78">
        <v>6067</v>
      </c>
      <c r="AI88" s="78"/>
      <c r="AJ88" s="78"/>
      <c r="AK88" s="78" t="s">
        <v>1946</v>
      </c>
      <c r="AL88" s="78"/>
      <c r="AM88" s="78"/>
      <c r="AN88" s="80">
        <v>42846.99060185185</v>
      </c>
      <c r="AO88" s="83" t="s">
        <v>2224</v>
      </c>
      <c r="AP88" s="78" t="b">
        <v>0</v>
      </c>
      <c r="AQ88" s="78" t="b">
        <v>0</v>
      </c>
      <c r="AR88" s="78" t="b">
        <v>0</v>
      </c>
      <c r="AS88" s="78" t="s">
        <v>1403</v>
      </c>
      <c r="AT88" s="78">
        <v>14</v>
      </c>
      <c r="AU88" s="83" t="s">
        <v>2334</v>
      </c>
      <c r="AV88" s="78" t="b">
        <v>0</v>
      </c>
      <c r="AW88" s="78" t="s">
        <v>2424</v>
      </c>
      <c r="AX88" s="83" t="s">
        <v>2510</v>
      </c>
      <c r="AY88" s="78" t="s">
        <v>66</v>
      </c>
      <c r="AZ88" s="78" t="str">
        <f>REPLACE(INDEX(GroupVertices[Group],MATCH(Vertices[[#This Row],[Vertex]],GroupVertices[Vertex],0)),1,1,"")</f>
        <v>3</v>
      </c>
      <c r="BA88" s="48"/>
      <c r="BB88" s="48"/>
      <c r="BC88" s="48"/>
      <c r="BD88" s="48"/>
      <c r="BE88" s="48"/>
      <c r="BF88" s="48"/>
      <c r="BG88" s="121" t="s">
        <v>3463</v>
      </c>
      <c r="BH88" s="121" t="s">
        <v>3463</v>
      </c>
      <c r="BI88" s="121" t="s">
        <v>3591</v>
      </c>
      <c r="BJ88" s="121" t="s">
        <v>3591</v>
      </c>
      <c r="BK88" s="121">
        <v>2</v>
      </c>
      <c r="BL88" s="124">
        <v>7.142857142857143</v>
      </c>
      <c r="BM88" s="121">
        <v>0</v>
      </c>
      <c r="BN88" s="124">
        <v>0</v>
      </c>
      <c r="BO88" s="121">
        <v>0</v>
      </c>
      <c r="BP88" s="124">
        <v>0</v>
      </c>
      <c r="BQ88" s="121">
        <v>26</v>
      </c>
      <c r="BR88" s="124">
        <v>92.85714285714286</v>
      </c>
      <c r="BS88" s="121">
        <v>28</v>
      </c>
      <c r="BT88" s="2"/>
      <c r="BU88" s="3"/>
      <c r="BV88" s="3"/>
      <c r="BW88" s="3"/>
      <c r="BX88" s="3"/>
    </row>
    <row r="89" spans="1:76" ht="15">
      <c r="A89" s="64" t="s">
        <v>276</v>
      </c>
      <c r="B89" s="65"/>
      <c r="C89" s="65" t="s">
        <v>64</v>
      </c>
      <c r="D89" s="66">
        <v>162.96806430340672</v>
      </c>
      <c r="E89" s="68"/>
      <c r="F89" s="100" t="s">
        <v>863</v>
      </c>
      <c r="G89" s="65"/>
      <c r="H89" s="69" t="s">
        <v>276</v>
      </c>
      <c r="I89" s="70"/>
      <c r="J89" s="70"/>
      <c r="K89" s="69" t="s">
        <v>2715</v>
      </c>
      <c r="L89" s="73">
        <v>30.17704280155642</v>
      </c>
      <c r="M89" s="74">
        <v>4611.3125</v>
      </c>
      <c r="N89" s="74">
        <v>5940.58251953125</v>
      </c>
      <c r="O89" s="75"/>
      <c r="P89" s="76"/>
      <c r="Q89" s="76"/>
      <c r="R89" s="86"/>
      <c r="S89" s="48">
        <v>0</v>
      </c>
      <c r="T89" s="48">
        <v>2</v>
      </c>
      <c r="U89" s="49">
        <v>1.5</v>
      </c>
      <c r="V89" s="49">
        <v>0.083333</v>
      </c>
      <c r="W89" s="49">
        <v>0</v>
      </c>
      <c r="X89" s="49">
        <v>0.800739</v>
      </c>
      <c r="Y89" s="49">
        <v>0</v>
      </c>
      <c r="Z89" s="49">
        <v>0</v>
      </c>
      <c r="AA89" s="71">
        <v>89</v>
      </c>
      <c r="AB89" s="71"/>
      <c r="AC89" s="72"/>
      <c r="AD89" s="78" t="s">
        <v>1581</v>
      </c>
      <c r="AE89" s="78">
        <v>1450</v>
      </c>
      <c r="AF89" s="78">
        <v>1216</v>
      </c>
      <c r="AG89" s="78">
        <v>1483</v>
      </c>
      <c r="AH89" s="78">
        <v>1636</v>
      </c>
      <c r="AI89" s="78"/>
      <c r="AJ89" s="78" t="s">
        <v>1778</v>
      </c>
      <c r="AK89" s="78" t="s">
        <v>1947</v>
      </c>
      <c r="AL89" s="83" t="s">
        <v>2077</v>
      </c>
      <c r="AM89" s="78"/>
      <c r="AN89" s="80">
        <v>40822.951053240744</v>
      </c>
      <c r="AO89" s="83" t="s">
        <v>2225</v>
      </c>
      <c r="AP89" s="78" t="b">
        <v>1</v>
      </c>
      <c r="AQ89" s="78" t="b">
        <v>0</v>
      </c>
      <c r="AR89" s="78" t="b">
        <v>1</v>
      </c>
      <c r="AS89" s="78" t="s">
        <v>1405</v>
      </c>
      <c r="AT89" s="78">
        <v>35</v>
      </c>
      <c r="AU89" s="83" t="s">
        <v>2334</v>
      </c>
      <c r="AV89" s="78" t="b">
        <v>0</v>
      </c>
      <c r="AW89" s="78" t="s">
        <v>2424</v>
      </c>
      <c r="AX89" s="83" t="s">
        <v>2511</v>
      </c>
      <c r="AY89" s="78" t="s">
        <v>66</v>
      </c>
      <c r="AZ89" s="78" t="str">
        <f>REPLACE(INDEX(GroupVertices[Group],MATCH(Vertices[[#This Row],[Vertex]],GroupVertices[Vertex],0)),1,1,"")</f>
        <v>8</v>
      </c>
      <c r="BA89" s="48"/>
      <c r="BB89" s="48"/>
      <c r="BC89" s="48"/>
      <c r="BD89" s="48"/>
      <c r="BE89" s="48" t="s">
        <v>698</v>
      </c>
      <c r="BF89" s="48" t="s">
        <v>698</v>
      </c>
      <c r="BG89" s="121" t="s">
        <v>3460</v>
      </c>
      <c r="BH89" s="121" t="s">
        <v>3460</v>
      </c>
      <c r="BI89" s="121" t="s">
        <v>3588</v>
      </c>
      <c r="BJ89" s="121" t="s">
        <v>3588</v>
      </c>
      <c r="BK89" s="121">
        <v>0</v>
      </c>
      <c r="BL89" s="124">
        <v>0</v>
      </c>
      <c r="BM89" s="121">
        <v>0</v>
      </c>
      <c r="BN89" s="124">
        <v>0</v>
      </c>
      <c r="BO89" s="121">
        <v>0</v>
      </c>
      <c r="BP89" s="124">
        <v>0</v>
      </c>
      <c r="BQ89" s="121">
        <v>21</v>
      </c>
      <c r="BR89" s="124">
        <v>100</v>
      </c>
      <c r="BS89" s="121">
        <v>21</v>
      </c>
      <c r="BT89" s="2"/>
      <c r="BU89" s="3"/>
      <c r="BV89" s="3"/>
      <c r="BW89" s="3"/>
      <c r="BX89" s="3"/>
    </row>
    <row r="90" spans="1:76" ht="15">
      <c r="A90" s="64" t="s">
        <v>277</v>
      </c>
      <c r="B90" s="65"/>
      <c r="C90" s="65" t="s">
        <v>64</v>
      </c>
      <c r="D90" s="66">
        <v>162.1802162541762</v>
      </c>
      <c r="E90" s="68"/>
      <c r="F90" s="100" t="s">
        <v>864</v>
      </c>
      <c r="G90" s="65"/>
      <c r="H90" s="69" t="s">
        <v>277</v>
      </c>
      <c r="I90" s="70"/>
      <c r="J90" s="70"/>
      <c r="K90" s="69" t="s">
        <v>2716</v>
      </c>
      <c r="L90" s="73">
        <v>1</v>
      </c>
      <c r="M90" s="74">
        <v>913.6513061523438</v>
      </c>
      <c r="N90" s="74">
        <v>4479.3837890625</v>
      </c>
      <c r="O90" s="75"/>
      <c r="P90" s="76"/>
      <c r="Q90" s="76"/>
      <c r="R90" s="86"/>
      <c r="S90" s="48">
        <v>1</v>
      </c>
      <c r="T90" s="48">
        <v>1</v>
      </c>
      <c r="U90" s="49">
        <v>0</v>
      </c>
      <c r="V90" s="49">
        <v>0</v>
      </c>
      <c r="W90" s="49">
        <v>0</v>
      </c>
      <c r="X90" s="49">
        <v>0.999997</v>
      </c>
      <c r="Y90" s="49">
        <v>0</v>
      </c>
      <c r="Z90" s="49" t="s">
        <v>4182</v>
      </c>
      <c r="AA90" s="71">
        <v>90</v>
      </c>
      <c r="AB90" s="71"/>
      <c r="AC90" s="72"/>
      <c r="AD90" s="78" t="s">
        <v>1582</v>
      </c>
      <c r="AE90" s="78">
        <v>264</v>
      </c>
      <c r="AF90" s="78">
        <v>228</v>
      </c>
      <c r="AG90" s="78">
        <v>5739</v>
      </c>
      <c r="AH90" s="78">
        <v>12709</v>
      </c>
      <c r="AI90" s="78"/>
      <c r="AJ90" s="78" t="s">
        <v>1779</v>
      </c>
      <c r="AK90" s="78"/>
      <c r="AL90" s="78"/>
      <c r="AM90" s="78"/>
      <c r="AN90" s="80">
        <v>40486.82400462963</v>
      </c>
      <c r="AO90" s="78"/>
      <c r="AP90" s="78" t="b">
        <v>1</v>
      </c>
      <c r="AQ90" s="78" t="b">
        <v>0</v>
      </c>
      <c r="AR90" s="78" t="b">
        <v>1</v>
      </c>
      <c r="AS90" s="78" t="s">
        <v>1404</v>
      </c>
      <c r="AT90" s="78">
        <v>18</v>
      </c>
      <c r="AU90" s="83" t="s">
        <v>2334</v>
      </c>
      <c r="AV90" s="78" t="b">
        <v>0</v>
      </c>
      <c r="AW90" s="78" t="s">
        <v>2424</v>
      </c>
      <c r="AX90" s="83" t="s">
        <v>2512</v>
      </c>
      <c r="AY90" s="78" t="s">
        <v>66</v>
      </c>
      <c r="AZ90" s="78" t="str">
        <f>REPLACE(INDEX(GroupVertices[Group],MATCH(Vertices[[#This Row],[Vertex]],GroupVertices[Vertex],0)),1,1,"")</f>
        <v>1</v>
      </c>
      <c r="BA90" s="48"/>
      <c r="BB90" s="48"/>
      <c r="BC90" s="48"/>
      <c r="BD90" s="48"/>
      <c r="BE90" s="48" t="s">
        <v>704</v>
      </c>
      <c r="BF90" s="48" t="s">
        <v>704</v>
      </c>
      <c r="BG90" s="121" t="s">
        <v>3469</v>
      </c>
      <c r="BH90" s="121" t="s">
        <v>3469</v>
      </c>
      <c r="BI90" s="121" t="s">
        <v>3597</v>
      </c>
      <c r="BJ90" s="121" t="s">
        <v>3597</v>
      </c>
      <c r="BK90" s="121">
        <v>1</v>
      </c>
      <c r="BL90" s="124">
        <v>6.666666666666667</v>
      </c>
      <c r="BM90" s="121">
        <v>0</v>
      </c>
      <c r="BN90" s="124">
        <v>0</v>
      </c>
      <c r="BO90" s="121">
        <v>0</v>
      </c>
      <c r="BP90" s="124">
        <v>0</v>
      </c>
      <c r="BQ90" s="121">
        <v>14</v>
      </c>
      <c r="BR90" s="124">
        <v>93.33333333333333</v>
      </c>
      <c r="BS90" s="121">
        <v>15</v>
      </c>
      <c r="BT90" s="2"/>
      <c r="BU90" s="3"/>
      <c r="BV90" s="3"/>
      <c r="BW90" s="3"/>
      <c r="BX90" s="3"/>
    </row>
    <row r="91" spans="1:76" ht="15">
      <c r="A91" s="64" t="s">
        <v>278</v>
      </c>
      <c r="B91" s="65"/>
      <c r="C91" s="65" t="s">
        <v>64</v>
      </c>
      <c r="D91" s="66">
        <v>162.49838565867316</v>
      </c>
      <c r="E91" s="68"/>
      <c r="F91" s="100" t="s">
        <v>865</v>
      </c>
      <c r="G91" s="65"/>
      <c r="H91" s="69" t="s">
        <v>278</v>
      </c>
      <c r="I91" s="70"/>
      <c r="J91" s="70"/>
      <c r="K91" s="69" t="s">
        <v>2717</v>
      </c>
      <c r="L91" s="73">
        <v>30.17704280155642</v>
      </c>
      <c r="M91" s="74">
        <v>4686.70947265625</v>
      </c>
      <c r="N91" s="74">
        <v>3317.315185546875</v>
      </c>
      <c r="O91" s="75"/>
      <c r="P91" s="76"/>
      <c r="Q91" s="76"/>
      <c r="R91" s="86"/>
      <c r="S91" s="48">
        <v>0</v>
      </c>
      <c r="T91" s="48">
        <v>2</v>
      </c>
      <c r="U91" s="49">
        <v>1.5</v>
      </c>
      <c r="V91" s="49">
        <v>0.083333</v>
      </c>
      <c r="W91" s="49">
        <v>0</v>
      </c>
      <c r="X91" s="49">
        <v>0.800739</v>
      </c>
      <c r="Y91" s="49">
        <v>0</v>
      </c>
      <c r="Z91" s="49">
        <v>0</v>
      </c>
      <c r="AA91" s="71">
        <v>91</v>
      </c>
      <c r="AB91" s="71"/>
      <c r="AC91" s="72"/>
      <c r="AD91" s="78" t="s">
        <v>1583</v>
      </c>
      <c r="AE91" s="78">
        <v>523</v>
      </c>
      <c r="AF91" s="78">
        <v>627</v>
      </c>
      <c r="AG91" s="78">
        <v>5642</v>
      </c>
      <c r="AH91" s="78">
        <v>11485</v>
      </c>
      <c r="AI91" s="78"/>
      <c r="AJ91" s="78" t="s">
        <v>1780</v>
      </c>
      <c r="AK91" s="78" t="s">
        <v>1948</v>
      </c>
      <c r="AL91" s="83" t="s">
        <v>2078</v>
      </c>
      <c r="AM91" s="78"/>
      <c r="AN91" s="80">
        <v>41527.66385416667</v>
      </c>
      <c r="AO91" s="83" t="s">
        <v>2226</v>
      </c>
      <c r="AP91" s="78" t="b">
        <v>1</v>
      </c>
      <c r="AQ91" s="78" t="b">
        <v>0</v>
      </c>
      <c r="AR91" s="78" t="b">
        <v>0</v>
      </c>
      <c r="AS91" s="78" t="s">
        <v>1405</v>
      </c>
      <c r="AT91" s="78">
        <v>50</v>
      </c>
      <c r="AU91" s="83" t="s">
        <v>2334</v>
      </c>
      <c r="AV91" s="78" t="b">
        <v>0</v>
      </c>
      <c r="AW91" s="78" t="s">
        <v>2424</v>
      </c>
      <c r="AX91" s="83" t="s">
        <v>2513</v>
      </c>
      <c r="AY91" s="78" t="s">
        <v>66</v>
      </c>
      <c r="AZ91" s="78" t="str">
        <f>REPLACE(INDEX(GroupVertices[Group],MATCH(Vertices[[#This Row],[Vertex]],GroupVertices[Vertex],0)),1,1,"")</f>
        <v>8</v>
      </c>
      <c r="BA91" s="48"/>
      <c r="BB91" s="48"/>
      <c r="BC91" s="48"/>
      <c r="BD91" s="48"/>
      <c r="BE91" s="48" t="s">
        <v>698</v>
      </c>
      <c r="BF91" s="48" t="s">
        <v>698</v>
      </c>
      <c r="BG91" s="121" t="s">
        <v>3460</v>
      </c>
      <c r="BH91" s="121" t="s">
        <v>3460</v>
      </c>
      <c r="BI91" s="121" t="s">
        <v>3588</v>
      </c>
      <c r="BJ91" s="121" t="s">
        <v>3588</v>
      </c>
      <c r="BK91" s="121">
        <v>0</v>
      </c>
      <c r="BL91" s="124">
        <v>0</v>
      </c>
      <c r="BM91" s="121">
        <v>0</v>
      </c>
      <c r="BN91" s="124">
        <v>0</v>
      </c>
      <c r="BO91" s="121">
        <v>0</v>
      </c>
      <c r="BP91" s="124">
        <v>0</v>
      </c>
      <c r="BQ91" s="121">
        <v>21</v>
      </c>
      <c r="BR91" s="124">
        <v>100</v>
      </c>
      <c r="BS91" s="121">
        <v>21</v>
      </c>
      <c r="BT91" s="2"/>
      <c r="BU91" s="3"/>
      <c r="BV91" s="3"/>
      <c r="BW91" s="3"/>
      <c r="BX91" s="3"/>
    </row>
    <row r="92" spans="1:76" ht="15">
      <c r="A92" s="64" t="s">
        <v>279</v>
      </c>
      <c r="B92" s="65"/>
      <c r="C92" s="65" t="s">
        <v>64</v>
      </c>
      <c r="D92" s="66">
        <v>162.1291815627281</v>
      </c>
      <c r="E92" s="68"/>
      <c r="F92" s="100" t="s">
        <v>866</v>
      </c>
      <c r="G92" s="65"/>
      <c r="H92" s="69" t="s">
        <v>279</v>
      </c>
      <c r="I92" s="70"/>
      <c r="J92" s="70"/>
      <c r="K92" s="69" t="s">
        <v>2718</v>
      </c>
      <c r="L92" s="73">
        <v>1</v>
      </c>
      <c r="M92" s="74">
        <v>3672.026611328125</v>
      </c>
      <c r="N92" s="74">
        <v>7775.669921875</v>
      </c>
      <c r="O92" s="75"/>
      <c r="P92" s="76"/>
      <c r="Q92" s="76"/>
      <c r="R92" s="86"/>
      <c r="S92" s="48">
        <v>0</v>
      </c>
      <c r="T92" s="48">
        <v>2</v>
      </c>
      <c r="U92" s="49">
        <v>0</v>
      </c>
      <c r="V92" s="49">
        <v>0.041667</v>
      </c>
      <c r="W92" s="49">
        <v>0.06867</v>
      </c>
      <c r="X92" s="49">
        <v>0.716154</v>
      </c>
      <c r="Y92" s="49">
        <v>0.5</v>
      </c>
      <c r="Z92" s="49">
        <v>0</v>
      </c>
      <c r="AA92" s="71">
        <v>92</v>
      </c>
      <c r="AB92" s="71"/>
      <c r="AC92" s="72"/>
      <c r="AD92" s="78" t="s">
        <v>1584</v>
      </c>
      <c r="AE92" s="78">
        <v>731</v>
      </c>
      <c r="AF92" s="78">
        <v>164</v>
      </c>
      <c r="AG92" s="78">
        <v>8188</v>
      </c>
      <c r="AH92" s="78">
        <v>10696</v>
      </c>
      <c r="AI92" s="78"/>
      <c r="AJ92" s="78"/>
      <c r="AK92" s="78"/>
      <c r="AL92" s="78"/>
      <c r="AM92" s="78"/>
      <c r="AN92" s="80">
        <v>41494.46556712963</v>
      </c>
      <c r="AO92" s="78"/>
      <c r="AP92" s="78" t="b">
        <v>1</v>
      </c>
      <c r="AQ92" s="78" t="b">
        <v>0</v>
      </c>
      <c r="AR92" s="78" t="b">
        <v>0</v>
      </c>
      <c r="AS92" s="78" t="s">
        <v>1403</v>
      </c>
      <c r="AT92" s="78">
        <v>8</v>
      </c>
      <c r="AU92" s="83" t="s">
        <v>2334</v>
      </c>
      <c r="AV92" s="78" t="b">
        <v>0</v>
      </c>
      <c r="AW92" s="78" t="s">
        <v>2424</v>
      </c>
      <c r="AX92" s="83" t="s">
        <v>2514</v>
      </c>
      <c r="AY92" s="78" t="s">
        <v>66</v>
      </c>
      <c r="AZ92" s="78" t="str">
        <f>REPLACE(INDEX(GroupVertices[Group],MATCH(Vertices[[#This Row],[Vertex]],GroupVertices[Vertex],0)),1,1,"")</f>
        <v>3</v>
      </c>
      <c r="BA92" s="48"/>
      <c r="BB92" s="48"/>
      <c r="BC92" s="48"/>
      <c r="BD92" s="48"/>
      <c r="BE92" s="48"/>
      <c r="BF92" s="48"/>
      <c r="BG92" s="121" t="s">
        <v>3468</v>
      </c>
      <c r="BH92" s="121" t="s">
        <v>3542</v>
      </c>
      <c r="BI92" s="121" t="s">
        <v>3596</v>
      </c>
      <c r="BJ92" s="121" t="s">
        <v>3596</v>
      </c>
      <c r="BK92" s="121">
        <v>4</v>
      </c>
      <c r="BL92" s="124">
        <v>5</v>
      </c>
      <c r="BM92" s="121">
        <v>0</v>
      </c>
      <c r="BN92" s="124">
        <v>0</v>
      </c>
      <c r="BO92" s="121">
        <v>0</v>
      </c>
      <c r="BP92" s="124">
        <v>0</v>
      </c>
      <c r="BQ92" s="121">
        <v>76</v>
      </c>
      <c r="BR92" s="124">
        <v>95</v>
      </c>
      <c r="BS92" s="121">
        <v>80</v>
      </c>
      <c r="BT92" s="2"/>
      <c r="BU92" s="3"/>
      <c r="BV92" s="3"/>
      <c r="BW92" s="3"/>
      <c r="BX92" s="3"/>
    </row>
    <row r="93" spans="1:76" ht="15">
      <c r="A93" s="64" t="s">
        <v>280</v>
      </c>
      <c r="B93" s="65"/>
      <c r="C93" s="65" t="s">
        <v>64</v>
      </c>
      <c r="D93" s="66">
        <v>162.07256495190282</v>
      </c>
      <c r="E93" s="68"/>
      <c r="F93" s="100" t="s">
        <v>867</v>
      </c>
      <c r="G93" s="65"/>
      <c r="H93" s="69" t="s">
        <v>280</v>
      </c>
      <c r="I93" s="70"/>
      <c r="J93" s="70"/>
      <c r="K93" s="69" t="s">
        <v>2719</v>
      </c>
      <c r="L93" s="73">
        <v>1</v>
      </c>
      <c r="M93" s="74">
        <v>2775.4814453125</v>
      </c>
      <c r="N93" s="74">
        <v>8694.0068359375</v>
      </c>
      <c r="O93" s="75"/>
      <c r="P93" s="76"/>
      <c r="Q93" s="76"/>
      <c r="R93" s="86"/>
      <c r="S93" s="48">
        <v>0</v>
      </c>
      <c r="T93" s="48">
        <v>2</v>
      </c>
      <c r="U93" s="49">
        <v>0</v>
      </c>
      <c r="V93" s="49">
        <v>0.041667</v>
      </c>
      <c r="W93" s="49">
        <v>0.06867</v>
      </c>
      <c r="X93" s="49">
        <v>0.716154</v>
      </c>
      <c r="Y93" s="49">
        <v>0.5</v>
      </c>
      <c r="Z93" s="49">
        <v>0</v>
      </c>
      <c r="AA93" s="71">
        <v>93</v>
      </c>
      <c r="AB93" s="71"/>
      <c r="AC93" s="72"/>
      <c r="AD93" s="78" t="s">
        <v>1585</v>
      </c>
      <c r="AE93" s="78">
        <v>254</v>
      </c>
      <c r="AF93" s="78">
        <v>93</v>
      </c>
      <c r="AG93" s="78">
        <v>137</v>
      </c>
      <c r="AH93" s="78">
        <v>460</v>
      </c>
      <c r="AI93" s="78"/>
      <c r="AJ93" s="78" t="s">
        <v>1781</v>
      </c>
      <c r="AK93" s="78"/>
      <c r="AL93" s="78"/>
      <c r="AM93" s="78"/>
      <c r="AN93" s="80">
        <v>43211.20873842593</v>
      </c>
      <c r="AO93" s="83" t="s">
        <v>2227</v>
      </c>
      <c r="AP93" s="78" t="b">
        <v>1</v>
      </c>
      <c r="AQ93" s="78" t="b">
        <v>0</v>
      </c>
      <c r="AR93" s="78" t="b">
        <v>0</v>
      </c>
      <c r="AS93" s="78" t="s">
        <v>1403</v>
      </c>
      <c r="AT93" s="78">
        <v>0</v>
      </c>
      <c r="AU93" s="78"/>
      <c r="AV93" s="78" t="b">
        <v>0</v>
      </c>
      <c r="AW93" s="78" t="s">
        <v>2424</v>
      </c>
      <c r="AX93" s="83" t="s">
        <v>2515</v>
      </c>
      <c r="AY93" s="78" t="s">
        <v>66</v>
      </c>
      <c r="AZ93" s="78" t="str">
        <f>REPLACE(INDEX(GroupVertices[Group],MATCH(Vertices[[#This Row],[Vertex]],GroupVertices[Vertex],0)),1,1,"")</f>
        <v>3</v>
      </c>
      <c r="BA93" s="48"/>
      <c r="BB93" s="48"/>
      <c r="BC93" s="48"/>
      <c r="BD93" s="48"/>
      <c r="BE93" s="48"/>
      <c r="BF93" s="48"/>
      <c r="BG93" s="121" t="s">
        <v>3470</v>
      </c>
      <c r="BH93" s="121" t="s">
        <v>3470</v>
      </c>
      <c r="BI93" s="121" t="s">
        <v>3598</v>
      </c>
      <c r="BJ93" s="121" t="s">
        <v>3598</v>
      </c>
      <c r="BK93" s="121">
        <v>1</v>
      </c>
      <c r="BL93" s="124">
        <v>4.166666666666667</v>
      </c>
      <c r="BM93" s="121">
        <v>0</v>
      </c>
      <c r="BN93" s="124">
        <v>0</v>
      </c>
      <c r="BO93" s="121">
        <v>0</v>
      </c>
      <c r="BP93" s="124">
        <v>0</v>
      </c>
      <c r="BQ93" s="121">
        <v>23</v>
      </c>
      <c r="BR93" s="124">
        <v>95.83333333333333</v>
      </c>
      <c r="BS93" s="121">
        <v>24</v>
      </c>
      <c r="BT93" s="2"/>
      <c r="BU93" s="3"/>
      <c r="BV93" s="3"/>
      <c r="BW93" s="3"/>
      <c r="BX93" s="3"/>
    </row>
    <row r="94" spans="1:76" ht="15">
      <c r="A94" s="64" t="s">
        <v>281</v>
      </c>
      <c r="B94" s="65"/>
      <c r="C94" s="65" t="s">
        <v>64</v>
      </c>
      <c r="D94" s="66">
        <v>162.02551734572407</v>
      </c>
      <c r="E94" s="68"/>
      <c r="F94" s="100" t="s">
        <v>868</v>
      </c>
      <c r="G94" s="65"/>
      <c r="H94" s="69" t="s">
        <v>281</v>
      </c>
      <c r="I94" s="70"/>
      <c r="J94" s="70"/>
      <c r="K94" s="69" t="s">
        <v>2720</v>
      </c>
      <c r="L94" s="73">
        <v>1</v>
      </c>
      <c r="M94" s="74">
        <v>1392.810546875</v>
      </c>
      <c r="N94" s="74">
        <v>4479.3837890625</v>
      </c>
      <c r="O94" s="75"/>
      <c r="P94" s="76"/>
      <c r="Q94" s="76"/>
      <c r="R94" s="86"/>
      <c r="S94" s="48">
        <v>1</v>
      </c>
      <c r="T94" s="48">
        <v>1</v>
      </c>
      <c r="U94" s="49">
        <v>0</v>
      </c>
      <c r="V94" s="49">
        <v>0</v>
      </c>
      <c r="W94" s="49">
        <v>0</v>
      </c>
      <c r="X94" s="49">
        <v>0.999997</v>
      </c>
      <c r="Y94" s="49">
        <v>0</v>
      </c>
      <c r="Z94" s="49" t="s">
        <v>4182</v>
      </c>
      <c r="AA94" s="71">
        <v>94</v>
      </c>
      <c r="AB94" s="71"/>
      <c r="AC94" s="72"/>
      <c r="AD94" s="78" t="s">
        <v>1586</v>
      </c>
      <c r="AE94" s="78">
        <v>54</v>
      </c>
      <c r="AF94" s="78">
        <v>34</v>
      </c>
      <c r="AG94" s="78">
        <v>16</v>
      </c>
      <c r="AH94" s="78">
        <v>5</v>
      </c>
      <c r="AI94" s="78"/>
      <c r="AJ94" s="78" t="s">
        <v>1782</v>
      </c>
      <c r="AK94" s="78"/>
      <c r="AL94" s="83" t="s">
        <v>2079</v>
      </c>
      <c r="AM94" s="78"/>
      <c r="AN94" s="80">
        <v>41710.394837962966</v>
      </c>
      <c r="AO94" s="78"/>
      <c r="AP94" s="78" t="b">
        <v>1</v>
      </c>
      <c r="AQ94" s="78" t="b">
        <v>0</v>
      </c>
      <c r="AR94" s="78" t="b">
        <v>0</v>
      </c>
      <c r="AS94" s="78" t="s">
        <v>1404</v>
      </c>
      <c r="AT94" s="78">
        <v>0</v>
      </c>
      <c r="AU94" s="83" t="s">
        <v>2334</v>
      </c>
      <c r="AV94" s="78" t="b">
        <v>0</v>
      </c>
      <c r="AW94" s="78" t="s">
        <v>2424</v>
      </c>
      <c r="AX94" s="83" t="s">
        <v>2516</v>
      </c>
      <c r="AY94" s="78" t="s">
        <v>66</v>
      </c>
      <c r="AZ94" s="78" t="str">
        <f>REPLACE(INDEX(GroupVertices[Group],MATCH(Vertices[[#This Row],[Vertex]],GroupVertices[Vertex],0)),1,1,"")</f>
        <v>1</v>
      </c>
      <c r="BA94" s="48"/>
      <c r="BB94" s="48"/>
      <c r="BC94" s="48"/>
      <c r="BD94" s="48"/>
      <c r="BE94" s="48" t="s">
        <v>705</v>
      </c>
      <c r="BF94" s="48" t="s">
        <v>705</v>
      </c>
      <c r="BG94" s="121" t="s">
        <v>3471</v>
      </c>
      <c r="BH94" s="121" t="s">
        <v>3471</v>
      </c>
      <c r="BI94" s="121" t="s">
        <v>3599</v>
      </c>
      <c r="BJ94" s="121" t="s">
        <v>3599</v>
      </c>
      <c r="BK94" s="121">
        <v>0</v>
      </c>
      <c r="BL94" s="124">
        <v>0</v>
      </c>
      <c r="BM94" s="121">
        <v>0</v>
      </c>
      <c r="BN94" s="124">
        <v>0</v>
      </c>
      <c r="BO94" s="121">
        <v>0</v>
      </c>
      <c r="BP94" s="124">
        <v>0</v>
      </c>
      <c r="BQ94" s="121">
        <v>27</v>
      </c>
      <c r="BR94" s="124">
        <v>100</v>
      </c>
      <c r="BS94" s="121">
        <v>27</v>
      </c>
      <c r="BT94" s="2"/>
      <c r="BU94" s="3"/>
      <c r="BV94" s="3"/>
      <c r="BW94" s="3"/>
      <c r="BX94" s="3"/>
    </row>
    <row r="95" spans="1:76" ht="15">
      <c r="A95" s="64" t="s">
        <v>283</v>
      </c>
      <c r="B95" s="65"/>
      <c r="C95" s="65" t="s">
        <v>64</v>
      </c>
      <c r="D95" s="66">
        <v>162.01275867286202</v>
      </c>
      <c r="E95" s="68"/>
      <c r="F95" s="100" t="s">
        <v>2377</v>
      </c>
      <c r="G95" s="65"/>
      <c r="H95" s="69" t="s">
        <v>283</v>
      </c>
      <c r="I95" s="70"/>
      <c r="J95" s="70"/>
      <c r="K95" s="69" t="s">
        <v>2721</v>
      </c>
      <c r="L95" s="73">
        <v>1</v>
      </c>
      <c r="M95" s="74">
        <v>7924.80810546875</v>
      </c>
      <c r="N95" s="74">
        <v>5905.2919921875</v>
      </c>
      <c r="O95" s="75"/>
      <c r="P95" s="76"/>
      <c r="Q95" s="76"/>
      <c r="R95" s="86"/>
      <c r="S95" s="48">
        <v>0</v>
      </c>
      <c r="T95" s="48">
        <v>1</v>
      </c>
      <c r="U95" s="49">
        <v>0</v>
      </c>
      <c r="V95" s="49">
        <v>0.333333</v>
      </c>
      <c r="W95" s="49">
        <v>0</v>
      </c>
      <c r="X95" s="49">
        <v>0.638296</v>
      </c>
      <c r="Y95" s="49">
        <v>0</v>
      </c>
      <c r="Z95" s="49">
        <v>0</v>
      </c>
      <c r="AA95" s="71">
        <v>95</v>
      </c>
      <c r="AB95" s="71"/>
      <c r="AC95" s="72"/>
      <c r="AD95" s="78" t="s">
        <v>1587</v>
      </c>
      <c r="AE95" s="78">
        <v>35</v>
      </c>
      <c r="AF95" s="78">
        <v>18</v>
      </c>
      <c r="AG95" s="78">
        <v>38</v>
      </c>
      <c r="AH95" s="78">
        <v>59</v>
      </c>
      <c r="AI95" s="78"/>
      <c r="AJ95" s="78" t="s">
        <v>1783</v>
      </c>
      <c r="AK95" s="78"/>
      <c r="AL95" s="83" t="s">
        <v>2080</v>
      </c>
      <c r="AM95" s="78"/>
      <c r="AN95" s="80">
        <v>43039.68895833333</v>
      </c>
      <c r="AO95" s="83" t="s">
        <v>2228</v>
      </c>
      <c r="AP95" s="78" t="b">
        <v>1</v>
      </c>
      <c r="AQ95" s="78" t="b">
        <v>0</v>
      </c>
      <c r="AR95" s="78" t="b">
        <v>0</v>
      </c>
      <c r="AS95" s="78" t="s">
        <v>2329</v>
      </c>
      <c r="AT95" s="78">
        <v>0</v>
      </c>
      <c r="AU95" s="78"/>
      <c r="AV95" s="78" t="b">
        <v>0</v>
      </c>
      <c r="AW95" s="78" t="s">
        <v>2424</v>
      </c>
      <c r="AX95" s="83" t="s">
        <v>2517</v>
      </c>
      <c r="AY95" s="78" t="s">
        <v>66</v>
      </c>
      <c r="AZ95" s="78" t="str">
        <f>REPLACE(INDEX(GroupVertices[Group],MATCH(Vertices[[#This Row],[Vertex]],GroupVertices[Vertex],0)),1,1,"")</f>
        <v>20</v>
      </c>
      <c r="BA95" s="48"/>
      <c r="BB95" s="48"/>
      <c r="BC95" s="48"/>
      <c r="BD95" s="48"/>
      <c r="BE95" s="48" t="s">
        <v>695</v>
      </c>
      <c r="BF95" s="48" t="s">
        <v>695</v>
      </c>
      <c r="BG95" s="121" t="s">
        <v>3454</v>
      </c>
      <c r="BH95" s="121" t="s">
        <v>3454</v>
      </c>
      <c r="BI95" s="121" t="s">
        <v>3584</v>
      </c>
      <c r="BJ95" s="121" t="s">
        <v>3584</v>
      </c>
      <c r="BK95" s="121">
        <v>1</v>
      </c>
      <c r="BL95" s="124">
        <v>6.25</v>
      </c>
      <c r="BM95" s="121">
        <v>0</v>
      </c>
      <c r="BN95" s="124">
        <v>0</v>
      </c>
      <c r="BO95" s="121">
        <v>0</v>
      </c>
      <c r="BP95" s="124">
        <v>0</v>
      </c>
      <c r="BQ95" s="121">
        <v>15</v>
      </c>
      <c r="BR95" s="124">
        <v>93.75</v>
      </c>
      <c r="BS95" s="121">
        <v>16</v>
      </c>
      <c r="BT95" s="2"/>
      <c r="BU95" s="3"/>
      <c r="BV95" s="3"/>
      <c r="BW95" s="3"/>
      <c r="BX95" s="3"/>
    </row>
    <row r="96" spans="1:76" ht="15">
      <c r="A96" s="64" t="s">
        <v>284</v>
      </c>
      <c r="B96" s="65"/>
      <c r="C96" s="65" t="s">
        <v>64</v>
      </c>
      <c r="D96" s="66">
        <v>163.38431600553054</v>
      </c>
      <c r="E96" s="68"/>
      <c r="F96" s="100" t="s">
        <v>869</v>
      </c>
      <c r="G96" s="65"/>
      <c r="H96" s="69" t="s">
        <v>284</v>
      </c>
      <c r="I96" s="70"/>
      <c r="J96" s="70"/>
      <c r="K96" s="69" t="s">
        <v>2722</v>
      </c>
      <c r="L96" s="73">
        <v>1</v>
      </c>
      <c r="M96" s="74">
        <v>913.6513061523438</v>
      </c>
      <c r="N96" s="74">
        <v>5274.26220703125</v>
      </c>
      <c r="O96" s="75"/>
      <c r="P96" s="76"/>
      <c r="Q96" s="76"/>
      <c r="R96" s="86"/>
      <c r="S96" s="48">
        <v>1</v>
      </c>
      <c r="T96" s="48">
        <v>1</v>
      </c>
      <c r="U96" s="49">
        <v>0</v>
      </c>
      <c r="V96" s="49">
        <v>0</v>
      </c>
      <c r="W96" s="49">
        <v>0</v>
      </c>
      <c r="X96" s="49">
        <v>0.999997</v>
      </c>
      <c r="Y96" s="49">
        <v>0</v>
      </c>
      <c r="Z96" s="49" t="s">
        <v>4182</v>
      </c>
      <c r="AA96" s="71">
        <v>96</v>
      </c>
      <c r="AB96" s="71"/>
      <c r="AC96" s="72"/>
      <c r="AD96" s="78" t="s">
        <v>1588</v>
      </c>
      <c r="AE96" s="78">
        <v>2705</v>
      </c>
      <c r="AF96" s="78">
        <v>1738</v>
      </c>
      <c r="AG96" s="78">
        <v>204187</v>
      </c>
      <c r="AH96" s="78">
        <v>448955</v>
      </c>
      <c r="AI96" s="78"/>
      <c r="AJ96" s="78" t="s">
        <v>1784</v>
      </c>
      <c r="AK96" s="78" t="s">
        <v>1949</v>
      </c>
      <c r="AL96" s="83" t="s">
        <v>2081</v>
      </c>
      <c r="AM96" s="78"/>
      <c r="AN96" s="80">
        <v>39947.20255787037</v>
      </c>
      <c r="AO96" s="83" t="s">
        <v>2229</v>
      </c>
      <c r="AP96" s="78" t="b">
        <v>0</v>
      </c>
      <c r="AQ96" s="78" t="b">
        <v>0</v>
      </c>
      <c r="AR96" s="78" t="b">
        <v>0</v>
      </c>
      <c r="AS96" s="78" t="s">
        <v>1403</v>
      </c>
      <c r="AT96" s="78">
        <v>244</v>
      </c>
      <c r="AU96" s="83" t="s">
        <v>2340</v>
      </c>
      <c r="AV96" s="78" t="b">
        <v>0</v>
      </c>
      <c r="AW96" s="78" t="s">
        <v>2424</v>
      </c>
      <c r="AX96" s="83" t="s">
        <v>2518</v>
      </c>
      <c r="AY96" s="78" t="s">
        <v>66</v>
      </c>
      <c r="AZ96" s="78" t="str">
        <f>REPLACE(INDEX(GroupVertices[Group],MATCH(Vertices[[#This Row],[Vertex]],GroupVertices[Vertex],0)),1,1,"")</f>
        <v>1</v>
      </c>
      <c r="BA96" s="48" t="s">
        <v>602</v>
      </c>
      <c r="BB96" s="48" t="s">
        <v>602</v>
      </c>
      <c r="BC96" s="48" t="s">
        <v>657</v>
      </c>
      <c r="BD96" s="48" t="s">
        <v>657</v>
      </c>
      <c r="BE96" s="48" t="s">
        <v>3403</v>
      </c>
      <c r="BF96" s="48" t="s">
        <v>3403</v>
      </c>
      <c r="BG96" s="121" t="s">
        <v>3472</v>
      </c>
      <c r="BH96" s="121" t="s">
        <v>3472</v>
      </c>
      <c r="BI96" s="121" t="s">
        <v>3600</v>
      </c>
      <c r="BJ96" s="121" t="s">
        <v>3600</v>
      </c>
      <c r="BK96" s="121">
        <v>0</v>
      </c>
      <c r="BL96" s="124">
        <v>0</v>
      </c>
      <c r="BM96" s="121">
        <v>6</v>
      </c>
      <c r="BN96" s="124">
        <v>18.75</v>
      </c>
      <c r="BO96" s="121">
        <v>0</v>
      </c>
      <c r="BP96" s="124">
        <v>0</v>
      </c>
      <c r="BQ96" s="121">
        <v>26</v>
      </c>
      <c r="BR96" s="124">
        <v>81.25</v>
      </c>
      <c r="BS96" s="121">
        <v>32</v>
      </c>
      <c r="BT96" s="2"/>
      <c r="BU96" s="3"/>
      <c r="BV96" s="3"/>
      <c r="BW96" s="3"/>
      <c r="BX96" s="3"/>
    </row>
    <row r="97" spans="1:76" ht="15">
      <c r="A97" s="64" t="s">
        <v>285</v>
      </c>
      <c r="B97" s="65"/>
      <c r="C97" s="65" t="s">
        <v>64</v>
      </c>
      <c r="D97" s="66">
        <v>162.48084248348786</v>
      </c>
      <c r="E97" s="68"/>
      <c r="F97" s="100" t="s">
        <v>870</v>
      </c>
      <c r="G97" s="65"/>
      <c r="H97" s="69" t="s">
        <v>285</v>
      </c>
      <c r="I97" s="70"/>
      <c r="J97" s="70"/>
      <c r="K97" s="69" t="s">
        <v>2723</v>
      </c>
      <c r="L97" s="73">
        <v>234.41634241245137</v>
      </c>
      <c r="M97" s="74">
        <v>5905.84228515625</v>
      </c>
      <c r="N97" s="74">
        <v>6875.78271484375</v>
      </c>
      <c r="O97" s="75"/>
      <c r="P97" s="76"/>
      <c r="Q97" s="76"/>
      <c r="R97" s="86"/>
      <c r="S97" s="48">
        <v>0</v>
      </c>
      <c r="T97" s="48">
        <v>4</v>
      </c>
      <c r="U97" s="49">
        <v>12</v>
      </c>
      <c r="V97" s="49">
        <v>0.25</v>
      </c>
      <c r="W97" s="49">
        <v>0</v>
      </c>
      <c r="X97" s="49">
        <v>2.378371</v>
      </c>
      <c r="Y97" s="49">
        <v>0</v>
      </c>
      <c r="Z97" s="49">
        <v>0</v>
      </c>
      <c r="AA97" s="71">
        <v>97</v>
      </c>
      <c r="AB97" s="71"/>
      <c r="AC97" s="72"/>
      <c r="AD97" s="78" t="s">
        <v>1589</v>
      </c>
      <c r="AE97" s="78">
        <v>766</v>
      </c>
      <c r="AF97" s="78">
        <v>605</v>
      </c>
      <c r="AG97" s="78">
        <v>8104</v>
      </c>
      <c r="AH97" s="78">
        <v>3487</v>
      </c>
      <c r="AI97" s="78"/>
      <c r="AJ97" s="78" t="s">
        <v>1785</v>
      </c>
      <c r="AK97" s="78" t="s">
        <v>1950</v>
      </c>
      <c r="AL97" s="83" t="s">
        <v>2082</v>
      </c>
      <c r="AM97" s="78"/>
      <c r="AN97" s="80">
        <v>40798.645682870374</v>
      </c>
      <c r="AO97" s="83" t="s">
        <v>2230</v>
      </c>
      <c r="AP97" s="78" t="b">
        <v>0</v>
      </c>
      <c r="AQ97" s="78" t="b">
        <v>0</v>
      </c>
      <c r="AR97" s="78" t="b">
        <v>1</v>
      </c>
      <c r="AS97" s="78" t="s">
        <v>1403</v>
      </c>
      <c r="AT97" s="78">
        <v>64</v>
      </c>
      <c r="AU97" s="83" t="s">
        <v>2337</v>
      </c>
      <c r="AV97" s="78" t="b">
        <v>0</v>
      </c>
      <c r="AW97" s="78" t="s">
        <v>2424</v>
      </c>
      <c r="AX97" s="83" t="s">
        <v>2519</v>
      </c>
      <c r="AY97" s="78" t="s">
        <v>66</v>
      </c>
      <c r="AZ97" s="78" t="str">
        <f>REPLACE(INDEX(GroupVertices[Group],MATCH(Vertices[[#This Row],[Vertex]],GroupVertices[Vertex],0)),1,1,"")</f>
        <v>14</v>
      </c>
      <c r="BA97" s="48"/>
      <c r="BB97" s="48"/>
      <c r="BC97" s="48"/>
      <c r="BD97" s="48"/>
      <c r="BE97" s="48" t="s">
        <v>707</v>
      </c>
      <c r="BF97" s="48" t="s">
        <v>707</v>
      </c>
      <c r="BG97" s="121" t="s">
        <v>3473</v>
      </c>
      <c r="BH97" s="121" t="s">
        <v>3473</v>
      </c>
      <c r="BI97" s="121" t="s">
        <v>3601</v>
      </c>
      <c r="BJ97" s="121" t="s">
        <v>3601</v>
      </c>
      <c r="BK97" s="121">
        <v>1</v>
      </c>
      <c r="BL97" s="124">
        <v>7.142857142857143</v>
      </c>
      <c r="BM97" s="121">
        <v>0</v>
      </c>
      <c r="BN97" s="124">
        <v>0</v>
      </c>
      <c r="BO97" s="121">
        <v>0</v>
      </c>
      <c r="BP97" s="124">
        <v>0</v>
      </c>
      <c r="BQ97" s="121">
        <v>13</v>
      </c>
      <c r="BR97" s="124">
        <v>92.85714285714286</v>
      </c>
      <c r="BS97" s="121">
        <v>14</v>
      </c>
      <c r="BT97" s="2"/>
      <c r="BU97" s="3"/>
      <c r="BV97" s="3"/>
      <c r="BW97" s="3"/>
      <c r="BX97" s="3"/>
    </row>
    <row r="98" spans="1:76" ht="15">
      <c r="A98" s="64" t="s">
        <v>381</v>
      </c>
      <c r="B98" s="65"/>
      <c r="C98" s="65" t="s">
        <v>64</v>
      </c>
      <c r="D98" s="66">
        <v>174.64145255511266</v>
      </c>
      <c r="E98" s="68"/>
      <c r="F98" s="100" t="s">
        <v>2378</v>
      </c>
      <c r="G98" s="65"/>
      <c r="H98" s="69" t="s">
        <v>381</v>
      </c>
      <c r="I98" s="70"/>
      <c r="J98" s="70"/>
      <c r="K98" s="69" t="s">
        <v>2724</v>
      </c>
      <c r="L98" s="73">
        <v>1</v>
      </c>
      <c r="M98" s="74">
        <v>5832.75390625</v>
      </c>
      <c r="N98" s="74">
        <v>7716.87548828125</v>
      </c>
      <c r="O98" s="75"/>
      <c r="P98" s="76"/>
      <c r="Q98" s="76"/>
      <c r="R98" s="86"/>
      <c r="S98" s="48">
        <v>1</v>
      </c>
      <c r="T98" s="48">
        <v>0</v>
      </c>
      <c r="U98" s="49">
        <v>0</v>
      </c>
      <c r="V98" s="49">
        <v>0.142857</v>
      </c>
      <c r="W98" s="49">
        <v>0</v>
      </c>
      <c r="X98" s="49">
        <v>0.655404</v>
      </c>
      <c r="Y98" s="49">
        <v>0</v>
      </c>
      <c r="Z98" s="49">
        <v>0</v>
      </c>
      <c r="AA98" s="71">
        <v>98</v>
      </c>
      <c r="AB98" s="71"/>
      <c r="AC98" s="72"/>
      <c r="AD98" s="78" t="s">
        <v>1590</v>
      </c>
      <c r="AE98" s="78">
        <v>2140</v>
      </c>
      <c r="AF98" s="78">
        <v>15855</v>
      </c>
      <c r="AG98" s="78">
        <v>26556</v>
      </c>
      <c r="AH98" s="78">
        <v>294</v>
      </c>
      <c r="AI98" s="78"/>
      <c r="AJ98" s="78" t="s">
        <v>1786</v>
      </c>
      <c r="AK98" s="78" t="s">
        <v>1951</v>
      </c>
      <c r="AL98" s="83" t="s">
        <v>2083</v>
      </c>
      <c r="AM98" s="78"/>
      <c r="AN98" s="80">
        <v>39681.83175925926</v>
      </c>
      <c r="AO98" s="83" t="s">
        <v>2231</v>
      </c>
      <c r="AP98" s="78" t="b">
        <v>0</v>
      </c>
      <c r="AQ98" s="78" t="b">
        <v>0</v>
      </c>
      <c r="AR98" s="78" t="b">
        <v>1</v>
      </c>
      <c r="AS98" s="78" t="s">
        <v>1403</v>
      </c>
      <c r="AT98" s="78">
        <v>533</v>
      </c>
      <c r="AU98" s="83" t="s">
        <v>2342</v>
      </c>
      <c r="AV98" s="78" t="b">
        <v>0</v>
      </c>
      <c r="AW98" s="78" t="s">
        <v>2424</v>
      </c>
      <c r="AX98" s="83" t="s">
        <v>2520</v>
      </c>
      <c r="AY98" s="78" t="s">
        <v>65</v>
      </c>
      <c r="AZ98" s="78" t="str">
        <f>REPLACE(INDEX(GroupVertices[Group],MATCH(Vertices[[#This Row],[Vertex]],GroupVertices[Vertex],0)),1,1,"")</f>
        <v>14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382</v>
      </c>
      <c r="B99" s="65"/>
      <c r="C99" s="65" t="s">
        <v>64</v>
      </c>
      <c r="D99" s="66">
        <v>165.06447373804946</v>
      </c>
      <c r="E99" s="68"/>
      <c r="F99" s="100" t="s">
        <v>2379</v>
      </c>
      <c r="G99" s="65"/>
      <c r="H99" s="69" t="s">
        <v>382</v>
      </c>
      <c r="I99" s="70"/>
      <c r="J99" s="70"/>
      <c r="K99" s="69" t="s">
        <v>2725</v>
      </c>
      <c r="L99" s="73">
        <v>1</v>
      </c>
      <c r="M99" s="74">
        <v>5978.9306640625</v>
      </c>
      <c r="N99" s="74">
        <v>6034.6904296875</v>
      </c>
      <c r="O99" s="75"/>
      <c r="P99" s="76"/>
      <c r="Q99" s="76"/>
      <c r="R99" s="86"/>
      <c r="S99" s="48">
        <v>1</v>
      </c>
      <c r="T99" s="48">
        <v>0</v>
      </c>
      <c r="U99" s="49">
        <v>0</v>
      </c>
      <c r="V99" s="49">
        <v>0.142857</v>
      </c>
      <c r="W99" s="49">
        <v>0</v>
      </c>
      <c r="X99" s="49">
        <v>0.655404</v>
      </c>
      <c r="Y99" s="49">
        <v>0</v>
      </c>
      <c r="Z99" s="49">
        <v>0</v>
      </c>
      <c r="AA99" s="71">
        <v>99</v>
      </c>
      <c r="AB99" s="71"/>
      <c r="AC99" s="72"/>
      <c r="AD99" s="78" t="s">
        <v>1591</v>
      </c>
      <c r="AE99" s="78">
        <v>4745</v>
      </c>
      <c r="AF99" s="78">
        <v>3845</v>
      </c>
      <c r="AG99" s="78">
        <v>2958</v>
      </c>
      <c r="AH99" s="78">
        <v>16022</v>
      </c>
      <c r="AI99" s="78"/>
      <c r="AJ99" s="78" t="s">
        <v>1787</v>
      </c>
      <c r="AK99" s="78" t="s">
        <v>1952</v>
      </c>
      <c r="AL99" s="83" t="s">
        <v>2084</v>
      </c>
      <c r="AM99" s="78"/>
      <c r="AN99" s="80">
        <v>41200.56988425926</v>
      </c>
      <c r="AO99" s="83" t="s">
        <v>2232</v>
      </c>
      <c r="AP99" s="78" t="b">
        <v>1</v>
      </c>
      <c r="AQ99" s="78" t="b">
        <v>0</v>
      </c>
      <c r="AR99" s="78" t="b">
        <v>1</v>
      </c>
      <c r="AS99" s="78" t="s">
        <v>1403</v>
      </c>
      <c r="AT99" s="78">
        <v>219</v>
      </c>
      <c r="AU99" s="83" t="s">
        <v>2334</v>
      </c>
      <c r="AV99" s="78" t="b">
        <v>0</v>
      </c>
      <c r="AW99" s="78" t="s">
        <v>2424</v>
      </c>
      <c r="AX99" s="83" t="s">
        <v>2521</v>
      </c>
      <c r="AY99" s="78" t="s">
        <v>65</v>
      </c>
      <c r="AZ99" s="78" t="str">
        <f>REPLACE(INDEX(GroupVertices[Group],MATCH(Vertices[[#This Row],[Vertex]],GroupVertices[Vertex],0)),1,1,"")</f>
        <v>14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383</v>
      </c>
      <c r="B100" s="65"/>
      <c r="C100" s="65" t="s">
        <v>64</v>
      </c>
      <c r="D100" s="66">
        <v>178.66202934076068</v>
      </c>
      <c r="E100" s="68"/>
      <c r="F100" s="100" t="s">
        <v>2380</v>
      </c>
      <c r="G100" s="65"/>
      <c r="H100" s="69" t="s">
        <v>383</v>
      </c>
      <c r="I100" s="70"/>
      <c r="J100" s="70"/>
      <c r="K100" s="69" t="s">
        <v>2726</v>
      </c>
      <c r="L100" s="73">
        <v>1</v>
      </c>
      <c r="M100" s="74">
        <v>6380.12841796875</v>
      </c>
      <c r="N100" s="74">
        <v>7005.396484375</v>
      </c>
      <c r="O100" s="75"/>
      <c r="P100" s="76"/>
      <c r="Q100" s="76"/>
      <c r="R100" s="86"/>
      <c r="S100" s="48">
        <v>1</v>
      </c>
      <c r="T100" s="48">
        <v>0</v>
      </c>
      <c r="U100" s="49">
        <v>0</v>
      </c>
      <c r="V100" s="49">
        <v>0.142857</v>
      </c>
      <c r="W100" s="49">
        <v>0</v>
      </c>
      <c r="X100" s="49">
        <v>0.655404</v>
      </c>
      <c r="Y100" s="49">
        <v>0</v>
      </c>
      <c r="Z100" s="49">
        <v>0</v>
      </c>
      <c r="AA100" s="71">
        <v>100</v>
      </c>
      <c r="AB100" s="71"/>
      <c r="AC100" s="72"/>
      <c r="AD100" s="78" t="s">
        <v>1592</v>
      </c>
      <c r="AE100" s="78">
        <v>571</v>
      </c>
      <c r="AF100" s="78">
        <v>20897</v>
      </c>
      <c r="AG100" s="78">
        <v>47275</v>
      </c>
      <c r="AH100" s="78">
        <v>280</v>
      </c>
      <c r="AI100" s="78"/>
      <c r="AJ100" s="78" t="s">
        <v>1788</v>
      </c>
      <c r="AK100" s="78" t="s">
        <v>1953</v>
      </c>
      <c r="AL100" s="83" t="s">
        <v>2085</v>
      </c>
      <c r="AM100" s="78"/>
      <c r="AN100" s="80">
        <v>39701.854837962965</v>
      </c>
      <c r="AO100" s="83" t="s">
        <v>2233</v>
      </c>
      <c r="AP100" s="78" t="b">
        <v>0</v>
      </c>
      <c r="AQ100" s="78" t="b">
        <v>0</v>
      </c>
      <c r="AR100" s="78" t="b">
        <v>0</v>
      </c>
      <c r="AS100" s="78" t="s">
        <v>1403</v>
      </c>
      <c r="AT100" s="78">
        <v>579</v>
      </c>
      <c r="AU100" s="83" t="s">
        <v>2334</v>
      </c>
      <c r="AV100" s="78" t="b">
        <v>0</v>
      </c>
      <c r="AW100" s="78" t="s">
        <v>2424</v>
      </c>
      <c r="AX100" s="83" t="s">
        <v>2522</v>
      </c>
      <c r="AY100" s="78" t="s">
        <v>65</v>
      </c>
      <c r="AZ100" s="78" t="str">
        <f>REPLACE(INDEX(GroupVertices[Group],MATCH(Vertices[[#This Row],[Vertex]],GroupVertices[Vertex],0)),1,1,"")</f>
        <v>14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384</v>
      </c>
      <c r="B101" s="65"/>
      <c r="C101" s="65" t="s">
        <v>64</v>
      </c>
      <c r="D101" s="66">
        <v>163.70966216351238</v>
      </c>
      <c r="E101" s="68"/>
      <c r="F101" s="100" t="s">
        <v>2381</v>
      </c>
      <c r="G101" s="65"/>
      <c r="H101" s="69" t="s">
        <v>384</v>
      </c>
      <c r="I101" s="70"/>
      <c r="J101" s="70"/>
      <c r="K101" s="69" t="s">
        <v>2727</v>
      </c>
      <c r="L101" s="73">
        <v>1</v>
      </c>
      <c r="M101" s="74">
        <v>5431.5556640625</v>
      </c>
      <c r="N101" s="74">
        <v>6746.16943359375</v>
      </c>
      <c r="O101" s="75"/>
      <c r="P101" s="76"/>
      <c r="Q101" s="76"/>
      <c r="R101" s="86"/>
      <c r="S101" s="48">
        <v>1</v>
      </c>
      <c r="T101" s="48">
        <v>0</v>
      </c>
      <c r="U101" s="49">
        <v>0</v>
      </c>
      <c r="V101" s="49">
        <v>0.142857</v>
      </c>
      <c r="W101" s="49">
        <v>0</v>
      </c>
      <c r="X101" s="49">
        <v>0.655404</v>
      </c>
      <c r="Y101" s="49">
        <v>0</v>
      </c>
      <c r="Z101" s="49">
        <v>0</v>
      </c>
      <c r="AA101" s="71">
        <v>101</v>
      </c>
      <c r="AB101" s="71"/>
      <c r="AC101" s="72"/>
      <c r="AD101" s="78" t="s">
        <v>1593</v>
      </c>
      <c r="AE101" s="78">
        <v>1061</v>
      </c>
      <c r="AF101" s="78">
        <v>2146</v>
      </c>
      <c r="AG101" s="78">
        <v>21080</v>
      </c>
      <c r="AH101" s="78">
        <v>13380</v>
      </c>
      <c r="AI101" s="78"/>
      <c r="AJ101" s="78" t="s">
        <v>1789</v>
      </c>
      <c r="AK101" s="78" t="s">
        <v>1954</v>
      </c>
      <c r="AL101" s="83" t="s">
        <v>2086</v>
      </c>
      <c r="AM101" s="78"/>
      <c r="AN101" s="80">
        <v>39507.74553240741</v>
      </c>
      <c r="AO101" s="83" t="s">
        <v>2234</v>
      </c>
      <c r="AP101" s="78" t="b">
        <v>0</v>
      </c>
      <c r="AQ101" s="78" t="b">
        <v>0</v>
      </c>
      <c r="AR101" s="78" t="b">
        <v>0</v>
      </c>
      <c r="AS101" s="78" t="s">
        <v>1403</v>
      </c>
      <c r="AT101" s="78">
        <v>127</v>
      </c>
      <c r="AU101" s="83" t="s">
        <v>2335</v>
      </c>
      <c r="AV101" s="78" t="b">
        <v>0</v>
      </c>
      <c r="AW101" s="78" t="s">
        <v>2424</v>
      </c>
      <c r="AX101" s="83" t="s">
        <v>2523</v>
      </c>
      <c r="AY101" s="78" t="s">
        <v>65</v>
      </c>
      <c r="AZ101" s="78" t="str">
        <f>REPLACE(INDEX(GroupVertices[Group],MATCH(Vertices[[#This Row],[Vertex]],GroupVertices[Vertex],0)),1,1,"")</f>
        <v>14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286</v>
      </c>
      <c r="B102" s="65"/>
      <c r="C102" s="65" t="s">
        <v>64</v>
      </c>
      <c r="D102" s="66">
        <v>163.35401415748322</v>
      </c>
      <c r="E102" s="68"/>
      <c r="F102" s="100" t="s">
        <v>871</v>
      </c>
      <c r="G102" s="65"/>
      <c r="H102" s="69" t="s">
        <v>286</v>
      </c>
      <c r="I102" s="70"/>
      <c r="J102" s="70"/>
      <c r="K102" s="69" t="s">
        <v>2728</v>
      </c>
      <c r="L102" s="73">
        <v>30.17704280155642</v>
      </c>
      <c r="M102" s="74">
        <v>4307.78125</v>
      </c>
      <c r="N102" s="74">
        <v>5556.203125</v>
      </c>
      <c r="O102" s="75"/>
      <c r="P102" s="76"/>
      <c r="Q102" s="76"/>
      <c r="R102" s="86"/>
      <c r="S102" s="48">
        <v>0</v>
      </c>
      <c r="T102" s="48">
        <v>2</v>
      </c>
      <c r="U102" s="49">
        <v>1.5</v>
      </c>
      <c r="V102" s="49">
        <v>0.083333</v>
      </c>
      <c r="W102" s="49">
        <v>0</v>
      </c>
      <c r="X102" s="49">
        <v>0.800739</v>
      </c>
      <c r="Y102" s="49">
        <v>0</v>
      </c>
      <c r="Z102" s="49">
        <v>0</v>
      </c>
      <c r="AA102" s="71">
        <v>102</v>
      </c>
      <c r="AB102" s="71"/>
      <c r="AC102" s="72"/>
      <c r="AD102" s="78" t="s">
        <v>1594</v>
      </c>
      <c r="AE102" s="78">
        <v>1753</v>
      </c>
      <c r="AF102" s="78">
        <v>1700</v>
      </c>
      <c r="AG102" s="78">
        <v>1236</v>
      </c>
      <c r="AH102" s="78">
        <v>2430</v>
      </c>
      <c r="AI102" s="78"/>
      <c r="AJ102" s="78" t="s">
        <v>1790</v>
      </c>
      <c r="AK102" s="78" t="s">
        <v>1955</v>
      </c>
      <c r="AL102" s="83" t="s">
        <v>2087</v>
      </c>
      <c r="AM102" s="78"/>
      <c r="AN102" s="80">
        <v>41303.5109375</v>
      </c>
      <c r="AO102" s="83" t="s">
        <v>2235</v>
      </c>
      <c r="AP102" s="78" t="b">
        <v>0</v>
      </c>
      <c r="AQ102" s="78" t="b">
        <v>0</v>
      </c>
      <c r="AR102" s="78" t="b">
        <v>1</v>
      </c>
      <c r="AS102" s="78" t="s">
        <v>1405</v>
      </c>
      <c r="AT102" s="78">
        <v>56</v>
      </c>
      <c r="AU102" s="83" t="s">
        <v>2334</v>
      </c>
      <c r="AV102" s="78" t="b">
        <v>0</v>
      </c>
      <c r="AW102" s="78" t="s">
        <v>2424</v>
      </c>
      <c r="AX102" s="83" t="s">
        <v>2524</v>
      </c>
      <c r="AY102" s="78" t="s">
        <v>66</v>
      </c>
      <c r="AZ102" s="78" t="str">
        <f>REPLACE(INDEX(GroupVertices[Group],MATCH(Vertices[[#This Row],[Vertex]],GroupVertices[Vertex],0)),1,1,"")</f>
        <v>8</v>
      </c>
      <c r="BA102" s="48"/>
      <c r="BB102" s="48"/>
      <c r="BC102" s="48"/>
      <c r="BD102" s="48"/>
      <c r="BE102" s="48" t="s">
        <v>698</v>
      </c>
      <c r="BF102" s="48" t="s">
        <v>698</v>
      </c>
      <c r="BG102" s="121" t="s">
        <v>3460</v>
      </c>
      <c r="BH102" s="121" t="s">
        <v>3460</v>
      </c>
      <c r="BI102" s="121" t="s">
        <v>3588</v>
      </c>
      <c r="BJ102" s="121" t="s">
        <v>3588</v>
      </c>
      <c r="BK102" s="121">
        <v>0</v>
      </c>
      <c r="BL102" s="124">
        <v>0</v>
      </c>
      <c r="BM102" s="121">
        <v>0</v>
      </c>
      <c r="BN102" s="124">
        <v>0</v>
      </c>
      <c r="BO102" s="121">
        <v>0</v>
      </c>
      <c r="BP102" s="124">
        <v>0</v>
      </c>
      <c r="BQ102" s="121">
        <v>21</v>
      </c>
      <c r="BR102" s="124">
        <v>100</v>
      </c>
      <c r="BS102" s="121">
        <v>21</v>
      </c>
      <c r="BT102" s="2"/>
      <c r="BU102" s="3"/>
      <c r="BV102" s="3"/>
      <c r="BW102" s="3"/>
      <c r="BX102" s="3"/>
    </row>
    <row r="103" spans="1:76" ht="15">
      <c r="A103" s="64" t="s">
        <v>287</v>
      </c>
      <c r="B103" s="65"/>
      <c r="C103" s="65" t="s">
        <v>64</v>
      </c>
      <c r="D103" s="66">
        <v>190.29474932271887</v>
      </c>
      <c r="E103" s="68"/>
      <c r="F103" s="100" t="s">
        <v>872</v>
      </c>
      <c r="G103" s="65"/>
      <c r="H103" s="69" t="s">
        <v>287</v>
      </c>
      <c r="I103" s="70"/>
      <c r="J103" s="70"/>
      <c r="K103" s="69" t="s">
        <v>2729</v>
      </c>
      <c r="L103" s="73">
        <v>720.7003891050583</v>
      </c>
      <c r="M103" s="74">
        <v>4704.8837890625</v>
      </c>
      <c r="N103" s="74">
        <v>1416.396728515625</v>
      </c>
      <c r="O103" s="75"/>
      <c r="P103" s="76"/>
      <c r="Q103" s="76"/>
      <c r="R103" s="86"/>
      <c r="S103" s="48">
        <v>0</v>
      </c>
      <c r="T103" s="48">
        <v>6</v>
      </c>
      <c r="U103" s="49">
        <v>37</v>
      </c>
      <c r="V103" s="49">
        <v>0.125</v>
      </c>
      <c r="W103" s="49">
        <v>0</v>
      </c>
      <c r="X103" s="49">
        <v>2.863551</v>
      </c>
      <c r="Y103" s="49">
        <v>0</v>
      </c>
      <c r="Z103" s="49">
        <v>0</v>
      </c>
      <c r="AA103" s="71">
        <v>103</v>
      </c>
      <c r="AB103" s="71"/>
      <c r="AC103" s="72"/>
      <c r="AD103" s="78" t="s">
        <v>1595</v>
      </c>
      <c r="AE103" s="78">
        <v>451</v>
      </c>
      <c r="AF103" s="78">
        <v>35485</v>
      </c>
      <c r="AG103" s="78">
        <v>20539</v>
      </c>
      <c r="AH103" s="78">
        <v>32287</v>
      </c>
      <c r="AI103" s="78"/>
      <c r="AJ103" s="78" t="s">
        <v>1791</v>
      </c>
      <c r="AK103" s="78" t="s">
        <v>1956</v>
      </c>
      <c r="AL103" s="83" t="s">
        <v>2088</v>
      </c>
      <c r="AM103" s="78"/>
      <c r="AN103" s="80">
        <v>40201.26420138889</v>
      </c>
      <c r="AO103" s="83" t="s">
        <v>2236</v>
      </c>
      <c r="AP103" s="78" t="b">
        <v>0</v>
      </c>
      <c r="AQ103" s="78" t="b">
        <v>0</v>
      </c>
      <c r="AR103" s="78" t="b">
        <v>0</v>
      </c>
      <c r="AS103" s="78" t="s">
        <v>2329</v>
      </c>
      <c r="AT103" s="78">
        <v>288</v>
      </c>
      <c r="AU103" s="83" t="s">
        <v>2335</v>
      </c>
      <c r="AV103" s="78" t="b">
        <v>0</v>
      </c>
      <c r="AW103" s="78" t="s">
        <v>2424</v>
      </c>
      <c r="AX103" s="83" t="s">
        <v>2525</v>
      </c>
      <c r="AY103" s="78" t="s">
        <v>66</v>
      </c>
      <c r="AZ103" s="78" t="str">
        <f>REPLACE(INDEX(GroupVertices[Group],MATCH(Vertices[[#This Row],[Vertex]],GroupVertices[Vertex],0)),1,1,"")</f>
        <v>7</v>
      </c>
      <c r="BA103" s="48" t="s">
        <v>3391</v>
      </c>
      <c r="BB103" s="48" t="s">
        <v>3391</v>
      </c>
      <c r="BC103" s="48" t="s">
        <v>658</v>
      </c>
      <c r="BD103" s="48" t="s">
        <v>658</v>
      </c>
      <c r="BE103" s="48" t="s">
        <v>3404</v>
      </c>
      <c r="BF103" s="48" t="s">
        <v>708</v>
      </c>
      <c r="BG103" s="121" t="s">
        <v>3474</v>
      </c>
      <c r="BH103" s="121" t="s">
        <v>3544</v>
      </c>
      <c r="BI103" s="121" t="s">
        <v>3602</v>
      </c>
      <c r="BJ103" s="121" t="s">
        <v>3602</v>
      </c>
      <c r="BK103" s="121">
        <v>1</v>
      </c>
      <c r="BL103" s="124">
        <v>2.1739130434782608</v>
      </c>
      <c r="BM103" s="121">
        <v>0</v>
      </c>
      <c r="BN103" s="124">
        <v>0</v>
      </c>
      <c r="BO103" s="121">
        <v>0</v>
      </c>
      <c r="BP103" s="124">
        <v>0</v>
      </c>
      <c r="BQ103" s="121">
        <v>45</v>
      </c>
      <c r="BR103" s="124">
        <v>97.82608695652173</v>
      </c>
      <c r="BS103" s="121">
        <v>46</v>
      </c>
      <c r="BT103" s="2"/>
      <c r="BU103" s="3"/>
      <c r="BV103" s="3"/>
      <c r="BW103" s="3"/>
      <c r="BX103" s="3"/>
    </row>
    <row r="104" spans="1:76" ht="15">
      <c r="A104" s="64" t="s">
        <v>385</v>
      </c>
      <c r="B104" s="65"/>
      <c r="C104" s="65" t="s">
        <v>64</v>
      </c>
      <c r="D104" s="66">
        <v>1000</v>
      </c>
      <c r="E104" s="68"/>
      <c r="F104" s="100" t="s">
        <v>2382</v>
      </c>
      <c r="G104" s="65"/>
      <c r="H104" s="69" t="s">
        <v>385</v>
      </c>
      <c r="I104" s="70"/>
      <c r="J104" s="70"/>
      <c r="K104" s="69" t="s">
        <v>2730</v>
      </c>
      <c r="L104" s="73">
        <v>1</v>
      </c>
      <c r="M104" s="74">
        <v>4660.68115234375</v>
      </c>
      <c r="N104" s="74">
        <v>408.78265380859375</v>
      </c>
      <c r="O104" s="75"/>
      <c r="P104" s="76"/>
      <c r="Q104" s="76"/>
      <c r="R104" s="86"/>
      <c r="S104" s="48">
        <v>1</v>
      </c>
      <c r="T104" s="48">
        <v>0</v>
      </c>
      <c r="U104" s="49">
        <v>0</v>
      </c>
      <c r="V104" s="49">
        <v>0.071429</v>
      </c>
      <c r="W104" s="49">
        <v>0</v>
      </c>
      <c r="X104" s="49">
        <v>0.55567</v>
      </c>
      <c r="Y104" s="49">
        <v>0</v>
      </c>
      <c r="Z104" s="49">
        <v>0</v>
      </c>
      <c r="AA104" s="71">
        <v>104</v>
      </c>
      <c r="AB104" s="71"/>
      <c r="AC104" s="72"/>
      <c r="AD104" s="78" t="s">
        <v>1596</v>
      </c>
      <c r="AE104" s="78">
        <v>547</v>
      </c>
      <c r="AF104" s="78">
        <v>2153636</v>
      </c>
      <c r="AG104" s="78">
        <v>47113</v>
      </c>
      <c r="AH104" s="78">
        <v>15652</v>
      </c>
      <c r="AI104" s="78"/>
      <c r="AJ104" s="78" t="s">
        <v>1792</v>
      </c>
      <c r="AK104" s="78" t="s">
        <v>1448</v>
      </c>
      <c r="AL104" s="83" t="s">
        <v>2089</v>
      </c>
      <c r="AM104" s="78"/>
      <c r="AN104" s="80">
        <v>39657.77097222222</v>
      </c>
      <c r="AO104" s="83" t="s">
        <v>2237</v>
      </c>
      <c r="AP104" s="78" t="b">
        <v>0</v>
      </c>
      <c r="AQ104" s="78" t="b">
        <v>0</v>
      </c>
      <c r="AR104" s="78" t="b">
        <v>1</v>
      </c>
      <c r="AS104" s="78" t="s">
        <v>1403</v>
      </c>
      <c r="AT104" s="78">
        <v>11641</v>
      </c>
      <c r="AU104" s="83" t="s">
        <v>2334</v>
      </c>
      <c r="AV104" s="78" t="b">
        <v>1</v>
      </c>
      <c r="AW104" s="78" t="s">
        <v>2424</v>
      </c>
      <c r="AX104" s="83" t="s">
        <v>2526</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386</v>
      </c>
      <c r="B105" s="65"/>
      <c r="C105" s="65" t="s">
        <v>64</v>
      </c>
      <c r="D105" s="66">
        <v>162.6012524586233</v>
      </c>
      <c r="E105" s="68"/>
      <c r="F105" s="100" t="s">
        <v>2383</v>
      </c>
      <c r="G105" s="65"/>
      <c r="H105" s="69" t="s">
        <v>386</v>
      </c>
      <c r="I105" s="70"/>
      <c r="J105" s="70"/>
      <c r="K105" s="69" t="s">
        <v>2731</v>
      </c>
      <c r="L105" s="73">
        <v>1</v>
      </c>
      <c r="M105" s="74">
        <v>5152.634765625</v>
      </c>
      <c r="N105" s="74">
        <v>689.17236328125</v>
      </c>
      <c r="O105" s="75"/>
      <c r="P105" s="76"/>
      <c r="Q105" s="76"/>
      <c r="R105" s="86"/>
      <c r="S105" s="48">
        <v>1</v>
      </c>
      <c r="T105" s="48">
        <v>0</v>
      </c>
      <c r="U105" s="49">
        <v>0</v>
      </c>
      <c r="V105" s="49">
        <v>0.071429</v>
      </c>
      <c r="W105" s="49">
        <v>0</v>
      </c>
      <c r="X105" s="49">
        <v>0.55567</v>
      </c>
      <c r="Y105" s="49">
        <v>0</v>
      </c>
      <c r="Z105" s="49">
        <v>0</v>
      </c>
      <c r="AA105" s="71">
        <v>105</v>
      </c>
      <c r="AB105" s="71"/>
      <c r="AC105" s="72"/>
      <c r="AD105" s="78" t="s">
        <v>1597</v>
      </c>
      <c r="AE105" s="78">
        <v>14</v>
      </c>
      <c r="AF105" s="78">
        <v>756</v>
      </c>
      <c r="AG105" s="78">
        <v>1</v>
      </c>
      <c r="AH105" s="78">
        <v>3</v>
      </c>
      <c r="AI105" s="78">
        <v>0</v>
      </c>
      <c r="AJ105" s="78"/>
      <c r="AK105" s="78"/>
      <c r="AL105" s="78"/>
      <c r="AM105" s="78" t="s">
        <v>2156</v>
      </c>
      <c r="AN105" s="80">
        <v>39167.39157407408</v>
      </c>
      <c r="AO105" s="78"/>
      <c r="AP105" s="78" t="b">
        <v>0</v>
      </c>
      <c r="AQ105" s="78" t="b">
        <v>1</v>
      </c>
      <c r="AR105" s="78" t="b">
        <v>0</v>
      </c>
      <c r="AS105" s="78" t="s">
        <v>1403</v>
      </c>
      <c r="AT105" s="78">
        <v>9</v>
      </c>
      <c r="AU105" s="83" t="s">
        <v>2343</v>
      </c>
      <c r="AV105" s="78" t="b">
        <v>0</v>
      </c>
      <c r="AW105" s="78" t="s">
        <v>2424</v>
      </c>
      <c r="AX105" s="83" t="s">
        <v>2527</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387</v>
      </c>
      <c r="B106" s="65"/>
      <c r="C106" s="65" t="s">
        <v>64</v>
      </c>
      <c r="D106" s="66">
        <v>1000</v>
      </c>
      <c r="E106" s="68"/>
      <c r="F106" s="100" t="s">
        <v>2384</v>
      </c>
      <c r="G106" s="65"/>
      <c r="H106" s="69" t="s">
        <v>387</v>
      </c>
      <c r="I106" s="70"/>
      <c r="J106" s="70"/>
      <c r="K106" s="69" t="s">
        <v>2732</v>
      </c>
      <c r="L106" s="73">
        <v>1</v>
      </c>
      <c r="M106" s="74">
        <v>4214.83251953125</v>
      </c>
      <c r="N106" s="74">
        <v>924.582275390625</v>
      </c>
      <c r="O106" s="75"/>
      <c r="P106" s="76"/>
      <c r="Q106" s="76"/>
      <c r="R106" s="86"/>
      <c r="S106" s="48">
        <v>1</v>
      </c>
      <c r="T106" s="48">
        <v>0</v>
      </c>
      <c r="U106" s="49">
        <v>0</v>
      </c>
      <c r="V106" s="49">
        <v>0.071429</v>
      </c>
      <c r="W106" s="49">
        <v>0</v>
      </c>
      <c r="X106" s="49">
        <v>0.55567</v>
      </c>
      <c r="Y106" s="49">
        <v>0</v>
      </c>
      <c r="Z106" s="49">
        <v>0</v>
      </c>
      <c r="AA106" s="71">
        <v>106</v>
      </c>
      <c r="AB106" s="71"/>
      <c r="AC106" s="72"/>
      <c r="AD106" s="78" t="s">
        <v>1598</v>
      </c>
      <c r="AE106" s="78">
        <v>693</v>
      </c>
      <c r="AF106" s="78">
        <v>1050895</v>
      </c>
      <c r="AG106" s="78">
        <v>18025</v>
      </c>
      <c r="AH106" s="78">
        <v>4226</v>
      </c>
      <c r="AI106" s="78"/>
      <c r="AJ106" s="78"/>
      <c r="AK106" s="78"/>
      <c r="AL106" s="83" t="s">
        <v>2090</v>
      </c>
      <c r="AM106" s="78"/>
      <c r="AN106" s="80">
        <v>40165.8446412037</v>
      </c>
      <c r="AO106" s="83" t="s">
        <v>2238</v>
      </c>
      <c r="AP106" s="78" t="b">
        <v>0</v>
      </c>
      <c r="AQ106" s="78" t="b">
        <v>0</v>
      </c>
      <c r="AR106" s="78" t="b">
        <v>1</v>
      </c>
      <c r="AS106" s="78" t="s">
        <v>1403</v>
      </c>
      <c r="AT106" s="78">
        <v>4437</v>
      </c>
      <c r="AU106" s="83" t="s">
        <v>2334</v>
      </c>
      <c r="AV106" s="78" t="b">
        <v>1</v>
      </c>
      <c r="AW106" s="78" t="s">
        <v>2424</v>
      </c>
      <c r="AX106" s="83" t="s">
        <v>2528</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388</v>
      </c>
      <c r="B107" s="65"/>
      <c r="C107" s="65" t="s">
        <v>64</v>
      </c>
      <c r="D107" s="66">
        <v>169.6775313947281</v>
      </c>
      <c r="E107" s="68"/>
      <c r="F107" s="100" t="s">
        <v>2385</v>
      </c>
      <c r="G107" s="65"/>
      <c r="H107" s="69" t="s">
        <v>388</v>
      </c>
      <c r="I107" s="70"/>
      <c r="J107" s="70"/>
      <c r="K107" s="69" t="s">
        <v>2733</v>
      </c>
      <c r="L107" s="73">
        <v>1</v>
      </c>
      <c r="M107" s="74">
        <v>4184.1171875</v>
      </c>
      <c r="N107" s="74">
        <v>1931.067626953125</v>
      </c>
      <c r="O107" s="75"/>
      <c r="P107" s="76"/>
      <c r="Q107" s="76"/>
      <c r="R107" s="86"/>
      <c r="S107" s="48">
        <v>1</v>
      </c>
      <c r="T107" s="48">
        <v>0</v>
      </c>
      <c r="U107" s="49">
        <v>0</v>
      </c>
      <c r="V107" s="49">
        <v>0.071429</v>
      </c>
      <c r="W107" s="49">
        <v>0</v>
      </c>
      <c r="X107" s="49">
        <v>0.55567</v>
      </c>
      <c r="Y107" s="49">
        <v>0</v>
      </c>
      <c r="Z107" s="49">
        <v>0</v>
      </c>
      <c r="AA107" s="71">
        <v>107</v>
      </c>
      <c r="AB107" s="71"/>
      <c r="AC107" s="72"/>
      <c r="AD107" s="78" t="s">
        <v>1599</v>
      </c>
      <c r="AE107" s="78">
        <v>2842</v>
      </c>
      <c r="AF107" s="78">
        <v>9630</v>
      </c>
      <c r="AG107" s="78">
        <v>11288</v>
      </c>
      <c r="AH107" s="78">
        <v>1370</v>
      </c>
      <c r="AI107" s="78"/>
      <c r="AJ107" s="78" t="s">
        <v>1793</v>
      </c>
      <c r="AK107" s="78" t="s">
        <v>1957</v>
      </c>
      <c r="AL107" s="83" t="s">
        <v>2091</v>
      </c>
      <c r="AM107" s="78"/>
      <c r="AN107" s="80">
        <v>39683.30908564815</v>
      </c>
      <c r="AO107" s="83" t="s">
        <v>2239</v>
      </c>
      <c r="AP107" s="78" t="b">
        <v>0</v>
      </c>
      <c r="AQ107" s="78" t="b">
        <v>0</v>
      </c>
      <c r="AR107" s="78" t="b">
        <v>1</v>
      </c>
      <c r="AS107" s="78" t="s">
        <v>1403</v>
      </c>
      <c r="AT107" s="78">
        <v>662</v>
      </c>
      <c r="AU107" s="83" t="s">
        <v>2342</v>
      </c>
      <c r="AV107" s="78" t="b">
        <v>0</v>
      </c>
      <c r="AW107" s="78" t="s">
        <v>2424</v>
      </c>
      <c r="AX107" s="83" t="s">
        <v>2529</v>
      </c>
      <c r="AY107" s="78" t="s">
        <v>65</v>
      </c>
      <c r="AZ107" s="78" t="str">
        <f>REPLACE(INDEX(GroupVertices[Group],MATCH(Vertices[[#This Row],[Vertex]],GroupVertices[Vertex],0)),1,1,"")</f>
        <v>7</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288</v>
      </c>
      <c r="B108" s="65"/>
      <c r="C108" s="65" t="s">
        <v>64</v>
      </c>
      <c r="D108" s="66">
        <v>162.15549632550602</v>
      </c>
      <c r="E108" s="68"/>
      <c r="F108" s="100" t="s">
        <v>873</v>
      </c>
      <c r="G108" s="65"/>
      <c r="H108" s="69" t="s">
        <v>288</v>
      </c>
      <c r="I108" s="70"/>
      <c r="J108" s="70"/>
      <c r="K108" s="69" t="s">
        <v>2734</v>
      </c>
      <c r="L108" s="73">
        <v>1</v>
      </c>
      <c r="M108" s="74">
        <v>1392.810546875</v>
      </c>
      <c r="N108" s="74">
        <v>5274.26220703125</v>
      </c>
      <c r="O108" s="75"/>
      <c r="P108" s="76"/>
      <c r="Q108" s="76"/>
      <c r="R108" s="86"/>
      <c r="S108" s="48">
        <v>1</v>
      </c>
      <c r="T108" s="48">
        <v>1</v>
      </c>
      <c r="U108" s="49">
        <v>0</v>
      </c>
      <c r="V108" s="49">
        <v>0</v>
      </c>
      <c r="W108" s="49">
        <v>0</v>
      </c>
      <c r="X108" s="49">
        <v>0.999997</v>
      </c>
      <c r="Y108" s="49">
        <v>0</v>
      </c>
      <c r="Z108" s="49" t="s">
        <v>4182</v>
      </c>
      <c r="AA108" s="71">
        <v>108</v>
      </c>
      <c r="AB108" s="71"/>
      <c r="AC108" s="72"/>
      <c r="AD108" s="78" t="s">
        <v>1600</v>
      </c>
      <c r="AE108" s="78">
        <v>1021</v>
      </c>
      <c r="AF108" s="78">
        <v>197</v>
      </c>
      <c r="AG108" s="78">
        <v>159</v>
      </c>
      <c r="AH108" s="78">
        <v>218</v>
      </c>
      <c r="AI108" s="78"/>
      <c r="AJ108" s="78" t="s">
        <v>1794</v>
      </c>
      <c r="AK108" s="78" t="s">
        <v>1958</v>
      </c>
      <c r="AL108" s="83" t="s">
        <v>2092</v>
      </c>
      <c r="AM108" s="78"/>
      <c r="AN108" s="80">
        <v>43266.73091435185</v>
      </c>
      <c r="AO108" s="83" t="s">
        <v>2240</v>
      </c>
      <c r="AP108" s="78" t="b">
        <v>0</v>
      </c>
      <c r="AQ108" s="78" t="b">
        <v>0</v>
      </c>
      <c r="AR108" s="78" t="b">
        <v>0</v>
      </c>
      <c r="AS108" s="78" t="s">
        <v>1403</v>
      </c>
      <c r="AT108" s="78">
        <v>5</v>
      </c>
      <c r="AU108" s="83" t="s">
        <v>2334</v>
      </c>
      <c r="AV108" s="78" t="b">
        <v>0</v>
      </c>
      <c r="AW108" s="78" t="s">
        <v>2424</v>
      </c>
      <c r="AX108" s="83" t="s">
        <v>2530</v>
      </c>
      <c r="AY108" s="78" t="s">
        <v>66</v>
      </c>
      <c r="AZ108" s="78" t="str">
        <f>REPLACE(INDEX(GroupVertices[Group],MATCH(Vertices[[#This Row],[Vertex]],GroupVertices[Vertex],0)),1,1,"")</f>
        <v>1</v>
      </c>
      <c r="BA108" s="48" t="s">
        <v>605</v>
      </c>
      <c r="BB108" s="48" t="s">
        <v>605</v>
      </c>
      <c r="BC108" s="48" t="s">
        <v>653</v>
      </c>
      <c r="BD108" s="48" t="s">
        <v>653</v>
      </c>
      <c r="BE108" s="48" t="s">
        <v>709</v>
      </c>
      <c r="BF108" s="48" t="s">
        <v>709</v>
      </c>
      <c r="BG108" s="121" t="s">
        <v>3475</v>
      </c>
      <c r="BH108" s="121" t="s">
        <v>3475</v>
      </c>
      <c r="BI108" s="121" t="s">
        <v>3603</v>
      </c>
      <c r="BJ108" s="121" t="s">
        <v>3603</v>
      </c>
      <c r="BK108" s="121">
        <v>0</v>
      </c>
      <c r="BL108" s="124">
        <v>0</v>
      </c>
      <c r="BM108" s="121">
        <v>0</v>
      </c>
      <c r="BN108" s="124">
        <v>0</v>
      </c>
      <c r="BO108" s="121">
        <v>0</v>
      </c>
      <c r="BP108" s="124">
        <v>0</v>
      </c>
      <c r="BQ108" s="121">
        <v>15</v>
      </c>
      <c r="BR108" s="124">
        <v>100</v>
      </c>
      <c r="BS108" s="121">
        <v>15</v>
      </c>
      <c r="BT108" s="2"/>
      <c r="BU108" s="3"/>
      <c r="BV108" s="3"/>
      <c r="BW108" s="3"/>
      <c r="BX108" s="3"/>
    </row>
    <row r="109" spans="1:76" ht="15">
      <c r="A109" s="64" t="s">
        <v>289</v>
      </c>
      <c r="B109" s="65"/>
      <c r="C109" s="65" t="s">
        <v>64</v>
      </c>
      <c r="D109" s="66">
        <v>166.51258310789015</v>
      </c>
      <c r="E109" s="68"/>
      <c r="F109" s="100" t="s">
        <v>874</v>
      </c>
      <c r="G109" s="65"/>
      <c r="H109" s="69" t="s">
        <v>289</v>
      </c>
      <c r="I109" s="70"/>
      <c r="J109" s="70"/>
      <c r="K109" s="69" t="s">
        <v>2735</v>
      </c>
      <c r="L109" s="73">
        <v>1</v>
      </c>
      <c r="M109" s="74">
        <v>6354.607421875</v>
      </c>
      <c r="N109" s="74">
        <v>352.9058837890625</v>
      </c>
      <c r="O109" s="75"/>
      <c r="P109" s="76"/>
      <c r="Q109" s="76"/>
      <c r="R109" s="86"/>
      <c r="S109" s="48">
        <v>0</v>
      </c>
      <c r="T109" s="48">
        <v>2</v>
      </c>
      <c r="U109" s="49">
        <v>0</v>
      </c>
      <c r="V109" s="49">
        <v>0.25</v>
      </c>
      <c r="W109" s="49">
        <v>0</v>
      </c>
      <c r="X109" s="49">
        <v>0.819147</v>
      </c>
      <c r="Y109" s="49">
        <v>0.5</v>
      </c>
      <c r="Z109" s="49">
        <v>0</v>
      </c>
      <c r="AA109" s="71">
        <v>109</v>
      </c>
      <c r="AB109" s="71"/>
      <c r="AC109" s="72"/>
      <c r="AD109" s="78" t="s">
        <v>1601</v>
      </c>
      <c r="AE109" s="78">
        <v>756</v>
      </c>
      <c r="AF109" s="78">
        <v>5661</v>
      </c>
      <c r="AG109" s="78">
        <v>2336</v>
      </c>
      <c r="AH109" s="78">
        <v>1836</v>
      </c>
      <c r="AI109" s="78"/>
      <c r="AJ109" s="78" t="s">
        <v>1795</v>
      </c>
      <c r="AK109" s="78" t="s">
        <v>1959</v>
      </c>
      <c r="AL109" s="83" t="s">
        <v>2093</v>
      </c>
      <c r="AM109" s="78"/>
      <c r="AN109" s="80">
        <v>39853.928506944445</v>
      </c>
      <c r="AO109" s="83" t="s">
        <v>2241</v>
      </c>
      <c r="AP109" s="78" t="b">
        <v>0</v>
      </c>
      <c r="AQ109" s="78" t="b">
        <v>0</v>
      </c>
      <c r="AR109" s="78" t="b">
        <v>1</v>
      </c>
      <c r="AS109" s="78" t="s">
        <v>1403</v>
      </c>
      <c r="AT109" s="78">
        <v>149</v>
      </c>
      <c r="AU109" s="83" t="s">
        <v>2339</v>
      </c>
      <c r="AV109" s="78" t="b">
        <v>0</v>
      </c>
      <c r="AW109" s="78" t="s">
        <v>2424</v>
      </c>
      <c r="AX109" s="83" t="s">
        <v>2531</v>
      </c>
      <c r="AY109" s="78" t="s">
        <v>66</v>
      </c>
      <c r="AZ109" s="78" t="str">
        <f>REPLACE(INDEX(GroupVertices[Group],MATCH(Vertices[[#This Row],[Vertex]],GroupVertices[Vertex],0)),1,1,"")</f>
        <v>17</v>
      </c>
      <c r="BA109" s="48"/>
      <c r="BB109" s="48"/>
      <c r="BC109" s="48"/>
      <c r="BD109" s="48"/>
      <c r="BE109" s="48" t="s">
        <v>289</v>
      </c>
      <c r="BF109" s="48" t="s">
        <v>289</v>
      </c>
      <c r="BG109" s="121" t="s">
        <v>3476</v>
      </c>
      <c r="BH109" s="121" t="s">
        <v>3476</v>
      </c>
      <c r="BI109" s="121" t="s">
        <v>3604</v>
      </c>
      <c r="BJ109" s="121" t="s">
        <v>3604</v>
      </c>
      <c r="BK109" s="121">
        <v>0</v>
      </c>
      <c r="BL109" s="124">
        <v>0</v>
      </c>
      <c r="BM109" s="121">
        <v>0</v>
      </c>
      <c r="BN109" s="124">
        <v>0</v>
      </c>
      <c r="BO109" s="121">
        <v>0</v>
      </c>
      <c r="BP109" s="124">
        <v>0</v>
      </c>
      <c r="BQ109" s="121">
        <v>21</v>
      </c>
      <c r="BR109" s="124">
        <v>100</v>
      </c>
      <c r="BS109" s="121">
        <v>21</v>
      </c>
      <c r="BT109" s="2"/>
      <c r="BU109" s="3"/>
      <c r="BV109" s="3"/>
      <c r="BW109" s="3"/>
      <c r="BX109" s="3"/>
    </row>
    <row r="110" spans="1:76" ht="15">
      <c r="A110" s="64" t="s">
        <v>389</v>
      </c>
      <c r="B110" s="65"/>
      <c r="C110" s="65" t="s">
        <v>64</v>
      </c>
      <c r="D110" s="66">
        <v>163.62354112169365</v>
      </c>
      <c r="E110" s="68"/>
      <c r="F110" s="100" t="s">
        <v>2386</v>
      </c>
      <c r="G110" s="65"/>
      <c r="H110" s="69" t="s">
        <v>389</v>
      </c>
      <c r="I110" s="70"/>
      <c r="J110" s="70"/>
      <c r="K110" s="69" t="s">
        <v>2736</v>
      </c>
      <c r="L110" s="73">
        <v>20.45136186770428</v>
      </c>
      <c r="M110" s="74">
        <v>5431.5556640625</v>
      </c>
      <c r="N110" s="74">
        <v>825.9255981445312</v>
      </c>
      <c r="O110" s="75"/>
      <c r="P110" s="76"/>
      <c r="Q110" s="76"/>
      <c r="R110" s="86"/>
      <c r="S110" s="48">
        <v>3</v>
      </c>
      <c r="T110" s="48">
        <v>0</v>
      </c>
      <c r="U110" s="49">
        <v>1</v>
      </c>
      <c r="V110" s="49">
        <v>0.333333</v>
      </c>
      <c r="W110" s="49">
        <v>0</v>
      </c>
      <c r="X110" s="49">
        <v>1.180848</v>
      </c>
      <c r="Y110" s="49">
        <v>0.3333333333333333</v>
      </c>
      <c r="Z110" s="49">
        <v>0</v>
      </c>
      <c r="AA110" s="71">
        <v>110</v>
      </c>
      <c r="AB110" s="71"/>
      <c r="AC110" s="72"/>
      <c r="AD110" s="78" t="s">
        <v>1602</v>
      </c>
      <c r="AE110" s="78">
        <v>721</v>
      </c>
      <c r="AF110" s="78">
        <v>2038</v>
      </c>
      <c r="AG110" s="78">
        <v>10071</v>
      </c>
      <c r="AH110" s="78">
        <v>166</v>
      </c>
      <c r="AI110" s="78"/>
      <c r="AJ110" s="78" t="s">
        <v>1796</v>
      </c>
      <c r="AK110" s="78" t="s">
        <v>1960</v>
      </c>
      <c r="AL110" s="78"/>
      <c r="AM110" s="78"/>
      <c r="AN110" s="80">
        <v>40036.08017361111</v>
      </c>
      <c r="AO110" s="83" t="s">
        <v>2242</v>
      </c>
      <c r="AP110" s="78" t="b">
        <v>0</v>
      </c>
      <c r="AQ110" s="78" t="b">
        <v>0</v>
      </c>
      <c r="AR110" s="78" t="b">
        <v>1</v>
      </c>
      <c r="AS110" s="78" t="s">
        <v>1403</v>
      </c>
      <c r="AT110" s="78">
        <v>120</v>
      </c>
      <c r="AU110" s="83" t="s">
        <v>2334</v>
      </c>
      <c r="AV110" s="78" t="b">
        <v>0</v>
      </c>
      <c r="AW110" s="78" t="s">
        <v>2424</v>
      </c>
      <c r="AX110" s="83" t="s">
        <v>2532</v>
      </c>
      <c r="AY110" s="78" t="s">
        <v>65</v>
      </c>
      <c r="AZ110" s="78" t="str">
        <f>REPLACE(INDEX(GroupVertices[Group],MATCH(Vertices[[#This Row],[Vertex]],GroupVertices[Vertex],0)),1,1,"")</f>
        <v>17</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294</v>
      </c>
      <c r="B111" s="65"/>
      <c r="C111" s="65" t="s">
        <v>64</v>
      </c>
      <c r="D111" s="66">
        <v>162.91862444606633</v>
      </c>
      <c r="E111" s="68"/>
      <c r="F111" s="100" t="s">
        <v>2387</v>
      </c>
      <c r="G111" s="65"/>
      <c r="H111" s="69" t="s">
        <v>294</v>
      </c>
      <c r="I111" s="70"/>
      <c r="J111" s="70"/>
      <c r="K111" s="69" t="s">
        <v>2737</v>
      </c>
      <c r="L111" s="73">
        <v>20.45136186770428</v>
      </c>
      <c r="M111" s="74">
        <v>6380.12841796875</v>
      </c>
      <c r="N111" s="74">
        <v>1150.347412109375</v>
      </c>
      <c r="O111" s="75"/>
      <c r="P111" s="76"/>
      <c r="Q111" s="76"/>
      <c r="R111" s="86"/>
      <c r="S111" s="48">
        <v>2</v>
      </c>
      <c r="T111" s="48">
        <v>1</v>
      </c>
      <c r="U111" s="49">
        <v>1</v>
      </c>
      <c r="V111" s="49">
        <v>0.333333</v>
      </c>
      <c r="W111" s="49">
        <v>0</v>
      </c>
      <c r="X111" s="49">
        <v>1.180848</v>
      </c>
      <c r="Y111" s="49">
        <v>0.3333333333333333</v>
      </c>
      <c r="Z111" s="49">
        <v>0</v>
      </c>
      <c r="AA111" s="71">
        <v>111</v>
      </c>
      <c r="AB111" s="71"/>
      <c r="AC111" s="72"/>
      <c r="AD111" s="78" t="s">
        <v>1603</v>
      </c>
      <c r="AE111" s="78">
        <v>1814</v>
      </c>
      <c r="AF111" s="78">
        <v>1154</v>
      </c>
      <c r="AG111" s="78">
        <v>7754</v>
      </c>
      <c r="AH111" s="78">
        <v>545</v>
      </c>
      <c r="AI111" s="78"/>
      <c r="AJ111" s="78" t="s">
        <v>1797</v>
      </c>
      <c r="AK111" s="78" t="s">
        <v>1961</v>
      </c>
      <c r="AL111" s="83" t="s">
        <v>2094</v>
      </c>
      <c r="AM111" s="78"/>
      <c r="AN111" s="80">
        <v>40624.74034722222</v>
      </c>
      <c r="AO111" s="83" t="s">
        <v>2243</v>
      </c>
      <c r="AP111" s="78" t="b">
        <v>0</v>
      </c>
      <c r="AQ111" s="78" t="b">
        <v>0</v>
      </c>
      <c r="AR111" s="78" t="b">
        <v>1</v>
      </c>
      <c r="AS111" s="78" t="s">
        <v>1403</v>
      </c>
      <c r="AT111" s="78">
        <v>130</v>
      </c>
      <c r="AU111" s="83" t="s">
        <v>2337</v>
      </c>
      <c r="AV111" s="78" t="b">
        <v>0</v>
      </c>
      <c r="AW111" s="78" t="s">
        <v>2424</v>
      </c>
      <c r="AX111" s="83" t="s">
        <v>2533</v>
      </c>
      <c r="AY111" s="78" t="s">
        <v>66</v>
      </c>
      <c r="AZ111" s="78" t="str">
        <f>REPLACE(INDEX(GroupVertices[Group],MATCH(Vertices[[#This Row],[Vertex]],GroupVertices[Vertex],0)),1,1,"")</f>
        <v>17</v>
      </c>
      <c r="BA111" s="48" t="s">
        <v>606</v>
      </c>
      <c r="BB111" s="48" t="s">
        <v>606</v>
      </c>
      <c r="BC111" s="48" t="s">
        <v>659</v>
      </c>
      <c r="BD111" s="48" t="s">
        <v>659</v>
      </c>
      <c r="BE111" s="48" t="s">
        <v>713</v>
      </c>
      <c r="BF111" s="48" t="s">
        <v>713</v>
      </c>
      <c r="BG111" s="121" t="s">
        <v>3477</v>
      </c>
      <c r="BH111" s="121" t="s">
        <v>3477</v>
      </c>
      <c r="BI111" s="121" t="s">
        <v>3282</v>
      </c>
      <c r="BJ111" s="121" t="s">
        <v>3282</v>
      </c>
      <c r="BK111" s="121">
        <v>0</v>
      </c>
      <c r="BL111" s="124">
        <v>0</v>
      </c>
      <c r="BM111" s="121">
        <v>0</v>
      </c>
      <c r="BN111" s="124">
        <v>0</v>
      </c>
      <c r="BO111" s="121">
        <v>0</v>
      </c>
      <c r="BP111" s="124">
        <v>0</v>
      </c>
      <c r="BQ111" s="121">
        <v>37</v>
      </c>
      <c r="BR111" s="124">
        <v>100</v>
      </c>
      <c r="BS111" s="121">
        <v>37</v>
      </c>
      <c r="BT111" s="2"/>
      <c r="BU111" s="3"/>
      <c r="BV111" s="3"/>
      <c r="BW111" s="3"/>
      <c r="BX111" s="3"/>
    </row>
    <row r="112" spans="1:76" ht="15">
      <c r="A112" s="64" t="s">
        <v>290</v>
      </c>
      <c r="B112" s="65"/>
      <c r="C112" s="65" t="s">
        <v>64</v>
      </c>
      <c r="D112" s="66">
        <v>162.8269214848705</v>
      </c>
      <c r="E112" s="68"/>
      <c r="F112" s="100" t="s">
        <v>875</v>
      </c>
      <c r="G112" s="65"/>
      <c r="H112" s="69" t="s">
        <v>290</v>
      </c>
      <c r="I112" s="70"/>
      <c r="J112" s="70"/>
      <c r="K112" s="69" t="s">
        <v>2738</v>
      </c>
      <c r="L112" s="73">
        <v>1</v>
      </c>
      <c r="M112" s="74">
        <v>6919.3857421875</v>
      </c>
      <c r="N112" s="74">
        <v>8741.0078125</v>
      </c>
      <c r="O112" s="75"/>
      <c r="P112" s="76"/>
      <c r="Q112" s="76"/>
      <c r="R112" s="86"/>
      <c r="S112" s="48">
        <v>0</v>
      </c>
      <c r="T112" s="48">
        <v>1</v>
      </c>
      <c r="U112" s="49">
        <v>0</v>
      </c>
      <c r="V112" s="49">
        <v>0.090909</v>
      </c>
      <c r="W112" s="49">
        <v>0</v>
      </c>
      <c r="X112" s="49">
        <v>0.578511</v>
      </c>
      <c r="Y112" s="49">
        <v>0</v>
      </c>
      <c r="Z112" s="49">
        <v>0</v>
      </c>
      <c r="AA112" s="71">
        <v>112</v>
      </c>
      <c r="AB112" s="71"/>
      <c r="AC112" s="72"/>
      <c r="AD112" s="78" t="s">
        <v>1604</v>
      </c>
      <c r="AE112" s="78">
        <v>854</v>
      </c>
      <c r="AF112" s="78">
        <v>1039</v>
      </c>
      <c r="AG112" s="78">
        <v>74650</v>
      </c>
      <c r="AH112" s="78">
        <v>7237</v>
      </c>
      <c r="AI112" s="78"/>
      <c r="AJ112" s="78"/>
      <c r="AK112" s="78"/>
      <c r="AL112" s="78"/>
      <c r="AM112" s="78"/>
      <c r="AN112" s="80">
        <v>41599.00181712963</v>
      </c>
      <c r="AO112" s="83" t="s">
        <v>2244</v>
      </c>
      <c r="AP112" s="78" t="b">
        <v>1</v>
      </c>
      <c r="AQ112" s="78" t="b">
        <v>0</v>
      </c>
      <c r="AR112" s="78" t="b">
        <v>0</v>
      </c>
      <c r="AS112" s="78" t="s">
        <v>1407</v>
      </c>
      <c r="AT112" s="78">
        <v>72</v>
      </c>
      <c r="AU112" s="83" t="s">
        <v>2334</v>
      </c>
      <c r="AV112" s="78" t="b">
        <v>0</v>
      </c>
      <c r="AW112" s="78" t="s">
        <v>2424</v>
      </c>
      <c r="AX112" s="83" t="s">
        <v>2534</v>
      </c>
      <c r="AY112" s="78" t="s">
        <v>66</v>
      </c>
      <c r="AZ112" s="78" t="str">
        <f>REPLACE(INDEX(GroupVertices[Group],MATCH(Vertices[[#This Row],[Vertex]],GroupVertices[Vertex],0)),1,1,"")</f>
        <v>10</v>
      </c>
      <c r="BA112" s="48"/>
      <c r="BB112" s="48"/>
      <c r="BC112" s="48"/>
      <c r="BD112" s="48"/>
      <c r="BE112" s="48" t="s">
        <v>710</v>
      </c>
      <c r="BF112" s="48" t="s">
        <v>710</v>
      </c>
      <c r="BG112" s="121" t="s">
        <v>3478</v>
      </c>
      <c r="BH112" s="121" t="s">
        <v>3478</v>
      </c>
      <c r="BI112" s="121" t="s">
        <v>3605</v>
      </c>
      <c r="BJ112" s="121" t="s">
        <v>3605</v>
      </c>
      <c r="BK112" s="121">
        <v>0</v>
      </c>
      <c r="BL112" s="124">
        <v>0</v>
      </c>
      <c r="BM112" s="121">
        <v>0</v>
      </c>
      <c r="BN112" s="124">
        <v>0</v>
      </c>
      <c r="BO112" s="121">
        <v>0</v>
      </c>
      <c r="BP112" s="124">
        <v>0</v>
      </c>
      <c r="BQ112" s="121">
        <v>20</v>
      </c>
      <c r="BR112" s="124">
        <v>100</v>
      </c>
      <c r="BS112" s="121">
        <v>20</v>
      </c>
      <c r="BT112" s="2"/>
      <c r="BU112" s="3"/>
      <c r="BV112" s="3"/>
      <c r="BW112" s="3"/>
      <c r="BX112" s="3"/>
    </row>
    <row r="113" spans="1:76" ht="15">
      <c r="A113" s="64" t="s">
        <v>328</v>
      </c>
      <c r="B113" s="65"/>
      <c r="C113" s="65" t="s">
        <v>64</v>
      </c>
      <c r="D113" s="66">
        <v>162.08133653949545</v>
      </c>
      <c r="E113" s="68"/>
      <c r="F113" s="100" t="s">
        <v>906</v>
      </c>
      <c r="G113" s="65"/>
      <c r="H113" s="69" t="s">
        <v>328</v>
      </c>
      <c r="I113" s="70"/>
      <c r="J113" s="70"/>
      <c r="K113" s="69" t="s">
        <v>2739</v>
      </c>
      <c r="L113" s="73">
        <v>584.5408560311284</v>
      </c>
      <c r="M113" s="74">
        <v>6175.47119140625</v>
      </c>
      <c r="N113" s="74">
        <v>8857.9375</v>
      </c>
      <c r="O113" s="75"/>
      <c r="P113" s="76"/>
      <c r="Q113" s="76"/>
      <c r="R113" s="86"/>
      <c r="S113" s="48">
        <v>5</v>
      </c>
      <c r="T113" s="48">
        <v>3</v>
      </c>
      <c r="U113" s="49">
        <v>30</v>
      </c>
      <c r="V113" s="49">
        <v>0.166667</v>
      </c>
      <c r="W113" s="49">
        <v>0</v>
      </c>
      <c r="X113" s="49">
        <v>3.528916</v>
      </c>
      <c r="Y113" s="49">
        <v>0</v>
      </c>
      <c r="Z113" s="49">
        <v>0</v>
      </c>
      <c r="AA113" s="71">
        <v>113</v>
      </c>
      <c r="AB113" s="71"/>
      <c r="AC113" s="72"/>
      <c r="AD113" s="78" t="s">
        <v>1605</v>
      </c>
      <c r="AE113" s="78">
        <v>235</v>
      </c>
      <c r="AF113" s="78">
        <v>104</v>
      </c>
      <c r="AG113" s="78">
        <v>1208</v>
      </c>
      <c r="AH113" s="78">
        <v>930</v>
      </c>
      <c r="AI113" s="78"/>
      <c r="AJ113" s="78"/>
      <c r="AK113" s="78"/>
      <c r="AL113" s="78"/>
      <c r="AM113" s="78"/>
      <c r="AN113" s="80">
        <v>42120.465729166666</v>
      </c>
      <c r="AO113" s="83" t="s">
        <v>2245</v>
      </c>
      <c r="AP113" s="78" t="b">
        <v>1</v>
      </c>
      <c r="AQ113" s="78" t="b">
        <v>0</v>
      </c>
      <c r="AR113" s="78" t="b">
        <v>0</v>
      </c>
      <c r="AS113" s="78" t="s">
        <v>1407</v>
      </c>
      <c r="AT113" s="78">
        <v>5</v>
      </c>
      <c r="AU113" s="83" t="s">
        <v>2334</v>
      </c>
      <c r="AV113" s="78" t="b">
        <v>0</v>
      </c>
      <c r="AW113" s="78" t="s">
        <v>2424</v>
      </c>
      <c r="AX113" s="83" t="s">
        <v>2535</v>
      </c>
      <c r="AY113" s="78" t="s">
        <v>66</v>
      </c>
      <c r="AZ113" s="78" t="str">
        <f>REPLACE(INDEX(GroupVertices[Group],MATCH(Vertices[[#This Row],[Vertex]],GroupVertices[Vertex],0)),1,1,"")</f>
        <v>10</v>
      </c>
      <c r="BA113" s="48" t="s">
        <v>3392</v>
      </c>
      <c r="BB113" s="48" t="s">
        <v>3392</v>
      </c>
      <c r="BC113" s="48" t="s">
        <v>669</v>
      </c>
      <c r="BD113" s="48" t="s">
        <v>669</v>
      </c>
      <c r="BE113" s="48" t="s">
        <v>3405</v>
      </c>
      <c r="BF113" s="48" t="s">
        <v>3415</v>
      </c>
      <c r="BG113" s="121" t="s">
        <v>3479</v>
      </c>
      <c r="BH113" s="121" t="s">
        <v>3545</v>
      </c>
      <c r="BI113" s="121" t="s">
        <v>3606</v>
      </c>
      <c r="BJ113" s="121" t="s">
        <v>3659</v>
      </c>
      <c r="BK113" s="121">
        <v>3</v>
      </c>
      <c r="BL113" s="124">
        <v>0.6741573033707865</v>
      </c>
      <c r="BM113" s="121">
        <v>4</v>
      </c>
      <c r="BN113" s="124">
        <v>0.898876404494382</v>
      </c>
      <c r="BO113" s="121">
        <v>0</v>
      </c>
      <c r="BP113" s="124">
        <v>0</v>
      </c>
      <c r="BQ113" s="121">
        <v>438</v>
      </c>
      <c r="BR113" s="124">
        <v>98.42696629213484</v>
      </c>
      <c r="BS113" s="121">
        <v>445</v>
      </c>
      <c r="BT113" s="2"/>
      <c r="BU113" s="3"/>
      <c r="BV113" s="3"/>
      <c r="BW113" s="3"/>
      <c r="BX113" s="3"/>
    </row>
    <row r="114" spans="1:76" ht="15">
      <c r="A114" s="64" t="s">
        <v>291</v>
      </c>
      <c r="B114" s="65"/>
      <c r="C114" s="65" t="s">
        <v>64</v>
      </c>
      <c r="D114" s="66">
        <v>162.03907343563998</v>
      </c>
      <c r="E114" s="68"/>
      <c r="F114" s="100" t="s">
        <v>876</v>
      </c>
      <c r="G114" s="65"/>
      <c r="H114" s="69" t="s">
        <v>291</v>
      </c>
      <c r="I114" s="70"/>
      <c r="J114" s="70"/>
      <c r="K114" s="69" t="s">
        <v>2740</v>
      </c>
      <c r="L114" s="73">
        <v>1</v>
      </c>
      <c r="M114" s="74">
        <v>6636.8349609375</v>
      </c>
      <c r="N114" s="74">
        <v>9529.1650390625</v>
      </c>
      <c r="O114" s="75"/>
      <c r="P114" s="76"/>
      <c r="Q114" s="76"/>
      <c r="R114" s="86"/>
      <c r="S114" s="48">
        <v>0</v>
      </c>
      <c r="T114" s="48">
        <v>1</v>
      </c>
      <c r="U114" s="49">
        <v>0</v>
      </c>
      <c r="V114" s="49">
        <v>0.090909</v>
      </c>
      <c r="W114" s="49">
        <v>0</v>
      </c>
      <c r="X114" s="49">
        <v>0.578511</v>
      </c>
      <c r="Y114" s="49">
        <v>0</v>
      </c>
      <c r="Z114" s="49">
        <v>0</v>
      </c>
      <c r="AA114" s="71">
        <v>114</v>
      </c>
      <c r="AB114" s="71"/>
      <c r="AC114" s="72"/>
      <c r="AD114" s="78" t="s">
        <v>1606</v>
      </c>
      <c r="AE114" s="78">
        <v>222</v>
      </c>
      <c r="AF114" s="78">
        <v>51</v>
      </c>
      <c r="AG114" s="78">
        <v>1411</v>
      </c>
      <c r="AH114" s="78">
        <v>2666</v>
      </c>
      <c r="AI114" s="78"/>
      <c r="AJ114" s="78" t="s">
        <v>1798</v>
      </c>
      <c r="AK114" s="78" t="s">
        <v>1962</v>
      </c>
      <c r="AL114" s="78"/>
      <c r="AM114" s="78"/>
      <c r="AN114" s="80">
        <v>40043.64842592592</v>
      </c>
      <c r="AO114" s="78"/>
      <c r="AP114" s="78" t="b">
        <v>0</v>
      </c>
      <c r="AQ114" s="78" t="b">
        <v>0</v>
      </c>
      <c r="AR114" s="78" t="b">
        <v>0</v>
      </c>
      <c r="AS114" s="78" t="s">
        <v>1403</v>
      </c>
      <c r="AT114" s="78">
        <v>0</v>
      </c>
      <c r="AU114" s="83" t="s">
        <v>2334</v>
      </c>
      <c r="AV114" s="78" t="b">
        <v>0</v>
      </c>
      <c r="AW114" s="78" t="s">
        <v>2424</v>
      </c>
      <c r="AX114" s="83" t="s">
        <v>2536</v>
      </c>
      <c r="AY114" s="78" t="s">
        <v>66</v>
      </c>
      <c r="AZ114" s="78" t="str">
        <f>REPLACE(INDEX(GroupVertices[Group],MATCH(Vertices[[#This Row],[Vertex]],GroupVertices[Vertex],0)),1,1,"")</f>
        <v>10</v>
      </c>
      <c r="BA114" s="48"/>
      <c r="BB114" s="48"/>
      <c r="BC114" s="48"/>
      <c r="BD114" s="48"/>
      <c r="BE114" s="48" t="s">
        <v>710</v>
      </c>
      <c r="BF114" s="48" t="s">
        <v>710</v>
      </c>
      <c r="BG114" s="121" t="s">
        <v>3478</v>
      </c>
      <c r="BH114" s="121" t="s">
        <v>3478</v>
      </c>
      <c r="BI114" s="121" t="s">
        <v>3605</v>
      </c>
      <c r="BJ114" s="121" t="s">
        <v>3605</v>
      </c>
      <c r="BK114" s="121">
        <v>0</v>
      </c>
      <c r="BL114" s="124">
        <v>0</v>
      </c>
      <c r="BM114" s="121">
        <v>0</v>
      </c>
      <c r="BN114" s="124">
        <v>0</v>
      </c>
      <c r="BO114" s="121">
        <v>0</v>
      </c>
      <c r="BP114" s="124">
        <v>0</v>
      </c>
      <c r="BQ114" s="121">
        <v>20</v>
      </c>
      <c r="BR114" s="124">
        <v>100</v>
      </c>
      <c r="BS114" s="121">
        <v>20</v>
      </c>
      <c r="BT114" s="2"/>
      <c r="BU114" s="3"/>
      <c r="BV114" s="3"/>
      <c r="BW114" s="3"/>
      <c r="BX114" s="3"/>
    </row>
    <row r="115" spans="1:76" ht="15">
      <c r="A115" s="64" t="s">
        <v>292</v>
      </c>
      <c r="B115" s="65"/>
      <c r="C115" s="65" t="s">
        <v>64</v>
      </c>
      <c r="D115" s="66">
        <v>162.54623068190577</v>
      </c>
      <c r="E115" s="68"/>
      <c r="F115" s="100" t="s">
        <v>877</v>
      </c>
      <c r="G115" s="65"/>
      <c r="H115" s="69" t="s">
        <v>292</v>
      </c>
      <c r="I115" s="70"/>
      <c r="J115" s="70"/>
      <c r="K115" s="69" t="s">
        <v>2741</v>
      </c>
      <c r="L115" s="73">
        <v>1</v>
      </c>
      <c r="M115" s="74">
        <v>1871.9700927734375</v>
      </c>
      <c r="N115" s="74">
        <v>5274.26220703125</v>
      </c>
      <c r="O115" s="75"/>
      <c r="P115" s="76"/>
      <c r="Q115" s="76"/>
      <c r="R115" s="86"/>
      <c r="S115" s="48">
        <v>1</v>
      </c>
      <c r="T115" s="48">
        <v>1</v>
      </c>
      <c r="U115" s="49">
        <v>0</v>
      </c>
      <c r="V115" s="49">
        <v>0</v>
      </c>
      <c r="W115" s="49">
        <v>0</v>
      </c>
      <c r="X115" s="49">
        <v>0.999997</v>
      </c>
      <c r="Y115" s="49">
        <v>0</v>
      </c>
      <c r="Z115" s="49" t="s">
        <v>4182</v>
      </c>
      <c r="AA115" s="71">
        <v>115</v>
      </c>
      <c r="AB115" s="71"/>
      <c r="AC115" s="72"/>
      <c r="AD115" s="78" t="s">
        <v>1607</v>
      </c>
      <c r="AE115" s="78">
        <v>928</v>
      </c>
      <c r="AF115" s="78">
        <v>687</v>
      </c>
      <c r="AG115" s="78">
        <v>14115</v>
      </c>
      <c r="AH115" s="78">
        <v>4294</v>
      </c>
      <c r="AI115" s="78"/>
      <c r="AJ115" s="78" t="s">
        <v>1799</v>
      </c>
      <c r="AK115" s="78" t="s">
        <v>1963</v>
      </c>
      <c r="AL115" s="78"/>
      <c r="AM115" s="78"/>
      <c r="AN115" s="80">
        <v>39574.942881944444</v>
      </c>
      <c r="AO115" s="83" t="s">
        <v>2246</v>
      </c>
      <c r="AP115" s="78" t="b">
        <v>0</v>
      </c>
      <c r="AQ115" s="78" t="b">
        <v>0</v>
      </c>
      <c r="AR115" s="78" t="b">
        <v>1</v>
      </c>
      <c r="AS115" s="78" t="s">
        <v>1403</v>
      </c>
      <c r="AT115" s="78">
        <v>36</v>
      </c>
      <c r="AU115" s="83" t="s">
        <v>2338</v>
      </c>
      <c r="AV115" s="78" t="b">
        <v>0</v>
      </c>
      <c r="AW115" s="78" t="s">
        <v>2424</v>
      </c>
      <c r="AX115" s="83" t="s">
        <v>2537</v>
      </c>
      <c r="AY115" s="78" t="s">
        <v>66</v>
      </c>
      <c r="AZ115" s="78" t="str">
        <f>REPLACE(INDEX(GroupVertices[Group],MATCH(Vertices[[#This Row],[Vertex]],GroupVertices[Vertex],0)),1,1,"")</f>
        <v>1</v>
      </c>
      <c r="BA115" s="48"/>
      <c r="BB115" s="48"/>
      <c r="BC115" s="48"/>
      <c r="BD115" s="48"/>
      <c r="BE115" s="48" t="s">
        <v>711</v>
      </c>
      <c r="BF115" s="48" t="s">
        <v>711</v>
      </c>
      <c r="BG115" s="121" t="s">
        <v>3480</v>
      </c>
      <c r="BH115" s="121" t="s">
        <v>3480</v>
      </c>
      <c r="BI115" s="121" t="s">
        <v>3607</v>
      </c>
      <c r="BJ115" s="121" t="s">
        <v>3607</v>
      </c>
      <c r="BK115" s="121">
        <v>0</v>
      </c>
      <c r="BL115" s="124">
        <v>0</v>
      </c>
      <c r="BM115" s="121">
        <v>0</v>
      </c>
      <c r="BN115" s="124">
        <v>0</v>
      </c>
      <c r="BO115" s="121">
        <v>0</v>
      </c>
      <c r="BP115" s="124">
        <v>0</v>
      </c>
      <c r="BQ115" s="121">
        <v>21</v>
      </c>
      <c r="BR115" s="124">
        <v>100</v>
      </c>
      <c r="BS115" s="121">
        <v>21</v>
      </c>
      <c r="BT115" s="2"/>
      <c r="BU115" s="3"/>
      <c r="BV115" s="3"/>
      <c r="BW115" s="3"/>
      <c r="BX115" s="3"/>
    </row>
    <row r="116" spans="1:76" ht="15">
      <c r="A116" s="64" t="s">
        <v>293</v>
      </c>
      <c r="B116" s="65"/>
      <c r="C116" s="65" t="s">
        <v>64</v>
      </c>
      <c r="D116" s="66">
        <v>163.46724737913374</v>
      </c>
      <c r="E116" s="68"/>
      <c r="F116" s="100" t="s">
        <v>2388</v>
      </c>
      <c r="G116" s="65"/>
      <c r="H116" s="69" t="s">
        <v>293</v>
      </c>
      <c r="I116" s="70"/>
      <c r="J116" s="70"/>
      <c r="K116" s="69" t="s">
        <v>2742</v>
      </c>
      <c r="L116" s="73">
        <v>1</v>
      </c>
      <c r="M116" s="74">
        <v>6880.4033203125</v>
      </c>
      <c r="N116" s="74">
        <v>2855.5966796875</v>
      </c>
      <c r="O116" s="75"/>
      <c r="P116" s="76"/>
      <c r="Q116" s="76"/>
      <c r="R116" s="86"/>
      <c r="S116" s="48">
        <v>0</v>
      </c>
      <c r="T116" s="48">
        <v>1</v>
      </c>
      <c r="U116" s="49">
        <v>0</v>
      </c>
      <c r="V116" s="49">
        <v>1</v>
      </c>
      <c r="W116" s="49">
        <v>0</v>
      </c>
      <c r="X116" s="49">
        <v>0.999997</v>
      </c>
      <c r="Y116" s="49">
        <v>0</v>
      </c>
      <c r="Z116" s="49">
        <v>0</v>
      </c>
      <c r="AA116" s="71">
        <v>116</v>
      </c>
      <c r="AB116" s="71"/>
      <c r="AC116" s="72"/>
      <c r="AD116" s="78" t="s">
        <v>1608</v>
      </c>
      <c r="AE116" s="78">
        <v>4992</v>
      </c>
      <c r="AF116" s="78">
        <v>1842</v>
      </c>
      <c r="AG116" s="78">
        <v>106553</v>
      </c>
      <c r="AH116" s="78">
        <v>82560</v>
      </c>
      <c r="AI116" s="78"/>
      <c r="AJ116" s="78" t="s">
        <v>1800</v>
      </c>
      <c r="AK116" s="78" t="s">
        <v>1964</v>
      </c>
      <c r="AL116" s="78"/>
      <c r="AM116" s="78"/>
      <c r="AN116" s="80">
        <v>41099.47415509259</v>
      </c>
      <c r="AO116" s="83" t="s">
        <v>2247</v>
      </c>
      <c r="AP116" s="78" t="b">
        <v>0</v>
      </c>
      <c r="AQ116" s="78" t="b">
        <v>0</v>
      </c>
      <c r="AR116" s="78" t="b">
        <v>0</v>
      </c>
      <c r="AS116" s="78" t="s">
        <v>1403</v>
      </c>
      <c r="AT116" s="78">
        <v>9</v>
      </c>
      <c r="AU116" s="83" t="s">
        <v>2334</v>
      </c>
      <c r="AV116" s="78" t="b">
        <v>0</v>
      </c>
      <c r="AW116" s="78" t="s">
        <v>2424</v>
      </c>
      <c r="AX116" s="83" t="s">
        <v>2538</v>
      </c>
      <c r="AY116" s="78" t="s">
        <v>66</v>
      </c>
      <c r="AZ116" s="78" t="str">
        <f>REPLACE(INDEX(GroupVertices[Group],MATCH(Vertices[[#This Row],[Vertex]],GroupVertices[Vertex],0)),1,1,"")</f>
        <v>35</v>
      </c>
      <c r="BA116" s="48"/>
      <c r="BB116" s="48"/>
      <c r="BC116" s="48"/>
      <c r="BD116" s="48"/>
      <c r="BE116" s="48" t="s">
        <v>712</v>
      </c>
      <c r="BF116" s="48" t="s">
        <v>712</v>
      </c>
      <c r="BG116" s="121" t="s">
        <v>3481</v>
      </c>
      <c r="BH116" s="121" t="s">
        <v>3481</v>
      </c>
      <c r="BI116" s="121" t="s">
        <v>3608</v>
      </c>
      <c r="BJ116" s="121" t="s">
        <v>3608</v>
      </c>
      <c r="BK116" s="121">
        <v>0</v>
      </c>
      <c r="BL116" s="124">
        <v>0</v>
      </c>
      <c r="BM116" s="121">
        <v>0</v>
      </c>
      <c r="BN116" s="124">
        <v>0</v>
      </c>
      <c r="BO116" s="121">
        <v>0</v>
      </c>
      <c r="BP116" s="124">
        <v>0</v>
      </c>
      <c r="BQ116" s="121">
        <v>4</v>
      </c>
      <c r="BR116" s="124">
        <v>100</v>
      </c>
      <c r="BS116" s="121">
        <v>4</v>
      </c>
      <c r="BT116" s="2"/>
      <c r="BU116" s="3"/>
      <c r="BV116" s="3"/>
      <c r="BW116" s="3"/>
      <c r="BX116" s="3"/>
    </row>
    <row r="117" spans="1:76" ht="15">
      <c r="A117" s="64" t="s">
        <v>390</v>
      </c>
      <c r="B117" s="65"/>
      <c r="C117" s="65" t="s">
        <v>64</v>
      </c>
      <c r="D117" s="66">
        <v>192.8839624966576</v>
      </c>
      <c r="E117" s="68"/>
      <c r="F117" s="100" t="s">
        <v>2389</v>
      </c>
      <c r="G117" s="65"/>
      <c r="H117" s="69" t="s">
        <v>390</v>
      </c>
      <c r="I117" s="70"/>
      <c r="J117" s="70"/>
      <c r="K117" s="69" t="s">
        <v>2743</v>
      </c>
      <c r="L117" s="73">
        <v>1</v>
      </c>
      <c r="M117" s="74">
        <v>6880.4033203125</v>
      </c>
      <c r="N117" s="74">
        <v>3249.675048828125</v>
      </c>
      <c r="O117" s="75"/>
      <c r="P117" s="76"/>
      <c r="Q117" s="76"/>
      <c r="R117" s="86"/>
      <c r="S117" s="48">
        <v>1</v>
      </c>
      <c r="T117" s="48">
        <v>0</v>
      </c>
      <c r="U117" s="49">
        <v>0</v>
      </c>
      <c r="V117" s="49">
        <v>1</v>
      </c>
      <c r="W117" s="49">
        <v>0</v>
      </c>
      <c r="X117" s="49">
        <v>0.999997</v>
      </c>
      <c r="Y117" s="49">
        <v>0</v>
      </c>
      <c r="Z117" s="49">
        <v>0</v>
      </c>
      <c r="AA117" s="71">
        <v>117</v>
      </c>
      <c r="AB117" s="71"/>
      <c r="AC117" s="72"/>
      <c r="AD117" s="78" t="s">
        <v>1609</v>
      </c>
      <c r="AE117" s="78">
        <v>1275</v>
      </c>
      <c r="AF117" s="78">
        <v>38732</v>
      </c>
      <c r="AG117" s="78">
        <v>2318</v>
      </c>
      <c r="AH117" s="78">
        <v>233</v>
      </c>
      <c r="AI117" s="78"/>
      <c r="AJ117" s="78" t="s">
        <v>1801</v>
      </c>
      <c r="AK117" s="78"/>
      <c r="AL117" s="78"/>
      <c r="AM117" s="78"/>
      <c r="AN117" s="80">
        <v>43082.73866898148</v>
      </c>
      <c r="AO117" s="83" t="s">
        <v>2248</v>
      </c>
      <c r="AP117" s="78" t="b">
        <v>1</v>
      </c>
      <c r="AQ117" s="78" t="b">
        <v>0</v>
      </c>
      <c r="AR117" s="78" t="b">
        <v>0</v>
      </c>
      <c r="AS117" s="78" t="s">
        <v>1403</v>
      </c>
      <c r="AT117" s="78">
        <v>611</v>
      </c>
      <c r="AU117" s="78"/>
      <c r="AV117" s="78" t="b">
        <v>1</v>
      </c>
      <c r="AW117" s="78" t="s">
        <v>2424</v>
      </c>
      <c r="AX117" s="83" t="s">
        <v>2539</v>
      </c>
      <c r="AY117" s="78" t="s">
        <v>65</v>
      </c>
      <c r="AZ117" s="78" t="str">
        <f>REPLACE(INDEX(GroupVertices[Group],MATCH(Vertices[[#This Row],[Vertex]],GroupVertices[Vertex],0)),1,1,"")</f>
        <v>35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295</v>
      </c>
      <c r="B118" s="65"/>
      <c r="C118" s="65" t="s">
        <v>64</v>
      </c>
      <c r="D118" s="66">
        <v>162.11881514102768</v>
      </c>
      <c r="E118" s="68"/>
      <c r="F118" s="100" t="s">
        <v>878</v>
      </c>
      <c r="G118" s="65"/>
      <c r="H118" s="69" t="s">
        <v>295</v>
      </c>
      <c r="I118" s="70"/>
      <c r="J118" s="70"/>
      <c r="K118" s="69" t="s">
        <v>2744</v>
      </c>
      <c r="L118" s="73">
        <v>1</v>
      </c>
      <c r="M118" s="74">
        <v>5457.07666015625</v>
      </c>
      <c r="N118" s="74">
        <v>1623.3670654296875</v>
      </c>
      <c r="O118" s="75"/>
      <c r="P118" s="76"/>
      <c r="Q118" s="76"/>
      <c r="R118" s="86"/>
      <c r="S118" s="48">
        <v>0</v>
      </c>
      <c r="T118" s="48">
        <v>2</v>
      </c>
      <c r="U118" s="49">
        <v>0</v>
      </c>
      <c r="V118" s="49">
        <v>0.25</v>
      </c>
      <c r="W118" s="49">
        <v>0</v>
      </c>
      <c r="X118" s="49">
        <v>0.819147</v>
      </c>
      <c r="Y118" s="49">
        <v>0.5</v>
      </c>
      <c r="Z118" s="49">
        <v>0</v>
      </c>
      <c r="AA118" s="71">
        <v>118</v>
      </c>
      <c r="AB118" s="71"/>
      <c r="AC118" s="72"/>
      <c r="AD118" s="78" t="s">
        <v>1610</v>
      </c>
      <c r="AE118" s="78">
        <v>105</v>
      </c>
      <c r="AF118" s="78">
        <v>151</v>
      </c>
      <c r="AG118" s="78">
        <v>695</v>
      </c>
      <c r="AH118" s="78">
        <v>362</v>
      </c>
      <c r="AI118" s="78"/>
      <c r="AJ118" s="78" t="s">
        <v>1802</v>
      </c>
      <c r="AK118" s="78" t="s">
        <v>1965</v>
      </c>
      <c r="AL118" s="78"/>
      <c r="AM118" s="78"/>
      <c r="AN118" s="80">
        <v>41520.98054398148</v>
      </c>
      <c r="AO118" s="78"/>
      <c r="AP118" s="78" t="b">
        <v>1</v>
      </c>
      <c r="AQ118" s="78" t="b">
        <v>0</v>
      </c>
      <c r="AR118" s="78" t="b">
        <v>1</v>
      </c>
      <c r="AS118" s="78" t="s">
        <v>1403</v>
      </c>
      <c r="AT118" s="78">
        <v>14</v>
      </c>
      <c r="AU118" s="83" t="s">
        <v>2334</v>
      </c>
      <c r="AV118" s="78" t="b">
        <v>0</v>
      </c>
      <c r="AW118" s="78" t="s">
        <v>2424</v>
      </c>
      <c r="AX118" s="83" t="s">
        <v>2540</v>
      </c>
      <c r="AY118" s="78" t="s">
        <v>66</v>
      </c>
      <c r="AZ118" s="78" t="str">
        <f>REPLACE(INDEX(GroupVertices[Group],MATCH(Vertices[[#This Row],[Vertex]],GroupVertices[Vertex],0)),1,1,"")</f>
        <v>17</v>
      </c>
      <c r="BA118" s="48"/>
      <c r="BB118" s="48"/>
      <c r="BC118" s="48"/>
      <c r="BD118" s="48"/>
      <c r="BE118" s="48" t="s">
        <v>289</v>
      </c>
      <c r="BF118" s="48" t="s">
        <v>289</v>
      </c>
      <c r="BG118" s="121" t="s">
        <v>3476</v>
      </c>
      <c r="BH118" s="121" t="s">
        <v>3476</v>
      </c>
      <c r="BI118" s="121" t="s">
        <v>3604</v>
      </c>
      <c r="BJ118" s="121" t="s">
        <v>3604</v>
      </c>
      <c r="BK118" s="121">
        <v>0</v>
      </c>
      <c r="BL118" s="124">
        <v>0</v>
      </c>
      <c r="BM118" s="121">
        <v>0</v>
      </c>
      <c r="BN118" s="124">
        <v>0</v>
      </c>
      <c r="BO118" s="121">
        <v>0</v>
      </c>
      <c r="BP118" s="124">
        <v>0</v>
      </c>
      <c r="BQ118" s="121">
        <v>21</v>
      </c>
      <c r="BR118" s="124">
        <v>100</v>
      </c>
      <c r="BS118" s="121">
        <v>21</v>
      </c>
      <c r="BT118" s="2"/>
      <c r="BU118" s="3"/>
      <c r="BV118" s="3"/>
      <c r="BW118" s="3"/>
      <c r="BX118" s="3"/>
    </row>
    <row r="119" spans="1:76" ht="15">
      <c r="A119" s="64" t="s">
        <v>296</v>
      </c>
      <c r="B119" s="65"/>
      <c r="C119" s="65" t="s">
        <v>64</v>
      </c>
      <c r="D119" s="66">
        <v>171.1639167831549</v>
      </c>
      <c r="E119" s="68"/>
      <c r="F119" s="100" t="s">
        <v>879</v>
      </c>
      <c r="G119" s="65"/>
      <c r="H119" s="69" t="s">
        <v>296</v>
      </c>
      <c r="I119" s="70"/>
      <c r="J119" s="70"/>
      <c r="K119" s="69" t="s">
        <v>2745</v>
      </c>
      <c r="L119" s="73">
        <v>59.35408560311284</v>
      </c>
      <c r="M119" s="74">
        <v>9281.697265625</v>
      </c>
      <c r="N119" s="74">
        <v>9036.1318359375</v>
      </c>
      <c r="O119" s="75"/>
      <c r="P119" s="76"/>
      <c r="Q119" s="76"/>
      <c r="R119" s="86"/>
      <c r="S119" s="48">
        <v>1</v>
      </c>
      <c r="T119" s="48">
        <v>3</v>
      </c>
      <c r="U119" s="49">
        <v>3</v>
      </c>
      <c r="V119" s="49">
        <v>0.25</v>
      </c>
      <c r="W119" s="49">
        <v>0</v>
      </c>
      <c r="X119" s="49">
        <v>1.389309</v>
      </c>
      <c r="Y119" s="49">
        <v>0.25</v>
      </c>
      <c r="Z119" s="49">
        <v>0</v>
      </c>
      <c r="AA119" s="71">
        <v>119</v>
      </c>
      <c r="AB119" s="71"/>
      <c r="AC119" s="72"/>
      <c r="AD119" s="78" t="s">
        <v>1611</v>
      </c>
      <c r="AE119" s="78">
        <v>10995</v>
      </c>
      <c r="AF119" s="78">
        <v>11494</v>
      </c>
      <c r="AG119" s="78">
        <v>94422</v>
      </c>
      <c r="AH119" s="78">
        <v>70108</v>
      </c>
      <c r="AI119" s="78"/>
      <c r="AJ119" s="78" t="s">
        <v>1803</v>
      </c>
      <c r="AK119" s="78" t="s">
        <v>1966</v>
      </c>
      <c r="AL119" s="83" t="s">
        <v>2095</v>
      </c>
      <c r="AM119" s="78"/>
      <c r="AN119" s="80">
        <v>40346.85414351852</v>
      </c>
      <c r="AO119" s="83" t="s">
        <v>2249</v>
      </c>
      <c r="AP119" s="78" t="b">
        <v>0</v>
      </c>
      <c r="AQ119" s="78" t="b">
        <v>0</v>
      </c>
      <c r="AR119" s="78" t="b">
        <v>0</v>
      </c>
      <c r="AS119" s="78" t="s">
        <v>1403</v>
      </c>
      <c r="AT119" s="78">
        <v>399</v>
      </c>
      <c r="AU119" s="83" t="s">
        <v>2334</v>
      </c>
      <c r="AV119" s="78" t="b">
        <v>0</v>
      </c>
      <c r="AW119" s="78" t="s">
        <v>2424</v>
      </c>
      <c r="AX119" s="83" t="s">
        <v>2541</v>
      </c>
      <c r="AY119" s="78" t="s">
        <v>66</v>
      </c>
      <c r="AZ119" s="78" t="str">
        <f>REPLACE(INDEX(GroupVertices[Group],MATCH(Vertices[[#This Row],[Vertex]],GroupVertices[Vertex],0)),1,1,"")</f>
        <v>13</v>
      </c>
      <c r="BA119" s="48"/>
      <c r="BB119" s="48"/>
      <c r="BC119" s="48"/>
      <c r="BD119" s="48"/>
      <c r="BE119" s="48" t="s">
        <v>684</v>
      </c>
      <c r="BF119" s="48" t="s">
        <v>684</v>
      </c>
      <c r="BG119" s="121" t="s">
        <v>3482</v>
      </c>
      <c r="BH119" s="121" t="s">
        <v>3482</v>
      </c>
      <c r="BI119" s="121" t="s">
        <v>3281</v>
      </c>
      <c r="BJ119" s="121" t="s">
        <v>3281</v>
      </c>
      <c r="BK119" s="121">
        <v>1</v>
      </c>
      <c r="BL119" s="124">
        <v>3.3333333333333335</v>
      </c>
      <c r="BM119" s="121">
        <v>2</v>
      </c>
      <c r="BN119" s="124">
        <v>6.666666666666667</v>
      </c>
      <c r="BO119" s="121">
        <v>0</v>
      </c>
      <c r="BP119" s="124">
        <v>0</v>
      </c>
      <c r="BQ119" s="121">
        <v>27</v>
      </c>
      <c r="BR119" s="124">
        <v>90</v>
      </c>
      <c r="BS119" s="121">
        <v>30</v>
      </c>
      <c r="BT119" s="2"/>
      <c r="BU119" s="3"/>
      <c r="BV119" s="3"/>
      <c r="BW119" s="3"/>
      <c r="BX119" s="3"/>
    </row>
    <row r="120" spans="1:76" ht="15">
      <c r="A120" s="64" t="s">
        <v>391</v>
      </c>
      <c r="B120" s="65"/>
      <c r="C120" s="65" t="s">
        <v>64</v>
      </c>
      <c r="D120" s="66">
        <v>162.18181108828395</v>
      </c>
      <c r="E120" s="68"/>
      <c r="F120" s="100" t="s">
        <v>2390</v>
      </c>
      <c r="G120" s="65"/>
      <c r="H120" s="69" t="s">
        <v>391</v>
      </c>
      <c r="I120" s="70"/>
      <c r="J120" s="70"/>
      <c r="K120" s="69" t="s">
        <v>2746</v>
      </c>
      <c r="L120" s="73">
        <v>1</v>
      </c>
      <c r="M120" s="74">
        <v>9804.087890625</v>
      </c>
      <c r="N120" s="74">
        <v>8570.5087890625</v>
      </c>
      <c r="O120" s="75"/>
      <c r="P120" s="76"/>
      <c r="Q120" s="76"/>
      <c r="R120" s="86"/>
      <c r="S120" s="48">
        <v>2</v>
      </c>
      <c r="T120" s="48">
        <v>0</v>
      </c>
      <c r="U120" s="49">
        <v>0</v>
      </c>
      <c r="V120" s="49">
        <v>0.166667</v>
      </c>
      <c r="W120" s="49">
        <v>0</v>
      </c>
      <c r="X120" s="49">
        <v>0.740456</v>
      </c>
      <c r="Y120" s="49">
        <v>0.5</v>
      </c>
      <c r="Z120" s="49">
        <v>0</v>
      </c>
      <c r="AA120" s="71">
        <v>120</v>
      </c>
      <c r="AB120" s="71"/>
      <c r="AC120" s="72"/>
      <c r="AD120" s="78" t="s">
        <v>1612</v>
      </c>
      <c r="AE120" s="78">
        <v>1034</v>
      </c>
      <c r="AF120" s="78">
        <v>230</v>
      </c>
      <c r="AG120" s="78">
        <v>15173</v>
      </c>
      <c r="AH120" s="78">
        <v>62187</v>
      </c>
      <c r="AI120" s="78"/>
      <c r="AJ120" s="78" t="s">
        <v>1804</v>
      </c>
      <c r="AK120" s="78" t="s">
        <v>1967</v>
      </c>
      <c r="AL120" s="78"/>
      <c r="AM120" s="78"/>
      <c r="AN120" s="80">
        <v>42684.932962962965</v>
      </c>
      <c r="AO120" s="78"/>
      <c r="AP120" s="78" t="b">
        <v>1</v>
      </c>
      <c r="AQ120" s="78" t="b">
        <v>0</v>
      </c>
      <c r="AR120" s="78" t="b">
        <v>1</v>
      </c>
      <c r="AS120" s="78" t="s">
        <v>1403</v>
      </c>
      <c r="AT120" s="78">
        <v>3</v>
      </c>
      <c r="AU120" s="78"/>
      <c r="AV120" s="78" t="b">
        <v>0</v>
      </c>
      <c r="AW120" s="78" t="s">
        <v>2424</v>
      </c>
      <c r="AX120" s="83" t="s">
        <v>2542</v>
      </c>
      <c r="AY120" s="78" t="s">
        <v>65</v>
      </c>
      <c r="AZ120" s="78" t="str">
        <f>REPLACE(INDEX(GroupVertices[Group],MATCH(Vertices[[#This Row],[Vertex]],GroupVertices[Vertex],0)),1,1,"")</f>
        <v>13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297</v>
      </c>
      <c r="B121" s="65"/>
      <c r="C121" s="65" t="s">
        <v>64</v>
      </c>
      <c r="D121" s="66">
        <v>164.18173305940758</v>
      </c>
      <c r="E121" s="68"/>
      <c r="F121" s="100" t="s">
        <v>880</v>
      </c>
      <c r="G121" s="65"/>
      <c r="H121" s="69" t="s">
        <v>297</v>
      </c>
      <c r="I121" s="70"/>
      <c r="J121" s="70"/>
      <c r="K121" s="69" t="s">
        <v>2747</v>
      </c>
      <c r="L121" s="73">
        <v>59.35408560311284</v>
      </c>
      <c r="M121" s="74">
        <v>9217.7724609375</v>
      </c>
      <c r="N121" s="74">
        <v>8456.3369140625</v>
      </c>
      <c r="O121" s="75"/>
      <c r="P121" s="76"/>
      <c r="Q121" s="76"/>
      <c r="R121" s="86"/>
      <c r="S121" s="48">
        <v>0</v>
      </c>
      <c r="T121" s="48">
        <v>4</v>
      </c>
      <c r="U121" s="49">
        <v>3</v>
      </c>
      <c r="V121" s="49">
        <v>0.25</v>
      </c>
      <c r="W121" s="49">
        <v>0</v>
      </c>
      <c r="X121" s="49">
        <v>1.389309</v>
      </c>
      <c r="Y121" s="49">
        <v>0.25</v>
      </c>
      <c r="Z121" s="49">
        <v>0</v>
      </c>
      <c r="AA121" s="71">
        <v>121</v>
      </c>
      <c r="AB121" s="71"/>
      <c r="AC121" s="72"/>
      <c r="AD121" s="78" t="s">
        <v>1613</v>
      </c>
      <c r="AE121" s="78">
        <v>5002</v>
      </c>
      <c r="AF121" s="78">
        <v>2738</v>
      </c>
      <c r="AG121" s="78">
        <v>64853</v>
      </c>
      <c r="AH121" s="78">
        <v>112879</v>
      </c>
      <c r="AI121" s="78"/>
      <c r="AJ121" s="78" t="s">
        <v>1805</v>
      </c>
      <c r="AK121" s="78" t="s">
        <v>1968</v>
      </c>
      <c r="AL121" s="83" t="s">
        <v>2096</v>
      </c>
      <c r="AM121" s="78"/>
      <c r="AN121" s="80">
        <v>39906.757881944446</v>
      </c>
      <c r="AO121" s="78"/>
      <c r="AP121" s="78" t="b">
        <v>0</v>
      </c>
      <c r="AQ121" s="78" t="b">
        <v>0</v>
      </c>
      <c r="AR121" s="78" t="b">
        <v>0</v>
      </c>
      <c r="AS121" s="78" t="s">
        <v>1403</v>
      </c>
      <c r="AT121" s="78">
        <v>42</v>
      </c>
      <c r="AU121" s="83" t="s">
        <v>2339</v>
      </c>
      <c r="AV121" s="78" t="b">
        <v>0</v>
      </c>
      <c r="AW121" s="78" t="s">
        <v>2424</v>
      </c>
      <c r="AX121" s="83" t="s">
        <v>2543</v>
      </c>
      <c r="AY121" s="78" t="s">
        <v>66</v>
      </c>
      <c r="AZ121" s="78" t="str">
        <f>REPLACE(INDEX(GroupVertices[Group],MATCH(Vertices[[#This Row],[Vertex]],GroupVertices[Vertex],0)),1,1,"")</f>
        <v>13</v>
      </c>
      <c r="BA121" s="48"/>
      <c r="BB121" s="48"/>
      <c r="BC121" s="48"/>
      <c r="BD121" s="48"/>
      <c r="BE121" s="48" t="s">
        <v>684</v>
      </c>
      <c r="BF121" s="48" t="s">
        <v>684</v>
      </c>
      <c r="BG121" s="121" t="s">
        <v>3483</v>
      </c>
      <c r="BH121" s="121" t="s">
        <v>3483</v>
      </c>
      <c r="BI121" s="121" t="s">
        <v>3609</v>
      </c>
      <c r="BJ121" s="121" t="s">
        <v>3609</v>
      </c>
      <c r="BK121" s="121">
        <v>1</v>
      </c>
      <c r="BL121" s="124">
        <v>4.761904761904762</v>
      </c>
      <c r="BM121" s="121">
        <v>1</v>
      </c>
      <c r="BN121" s="124">
        <v>4.761904761904762</v>
      </c>
      <c r="BO121" s="121">
        <v>0</v>
      </c>
      <c r="BP121" s="124">
        <v>0</v>
      </c>
      <c r="BQ121" s="121">
        <v>19</v>
      </c>
      <c r="BR121" s="124">
        <v>90.47619047619048</v>
      </c>
      <c r="BS121" s="121">
        <v>21</v>
      </c>
      <c r="BT121" s="2"/>
      <c r="BU121" s="3"/>
      <c r="BV121" s="3"/>
      <c r="BW121" s="3"/>
      <c r="BX121" s="3"/>
    </row>
    <row r="122" spans="1:76" ht="15">
      <c r="A122" s="64" t="s">
        <v>392</v>
      </c>
      <c r="B122" s="65"/>
      <c r="C122" s="65" t="s">
        <v>64</v>
      </c>
      <c r="D122" s="66">
        <v>240.2624967527617</v>
      </c>
      <c r="E122" s="68"/>
      <c r="F122" s="100" t="s">
        <v>2391</v>
      </c>
      <c r="G122" s="65"/>
      <c r="H122" s="69" t="s">
        <v>392</v>
      </c>
      <c r="I122" s="70"/>
      <c r="J122" s="70"/>
      <c r="K122" s="69" t="s">
        <v>2748</v>
      </c>
      <c r="L122" s="73">
        <v>1</v>
      </c>
      <c r="M122" s="74">
        <v>8959.4169921875</v>
      </c>
      <c r="N122" s="74">
        <v>9646.09375</v>
      </c>
      <c r="O122" s="75"/>
      <c r="P122" s="76"/>
      <c r="Q122" s="76"/>
      <c r="R122" s="86"/>
      <c r="S122" s="48">
        <v>2</v>
      </c>
      <c r="T122" s="48">
        <v>0</v>
      </c>
      <c r="U122" s="49">
        <v>0</v>
      </c>
      <c r="V122" s="49">
        <v>0.166667</v>
      </c>
      <c r="W122" s="49">
        <v>0</v>
      </c>
      <c r="X122" s="49">
        <v>0.740456</v>
      </c>
      <c r="Y122" s="49">
        <v>0.5</v>
      </c>
      <c r="Z122" s="49">
        <v>0</v>
      </c>
      <c r="AA122" s="71">
        <v>122</v>
      </c>
      <c r="AB122" s="71"/>
      <c r="AC122" s="72"/>
      <c r="AD122" s="78" t="s">
        <v>1614</v>
      </c>
      <c r="AE122" s="78">
        <v>5416</v>
      </c>
      <c r="AF122" s="78">
        <v>98147</v>
      </c>
      <c r="AG122" s="78">
        <v>32748</v>
      </c>
      <c r="AH122" s="78">
        <v>27392</v>
      </c>
      <c r="AI122" s="78"/>
      <c r="AJ122" s="78" t="s">
        <v>1806</v>
      </c>
      <c r="AK122" s="78" t="s">
        <v>1969</v>
      </c>
      <c r="AL122" s="83" t="s">
        <v>2097</v>
      </c>
      <c r="AM122" s="78"/>
      <c r="AN122" s="80">
        <v>39711.60854166667</v>
      </c>
      <c r="AO122" s="83" t="s">
        <v>2250</v>
      </c>
      <c r="AP122" s="78" t="b">
        <v>0</v>
      </c>
      <c r="AQ122" s="78" t="b">
        <v>0</v>
      </c>
      <c r="AR122" s="78" t="b">
        <v>1</v>
      </c>
      <c r="AS122" s="78" t="s">
        <v>1403</v>
      </c>
      <c r="AT122" s="78">
        <v>2418</v>
      </c>
      <c r="AU122" s="83" t="s">
        <v>2344</v>
      </c>
      <c r="AV122" s="78" t="b">
        <v>1</v>
      </c>
      <c r="AW122" s="78" t="s">
        <v>2424</v>
      </c>
      <c r="AX122" s="83" t="s">
        <v>2544</v>
      </c>
      <c r="AY122" s="78" t="s">
        <v>65</v>
      </c>
      <c r="AZ122" s="78" t="str">
        <f>REPLACE(INDEX(GroupVertices[Group],MATCH(Vertices[[#This Row],[Vertex]],GroupVertices[Vertex],0)),1,1,"")</f>
        <v>13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393</v>
      </c>
      <c r="B123" s="65"/>
      <c r="C123" s="65" t="s">
        <v>64</v>
      </c>
      <c r="D123" s="66">
        <v>162.23045352857045</v>
      </c>
      <c r="E123" s="68"/>
      <c r="F123" s="100" t="s">
        <v>2392</v>
      </c>
      <c r="G123" s="65"/>
      <c r="H123" s="69" t="s">
        <v>393</v>
      </c>
      <c r="I123" s="70"/>
      <c r="J123" s="70"/>
      <c r="K123" s="69" t="s">
        <v>2749</v>
      </c>
      <c r="L123" s="73">
        <v>1</v>
      </c>
      <c r="M123" s="74">
        <v>8797.041015625</v>
      </c>
      <c r="N123" s="74">
        <v>8069.78125</v>
      </c>
      <c r="O123" s="75"/>
      <c r="P123" s="76"/>
      <c r="Q123" s="76"/>
      <c r="R123" s="86"/>
      <c r="S123" s="48">
        <v>2</v>
      </c>
      <c r="T123" s="48">
        <v>0</v>
      </c>
      <c r="U123" s="49">
        <v>0</v>
      </c>
      <c r="V123" s="49">
        <v>0.166667</v>
      </c>
      <c r="W123" s="49">
        <v>0</v>
      </c>
      <c r="X123" s="49">
        <v>0.740456</v>
      </c>
      <c r="Y123" s="49">
        <v>0.5</v>
      </c>
      <c r="Z123" s="49">
        <v>0</v>
      </c>
      <c r="AA123" s="71">
        <v>123</v>
      </c>
      <c r="AB123" s="71"/>
      <c r="AC123" s="72"/>
      <c r="AD123" s="78" t="s">
        <v>1615</v>
      </c>
      <c r="AE123" s="78">
        <v>52</v>
      </c>
      <c r="AF123" s="78">
        <v>291</v>
      </c>
      <c r="AG123" s="78">
        <v>9016</v>
      </c>
      <c r="AH123" s="78">
        <v>36961</v>
      </c>
      <c r="AI123" s="78"/>
      <c r="AJ123" s="78" t="s">
        <v>1807</v>
      </c>
      <c r="AK123" s="78" t="s">
        <v>1970</v>
      </c>
      <c r="AL123" s="78"/>
      <c r="AM123" s="78"/>
      <c r="AN123" s="80">
        <v>42931.99538194444</v>
      </c>
      <c r="AO123" s="83" t="s">
        <v>2251</v>
      </c>
      <c r="AP123" s="78" t="b">
        <v>1</v>
      </c>
      <c r="AQ123" s="78" t="b">
        <v>0</v>
      </c>
      <c r="AR123" s="78" t="b">
        <v>1</v>
      </c>
      <c r="AS123" s="78" t="s">
        <v>1403</v>
      </c>
      <c r="AT123" s="78">
        <v>0</v>
      </c>
      <c r="AU123" s="78"/>
      <c r="AV123" s="78" t="b">
        <v>0</v>
      </c>
      <c r="AW123" s="78" t="s">
        <v>2424</v>
      </c>
      <c r="AX123" s="83" t="s">
        <v>2545</v>
      </c>
      <c r="AY123" s="78" t="s">
        <v>65</v>
      </c>
      <c r="AZ123" s="78" t="str">
        <f>REPLACE(INDEX(GroupVertices[Group],MATCH(Vertices[[#This Row],[Vertex]],GroupVertices[Vertex],0)),1,1,"")</f>
        <v>13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298</v>
      </c>
      <c r="B124" s="65"/>
      <c r="C124" s="65" t="s">
        <v>64</v>
      </c>
      <c r="D124" s="66">
        <v>163.1490779746368</v>
      </c>
      <c r="E124" s="68"/>
      <c r="F124" s="100" t="s">
        <v>881</v>
      </c>
      <c r="G124" s="65"/>
      <c r="H124" s="69" t="s">
        <v>298</v>
      </c>
      <c r="I124" s="70"/>
      <c r="J124" s="70"/>
      <c r="K124" s="69" t="s">
        <v>2750</v>
      </c>
      <c r="L124" s="73">
        <v>1</v>
      </c>
      <c r="M124" s="74">
        <v>913.6513061523438</v>
      </c>
      <c r="N124" s="74">
        <v>6864.01953125</v>
      </c>
      <c r="O124" s="75"/>
      <c r="P124" s="76"/>
      <c r="Q124" s="76"/>
      <c r="R124" s="86"/>
      <c r="S124" s="48">
        <v>1</v>
      </c>
      <c r="T124" s="48">
        <v>1</v>
      </c>
      <c r="U124" s="49">
        <v>0</v>
      </c>
      <c r="V124" s="49">
        <v>0</v>
      </c>
      <c r="W124" s="49">
        <v>0</v>
      </c>
      <c r="X124" s="49">
        <v>0.999997</v>
      </c>
      <c r="Y124" s="49">
        <v>0</v>
      </c>
      <c r="Z124" s="49" t="s">
        <v>4182</v>
      </c>
      <c r="AA124" s="71">
        <v>124</v>
      </c>
      <c r="AB124" s="71"/>
      <c r="AC124" s="72"/>
      <c r="AD124" s="78" t="s">
        <v>1616</v>
      </c>
      <c r="AE124" s="78">
        <v>945</v>
      </c>
      <c r="AF124" s="78">
        <v>1443</v>
      </c>
      <c r="AG124" s="78">
        <v>21484</v>
      </c>
      <c r="AH124" s="78">
        <v>13762</v>
      </c>
      <c r="AI124" s="78"/>
      <c r="AJ124" s="78" t="s">
        <v>1808</v>
      </c>
      <c r="AK124" s="78" t="s">
        <v>1971</v>
      </c>
      <c r="AL124" s="83" t="s">
        <v>2098</v>
      </c>
      <c r="AM124" s="78"/>
      <c r="AN124" s="80">
        <v>40024.878275462965</v>
      </c>
      <c r="AO124" s="83" t="s">
        <v>2252</v>
      </c>
      <c r="AP124" s="78" t="b">
        <v>0</v>
      </c>
      <c r="AQ124" s="78" t="b">
        <v>0</v>
      </c>
      <c r="AR124" s="78" t="b">
        <v>1</v>
      </c>
      <c r="AS124" s="78" t="s">
        <v>1403</v>
      </c>
      <c r="AT124" s="78">
        <v>231</v>
      </c>
      <c r="AU124" s="83" t="s">
        <v>2335</v>
      </c>
      <c r="AV124" s="78" t="b">
        <v>0</v>
      </c>
      <c r="AW124" s="78" t="s">
        <v>2424</v>
      </c>
      <c r="AX124" s="83" t="s">
        <v>2546</v>
      </c>
      <c r="AY124" s="78" t="s">
        <v>66</v>
      </c>
      <c r="AZ124" s="78" t="str">
        <f>REPLACE(INDEX(GroupVertices[Group],MATCH(Vertices[[#This Row],[Vertex]],GroupVertices[Vertex],0)),1,1,"")</f>
        <v>1</v>
      </c>
      <c r="BA124" s="48" t="s">
        <v>607</v>
      </c>
      <c r="BB124" s="48" t="s">
        <v>607</v>
      </c>
      <c r="BC124" s="48" t="s">
        <v>660</v>
      </c>
      <c r="BD124" s="48" t="s">
        <v>660</v>
      </c>
      <c r="BE124" s="48" t="s">
        <v>714</v>
      </c>
      <c r="BF124" s="48" t="s">
        <v>714</v>
      </c>
      <c r="BG124" s="121" t="s">
        <v>3484</v>
      </c>
      <c r="BH124" s="121" t="s">
        <v>3484</v>
      </c>
      <c r="BI124" s="121" t="s">
        <v>3610</v>
      </c>
      <c r="BJ124" s="121" t="s">
        <v>3610</v>
      </c>
      <c r="BK124" s="121">
        <v>0</v>
      </c>
      <c r="BL124" s="124">
        <v>0</v>
      </c>
      <c r="BM124" s="121">
        <v>1</v>
      </c>
      <c r="BN124" s="124">
        <v>7.6923076923076925</v>
      </c>
      <c r="BO124" s="121">
        <v>0</v>
      </c>
      <c r="BP124" s="124">
        <v>0</v>
      </c>
      <c r="BQ124" s="121">
        <v>12</v>
      </c>
      <c r="BR124" s="124">
        <v>92.3076923076923</v>
      </c>
      <c r="BS124" s="121">
        <v>13</v>
      </c>
      <c r="BT124" s="2"/>
      <c r="BU124" s="3"/>
      <c r="BV124" s="3"/>
      <c r="BW124" s="3"/>
      <c r="BX124" s="3"/>
    </row>
    <row r="125" spans="1:76" ht="15">
      <c r="A125" s="64" t="s">
        <v>299</v>
      </c>
      <c r="B125" s="65"/>
      <c r="C125" s="65" t="s">
        <v>64</v>
      </c>
      <c r="D125" s="66">
        <v>165.1314567705751</v>
      </c>
      <c r="E125" s="68"/>
      <c r="F125" s="100" t="s">
        <v>882</v>
      </c>
      <c r="G125" s="65"/>
      <c r="H125" s="69" t="s">
        <v>299</v>
      </c>
      <c r="I125" s="70"/>
      <c r="J125" s="70"/>
      <c r="K125" s="69" t="s">
        <v>2751</v>
      </c>
      <c r="L125" s="73">
        <v>1</v>
      </c>
      <c r="M125" s="74">
        <v>1871.9700927734375</v>
      </c>
      <c r="N125" s="74">
        <v>9248.654296875</v>
      </c>
      <c r="O125" s="75"/>
      <c r="P125" s="76"/>
      <c r="Q125" s="76"/>
      <c r="R125" s="86"/>
      <c r="S125" s="48">
        <v>1</v>
      </c>
      <c r="T125" s="48">
        <v>1</v>
      </c>
      <c r="U125" s="49">
        <v>0</v>
      </c>
      <c r="V125" s="49">
        <v>0</v>
      </c>
      <c r="W125" s="49">
        <v>0</v>
      </c>
      <c r="X125" s="49">
        <v>0.999997</v>
      </c>
      <c r="Y125" s="49">
        <v>0</v>
      </c>
      <c r="Z125" s="49" t="s">
        <v>4182</v>
      </c>
      <c r="AA125" s="71">
        <v>125</v>
      </c>
      <c r="AB125" s="71"/>
      <c r="AC125" s="72"/>
      <c r="AD125" s="78" t="s">
        <v>1617</v>
      </c>
      <c r="AE125" s="78">
        <v>4153</v>
      </c>
      <c r="AF125" s="78">
        <v>3929</v>
      </c>
      <c r="AG125" s="78">
        <v>119741</v>
      </c>
      <c r="AH125" s="78">
        <v>89956</v>
      </c>
      <c r="AI125" s="78"/>
      <c r="AJ125" s="78" t="s">
        <v>1809</v>
      </c>
      <c r="AK125" s="78" t="s">
        <v>1972</v>
      </c>
      <c r="AL125" s="78"/>
      <c r="AM125" s="78"/>
      <c r="AN125" s="80">
        <v>39929.14173611111</v>
      </c>
      <c r="AO125" s="83" t="s">
        <v>2253</v>
      </c>
      <c r="AP125" s="78" t="b">
        <v>1</v>
      </c>
      <c r="AQ125" s="78" t="b">
        <v>0</v>
      </c>
      <c r="AR125" s="78" t="b">
        <v>0</v>
      </c>
      <c r="AS125" s="78" t="s">
        <v>1403</v>
      </c>
      <c r="AT125" s="78">
        <v>18</v>
      </c>
      <c r="AU125" s="83" t="s">
        <v>2334</v>
      </c>
      <c r="AV125" s="78" t="b">
        <v>0</v>
      </c>
      <c r="AW125" s="78" t="s">
        <v>2424</v>
      </c>
      <c r="AX125" s="83" t="s">
        <v>2547</v>
      </c>
      <c r="AY125" s="78" t="s">
        <v>66</v>
      </c>
      <c r="AZ125" s="78" t="str">
        <f>REPLACE(INDEX(GroupVertices[Group],MATCH(Vertices[[#This Row],[Vertex]],GroupVertices[Vertex],0)),1,1,"")</f>
        <v>1</v>
      </c>
      <c r="BA125" s="48" t="s">
        <v>608</v>
      </c>
      <c r="BB125" s="48" t="s">
        <v>608</v>
      </c>
      <c r="BC125" s="48" t="s">
        <v>648</v>
      </c>
      <c r="BD125" s="48" t="s">
        <v>648</v>
      </c>
      <c r="BE125" s="48" t="s">
        <v>715</v>
      </c>
      <c r="BF125" s="48" t="s">
        <v>715</v>
      </c>
      <c r="BG125" s="121" t="s">
        <v>3485</v>
      </c>
      <c r="BH125" s="121" t="s">
        <v>3485</v>
      </c>
      <c r="BI125" s="121" t="s">
        <v>3611</v>
      </c>
      <c r="BJ125" s="121" t="s">
        <v>3611</v>
      </c>
      <c r="BK125" s="121">
        <v>0</v>
      </c>
      <c r="BL125" s="124">
        <v>0</v>
      </c>
      <c r="BM125" s="121">
        <v>2</v>
      </c>
      <c r="BN125" s="124">
        <v>16.666666666666668</v>
      </c>
      <c r="BO125" s="121">
        <v>0</v>
      </c>
      <c r="BP125" s="124">
        <v>0</v>
      </c>
      <c r="BQ125" s="121">
        <v>10</v>
      </c>
      <c r="BR125" s="124">
        <v>83.33333333333333</v>
      </c>
      <c r="BS125" s="121">
        <v>12</v>
      </c>
      <c r="BT125" s="2"/>
      <c r="BU125" s="3"/>
      <c r="BV125" s="3"/>
      <c r="BW125" s="3"/>
      <c r="BX125" s="3"/>
    </row>
    <row r="126" spans="1:76" ht="15">
      <c r="A126" s="64" t="s">
        <v>300</v>
      </c>
      <c r="B126" s="65"/>
      <c r="C126" s="65" t="s">
        <v>64</v>
      </c>
      <c r="D126" s="66">
        <v>162.08213395654934</v>
      </c>
      <c r="E126" s="68"/>
      <c r="F126" s="100" t="s">
        <v>883</v>
      </c>
      <c r="G126" s="65"/>
      <c r="H126" s="69" t="s">
        <v>300</v>
      </c>
      <c r="I126" s="70"/>
      <c r="J126" s="70"/>
      <c r="K126" s="69" t="s">
        <v>2752</v>
      </c>
      <c r="L126" s="73">
        <v>1</v>
      </c>
      <c r="M126" s="74">
        <v>434.4919738769531</v>
      </c>
      <c r="N126" s="74">
        <v>8453.7763671875</v>
      </c>
      <c r="O126" s="75"/>
      <c r="P126" s="76"/>
      <c r="Q126" s="76"/>
      <c r="R126" s="86"/>
      <c r="S126" s="48">
        <v>1</v>
      </c>
      <c r="T126" s="48">
        <v>1</v>
      </c>
      <c r="U126" s="49">
        <v>0</v>
      </c>
      <c r="V126" s="49">
        <v>0</v>
      </c>
      <c r="W126" s="49">
        <v>0</v>
      </c>
      <c r="X126" s="49">
        <v>0.999997</v>
      </c>
      <c r="Y126" s="49">
        <v>0</v>
      </c>
      <c r="Z126" s="49" t="s">
        <v>4182</v>
      </c>
      <c r="AA126" s="71">
        <v>126</v>
      </c>
      <c r="AB126" s="71"/>
      <c r="AC126" s="72"/>
      <c r="AD126" s="78" t="s">
        <v>1618</v>
      </c>
      <c r="AE126" s="78">
        <v>265</v>
      </c>
      <c r="AF126" s="78">
        <v>105</v>
      </c>
      <c r="AG126" s="78">
        <v>1009</v>
      </c>
      <c r="AH126" s="78">
        <v>716</v>
      </c>
      <c r="AI126" s="78"/>
      <c r="AJ126" s="78" t="s">
        <v>1810</v>
      </c>
      <c r="AK126" s="78" t="s">
        <v>1973</v>
      </c>
      <c r="AL126" s="83" t="s">
        <v>2099</v>
      </c>
      <c r="AM126" s="78"/>
      <c r="AN126" s="80">
        <v>41367.45774305556</v>
      </c>
      <c r="AO126" s="83" t="s">
        <v>2254</v>
      </c>
      <c r="AP126" s="78" t="b">
        <v>1</v>
      </c>
      <c r="AQ126" s="78" t="b">
        <v>0</v>
      </c>
      <c r="AR126" s="78" t="b">
        <v>1</v>
      </c>
      <c r="AS126" s="78" t="s">
        <v>1403</v>
      </c>
      <c r="AT126" s="78">
        <v>19</v>
      </c>
      <c r="AU126" s="83" t="s">
        <v>2334</v>
      </c>
      <c r="AV126" s="78" t="b">
        <v>0</v>
      </c>
      <c r="AW126" s="78" t="s">
        <v>2424</v>
      </c>
      <c r="AX126" s="83" t="s">
        <v>2548</v>
      </c>
      <c r="AY126" s="78" t="s">
        <v>66</v>
      </c>
      <c r="AZ126" s="78" t="str">
        <f>REPLACE(INDEX(GroupVertices[Group],MATCH(Vertices[[#This Row],[Vertex]],GroupVertices[Vertex],0)),1,1,"")</f>
        <v>1</v>
      </c>
      <c r="BA126" s="48" t="s">
        <v>609</v>
      </c>
      <c r="BB126" s="48" t="s">
        <v>609</v>
      </c>
      <c r="BC126" s="48" t="s">
        <v>660</v>
      </c>
      <c r="BD126" s="48" t="s">
        <v>660</v>
      </c>
      <c r="BE126" s="48" t="s">
        <v>716</v>
      </c>
      <c r="BF126" s="48" t="s">
        <v>716</v>
      </c>
      <c r="BG126" s="121" t="s">
        <v>3486</v>
      </c>
      <c r="BH126" s="121" t="s">
        <v>3486</v>
      </c>
      <c r="BI126" s="121" t="s">
        <v>3612</v>
      </c>
      <c r="BJ126" s="121" t="s">
        <v>3612</v>
      </c>
      <c r="BK126" s="121">
        <v>0</v>
      </c>
      <c r="BL126" s="124">
        <v>0</v>
      </c>
      <c r="BM126" s="121">
        <v>0</v>
      </c>
      <c r="BN126" s="124">
        <v>0</v>
      </c>
      <c r="BO126" s="121">
        <v>0</v>
      </c>
      <c r="BP126" s="124">
        <v>0</v>
      </c>
      <c r="BQ126" s="121">
        <v>7</v>
      </c>
      <c r="BR126" s="124">
        <v>100</v>
      </c>
      <c r="BS126" s="121">
        <v>7</v>
      </c>
      <c r="BT126" s="2"/>
      <c r="BU126" s="3"/>
      <c r="BV126" s="3"/>
      <c r="BW126" s="3"/>
      <c r="BX126" s="3"/>
    </row>
    <row r="127" spans="1:76" ht="15">
      <c r="A127" s="64" t="s">
        <v>301</v>
      </c>
      <c r="B127" s="65"/>
      <c r="C127" s="65" t="s">
        <v>64</v>
      </c>
      <c r="D127" s="66">
        <v>162.01834059223918</v>
      </c>
      <c r="E127" s="68"/>
      <c r="F127" s="100" t="s">
        <v>884</v>
      </c>
      <c r="G127" s="65"/>
      <c r="H127" s="69" t="s">
        <v>301</v>
      </c>
      <c r="I127" s="70"/>
      <c r="J127" s="70"/>
      <c r="K127" s="69" t="s">
        <v>2753</v>
      </c>
      <c r="L127" s="73">
        <v>1</v>
      </c>
      <c r="M127" s="74">
        <v>6380.12841796875</v>
      </c>
      <c r="N127" s="74">
        <v>2227.684814453125</v>
      </c>
      <c r="O127" s="75"/>
      <c r="P127" s="76"/>
      <c r="Q127" s="76"/>
      <c r="R127" s="86"/>
      <c r="S127" s="48">
        <v>0</v>
      </c>
      <c r="T127" s="48">
        <v>1</v>
      </c>
      <c r="U127" s="49">
        <v>0</v>
      </c>
      <c r="V127" s="49">
        <v>0.142857</v>
      </c>
      <c r="W127" s="49">
        <v>0</v>
      </c>
      <c r="X127" s="49">
        <v>0.655404</v>
      </c>
      <c r="Y127" s="49">
        <v>0</v>
      </c>
      <c r="Z127" s="49">
        <v>0</v>
      </c>
      <c r="AA127" s="71">
        <v>127</v>
      </c>
      <c r="AB127" s="71"/>
      <c r="AC127" s="72"/>
      <c r="AD127" s="78" t="s">
        <v>1619</v>
      </c>
      <c r="AE127" s="78">
        <v>96</v>
      </c>
      <c r="AF127" s="78">
        <v>25</v>
      </c>
      <c r="AG127" s="78">
        <v>423</v>
      </c>
      <c r="AH127" s="78">
        <v>586</v>
      </c>
      <c r="AI127" s="78"/>
      <c r="AJ127" s="78" t="s">
        <v>1811</v>
      </c>
      <c r="AK127" s="78" t="s">
        <v>1974</v>
      </c>
      <c r="AL127" s="78"/>
      <c r="AM127" s="78"/>
      <c r="AN127" s="80">
        <v>43532.372719907406</v>
      </c>
      <c r="AO127" s="83" t="s">
        <v>2255</v>
      </c>
      <c r="AP127" s="78" t="b">
        <v>1</v>
      </c>
      <c r="AQ127" s="78" t="b">
        <v>0</v>
      </c>
      <c r="AR127" s="78" t="b">
        <v>0</v>
      </c>
      <c r="AS127" s="78" t="s">
        <v>2331</v>
      </c>
      <c r="AT127" s="78">
        <v>0</v>
      </c>
      <c r="AU127" s="78"/>
      <c r="AV127" s="78" t="b">
        <v>0</v>
      </c>
      <c r="AW127" s="78" t="s">
        <v>2424</v>
      </c>
      <c r="AX127" s="83" t="s">
        <v>2549</v>
      </c>
      <c r="AY127" s="78" t="s">
        <v>66</v>
      </c>
      <c r="AZ127" s="78" t="str">
        <f>REPLACE(INDEX(GroupVertices[Group],MATCH(Vertices[[#This Row],[Vertex]],GroupVertices[Vertex],0)),1,1,"")</f>
        <v>12</v>
      </c>
      <c r="BA127" s="48"/>
      <c r="BB127" s="48"/>
      <c r="BC127" s="48"/>
      <c r="BD127" s="48"/>
      <c r="BE127" s="48" t="s">
        <v>717</v>
      </c>
      <c r="BF127" s="48" t="s">
        <v>717</v>
      </c>
      <c r="BG127" s="121" t="s">
        <v>3487</v>
      </c>
      <c r="BH127" s="121" t="s">
        <v>3487</v>
      </c>
      <c r="BI127" s="121" t="s">
        <v>3613</v>
      </c>
      <c r="BJ127" s="121" t="s">
        <v>3613</v>
      </c>
      <c r="BK127" s="121">
        <v>1</v>
      </c>
      <c r="BL127" s="124">
        <v>4.761904761904762</v>
      </c>
      <c r="BM127" s="121">
        <v>0</v>
      </c>
      <c r="BN127" s="124">
        <v>0</v>
      </c>
      <c r="BO127" s="121">
        <v>0</v>
      </c>
      <c r="BP127" s="124">
        <v>0</v>
      </c>
      <c r="BQ127" s="121">
        <v>20</v>
      </c>
      <c r="BR127" s="124">
        <v>95.23809523809524</v>
      </c>
      <c r="BS127" s="121">
        <v>21</v>
      </c>
      <c r="BT127" s="2"/>
      <c r="BU127" s="3"/>
      <c r="BV127" s="3"/>
      <c r="BW127" s="3"/>
      <c r="BX127" s="3"/>
    </row>
    <row r="128" spans="1:76" ht="15">
      <c r="A128" s="64" t="s">
        <v>302</v>
      </c>
      <c r="B128" s="65"/>
      <c r="C128" s="65" t="s">
        <v>64</v>
      </c>
      <c r="D128" s="66">
        <v>165.60273024941645</v>
      </c>
      <c r="E128" s="68"/>
      <c r="F128" s="100" t="s">
        <v>2393</v>
      </c>
      <c r="G128" s="65"/>
      <c r="H128" s="69" t="s">
        <v>302</v>
      </c>
      <c r="I128" s="70"/>
      <c r="J128" s="70"/>
      <c r="K128" s="69" t="s">
        <v>2754</v>
      </c>
      <c r="L128" s="73">
        <v>1</v>
      </c>
      <c r="M128" s="74">
        <v>6880.4033203125</v>
      </c>
      <c r="N128" s="74">
        <v>4399.56005859375</v>
      </c>
      <c r="O128" s="75"/>
      <c r="P128" s="76"/>
      <c r="Q128" s="76"/>
      <c r="R128" s="86"/>
      <c r="S128" s="48">
        <v>2</v>
      </c>
      <c r="T128" s="48">
        <v>1</v>
      </c>
      <c r="U128" s="49">
        <v>0</v>
      </c>
      <c r="V128" s="49">
        <v>1</v>
      </c>
      <c r="W128" s="49">
        <v>0</v>
      </c>
      <c r="X128" s="49">
        <v>1.298242</v>
      </c>
      <c r="Y128" s="49">
        <v>0</v>
      </c>
      <c r="Z128" s="49">
        <v>0</v>
      </c>
      <c r="AA128" s="71">
        <v>128</v>
      </c>
      <c r="AB128" s="71"/>
      <c r="AC128" s="72"/>
      <c r="AD128" s="78" t="s">
        <v>1620</v>
      </c>
      <c r="AE128" s="78">
        <v>4066</v>
      </c>
      <c r="AF128" s="78">
        <v>4520</v>
      </c>
      <c r="AG128" s="78">
        <v>201024</v>
      </c>
      <c r="AH128" s="78">
        <v>45394</v>
      </c>
      <c r="AI128" s="78"/>
      <c r="AJ128" s="78" t="s">
        <v>1812</v>
      </c>
      <c r="AK128" s="78" t="s">
        <v>1975</v>
      </c>
      <c r="AL128" s="78"/>
      <c r="AM128" s="78"/>
      <c r="AN128" s="80">
        <v>40591.73768518519</v>
      </c>
      <c r="AO128" s="83" t="s">
        <v>2256</v>
      </c>
      <c r="AP128" s="78" t="b">
        <v>0</v>
      </c>
      <c r="AQ128" s="78" t="b">
        <v>0</v>
      </c>
      <c r="AR128" s="78" t="b">
        <v>0</v>
      </c>
      <c r="AS128" s="78" t="s">
        <v>1403</v>
      </c>
      <c r="AT128" s="78">
        <v>149</v>
      </c>
      <c r="AU128" s="83" t="s">
        <v>2334</v>
      </c>
      <c r="AV128" s="78" t="b">
        <v>0</v>
      </c>
      <c r="AW128" s="78" t="s">
        <v>2424</v>
      </c>
      <c r="AX128" s="83" t="s">
        <v>2550</v>
      </c>
      <c r="AY128" s="78" t="s">
        <v>66</v>
      </c>
      <c r="AZ128" s="78" t="str">
        <f>REPLACE(INDEX(GroupVertices[Group],MATCH(Vertices[[#This Row],[Vertex]],GroupVertices[Vertex],0)),1,1,"")</f>
        <v>34</v>
      </c>
      <c r="BA128" s="48" t="s">
        <v>610</v>
      </c>
      <c r="BB128" s="48" t="s">
        <v>610</v>
      </c>
      <c r="BC128" s="48" t="s">
        <v>661</v>
      </c>
      <c r="BD128" s="48" t="s">
        <v>661</v>
      </c>
      <c r="BE128" s="48" t="s">
        <v>718</v>
      </c>
      <c r="BF128" s="48" t="s">
        <v>718</v>
      </c>
      <c r="BG128" s="121" t="s">
        <v>3165</v>
      </c>
      <c r="BH128" s="121" t="s">
        <v>3165</v>
      </c>
      <c r="BI128" s="121" t="s">
        <v>3614</v>
      </c>
      <c r="BJ128" s="121" t="s">
        <v>3614</v>
      </c>
      <c r="BK128" s="121">
        <v>0</v>
      </c>
      <c r="BL128" s="124">
        <v>0</v>
      </c>
      <c r="BM128" s="121">
        <v>1</v>
      </c>
      <c r="BN128" s="124">
        <v>5.555555555555555</v>
      </c>
      <c r="BO128" s="121">
        <v>0</v>
      </c>
      <c r="BP128" s="124">
        <v>0</v>
      </c>
      <c r="BQ128" s="121">
        <v>17</v>
      </c>
      <c r="BR128" s="124">
        <v>94.44444444444444</v>
      </c>
      <c r="BS128" s="121">
        <v>18</v>
      </c>
      <c r="BT128" s="2"/>
      <c r="BU128" s="3"/>
      <c r="BV128" s="3"/>
      <c r="BW128" s="3"/>
      <c r="BX128" s="3"/>
    </row>
    <row r="129" spans="1:76" ht="15">
      <c r="A129" s="64" t="s">
        <v>303</v>
      </c>
      <c r="B129" s="65"/>
      <c r="C129" s="65" t="s">
        <v>64</v>
      </c>
      <c r="D129" s="66">
        <v>163.57808834962265</v>
      </c>
      <c r="E129" s="68"/>
      <c r="F129" s="100" t="s">
        <v>885</v>
      </c>
      <c r="G129" s="65"/>
      <c r="H129" s="69" t="s">
        <v>303</v>
      </c>
      <c r="I129" s="70"/>
      <c r="J129" s="70"/>
      <c r="K129" s="69" t="s">
        <v>2755</v>
      </c>
      <c r="L129" s="73">
        <v>1</v>
      </c>
      <c r="M129" s="74">
        <v>6880.4033203125</v>
      </c>
      <c r="N129" s="74">
        <v>3999.60009765625</v>
      </c>
      <c r="O129" s="75"/>
      <c r="P129" s="76"/>
      <c r="Q129" s="76"/>
      <c r="R129" s="86"/>
      <c r="S129" s="48">
        <v>0</v>
      </c>
      <c r="T129" s="48">
        <v>1</v>
      </c>
      <c r="U129" s="49">
        <v>0</v>
      </c>
      <c r="V129" s="49">
        <v>1</v>
      </c>
      <c r="W129" s="49">
        <v>0</v>
      </c>
      <c r="X129" s="49">
        <v>0.701753</v>
      </c>
      <c r="Y129" s="49">
        <v>0</v>
      </c>
      <c r="Z129" s="49">
        <v>0</v>
      </c>
      <c r="AA129" s="71">
        <v>129</v>
      </c>
      <c r="AB129" s="71"/>
      <c r="AC129" s="72"/>
      <c r="AD129" s="78" t="s">
        <v>1621</v>
      </c>
      <c r="AE129" s="78">
        <v>3751</v>
      </c>
      <c r="AF129" s="78">
        <v>1981</v>
      </c>
      <c r="AG129" s="78">
        <v>14491</v>
      </c>
      <c r="AH129" s="78">
        <v>31261</v>
      </c>
      <c r="AI129" s="78"/>
      <c r="AJ129" s="78" t="s">
        <v>1813</v>
      </c>
      <c r="AK129" s="78" t="s">
        <v>1972</v>
      </c>
      <c r="AL129" s="78"/>
      <c r="AM129" s="78"/>
      <c r="AN129" s="80">
        <v>42665.1162962963</v>
      </c>
      <c r="AO129" s="83" t="s">
        <v>2257</v>
      </c>
      <c r="AP129" s="78" t="b">
        <v>1</v>
      </c>
      <c r="AQ129" s="78" t="b">
        <v>0</v>
      </c>
      <c r="AR129" s="78" t="b">
        <v>1</v>
      </c>
      <c r="AS129" s="78" t="s">
        <v>1403</v>
      </c>
      <c r="AT129" s="78">
        <v>58</v>
      </c>
      <c r="AU129" s="78"/>
      <c r="AV129" s="78" t="b">
        <v>0</v>
      </c>
      <c r="AW129" s="78" t="s">
        <v>2424</v>
      </c>
      <c r="AX129" s="83" t="s">
        <v>2551</v>
      </c>
      <c r="AY129" s="78" t="s">
        <v>66</v>
      </c>
      <c r="AZ129" s="78" t="str">
        <f>REPLACE(INDEX(GroupVertices[Group],MATCH(Vertices[[#This Row],[Vertex]],GroupVertices[Vertex],0)),1,1,"")</f>
        <v>34</v>
      </c>
      <c r="BA129" s="48" t="s">
        <v>610</v>
      </c>
      <c r="BB129" s="48" t="s">
        <v>610</v>
      </c>
      <c r="BC129" s="48" t="s">
        <v>661</v>
      </c>
      <c r="BD129" s="48" t="s">
        <v>661</v>
      </c>
      <c r="BE129" s="48"/>
      <c r="BF129" s="48"/>
      <c r="BG129" s="121" t="s">
        <v>3488</v>
      </c>
      <c r="BH129" s="121" t="s">
        <v>3488</v>
      </c>
      <c r="BI129" s="121" t="s">
        <v>3615</v>
      </c>
      <c r="BJ129" s="121" t="s">
        <v>3615</v>
      </c>
      <c r="BK129" s="121">
        <v>0</v>
      </c>
      <c r="BL129" s="124">
        <v>0</v>
      </c>
      <c r="BM129" s="121">
        <v>1</v>
      </c>
      <c r="BN129" s="124">
        <v>5.2631578947368425</v>
      </c>
      <c r="BO129" s="121">
        <v>0</v>
      </c>
      <c r="BP129" s="124">
        <v>0</v>
      </c>
      <c r="BQ129" s="121">
        <v>18</v>
      </c>
      <c r="BR129" s="124">
        <v>94.73684210526316</v>
      </c>
      <c r="BS129" s="121">
        <v>19</v>
      </c>
      <c r="BT129" s="2"/>
      <c r="BU129" s="3"/>
      <c r="BV129" s="3"/>
      <c r="BW129" s="3"/>
      <c r="BX129" s="3"/>
    </row>
    <row r="130" spans="1:76" ht="15">
      <c r="A130" s="64" t="s">
        <v>304</v>
      </c>
      <c r="B130" s="65"/>
      <c r="C130" s="65" t="s">
        <v>64</v>
      </c>
      <c r="D130" s="66">
        <v>162.51273916564293</v>
      </c>
      <c r="E130" s="68"/>
      <c r="F130" s="100" t="s">
        <v>886</v>
      </c>
      <c r="G130" s="65"/>
      <c r="H130" s="69" t="s">
        <v>304</v>
      </c>
      <c r="I130" s="70"/>
      <c r="J130" s="70"/>
      <c r="K130" s="69" t="s">
        <v>2756</v>
      </c>
      <c r="L130" s="73">
        <v>1</v>
      </c>
      <c r="M130" s="74">
        <v>9307.0615234375</v>
      </c>
      <c r="N130" s="74">
        <v>5905.2919921875</v>
      </c>
      <c r="O130" s="75"/>
      <c r="P130" s="76"/>
      <c r="Q130" s="76"/>
      <c r="R130" s="86"/>
      <c r="S130" s="48">
        <v>0</v>
      </c>
      <c r="T130" s="48">
        <v>1</v>
      </c>
      <c r="U130" s="49">
        <v>0</v>
      </c>
      <c r="V130" s="49">
        <v>0.333333</v>
      </c>
      <c r="W130" s="49">
        <v>0</v>
      </c>
      <c r="X130" s="49">
        <v>0.638296</v>
      </c>
      <c r="Y130" s="49">
        <v>0</v>
      </c>
      <c r="Z130" s="49">
        <v>0</v>
      </c>
      <c r="AA130" s="71">
        <v>130</v>
      </c>
      <c r="AB130" s="71"/>
      <c r="AC130" s="72"/>
      <c r="AD130" s="78" t="s">
        <v>1622</v>
      </c>
      <c r="AE130" s="78">
        <v>1124</v>
      </c>
      <c r="AF130" s="78">
        <v>645</v>
      </c>
      <c r="AG130" s="78">
        <v>3285</v>
      </c>
      <c r="AH130" s="78">
        <v>3481</v>
      </c>
      <c r="AI130" s="78"/>
      <c r="AJ130" s="78" t="s">
        <v>1814</v>
      </c>
      <c r="AK130" s="78"/>
      <c r="AL130" s="78"/>
      <c r="AM130" s="78"/>
      <c r="AN130" s="80">
        <v>41621.776296296295</v>
      </c>
      <c r="AO130" s="83" t="s">
        <v>2258</v>
      </c>
      <c r="AP130" s="78" t="b">
        <v>1</v>
      </c>
      <c r="AQ130" s="78" t="b">
        <v>0</v>
      </c>
      <c r="AR130" s="78" t="b">
        <v>0</v>
      </c>
      <c r="AS130" s="78" t="s">
        <v>1403</v>
      </c>
      <c r="AT130" s="78">
        <v>50</v>
      </c>
      <c r="AU130" s="83" t="s">
        <v>2334</v>
      </c>
      <c r="AV130" s="78" t="b">
        <v>0</v>
      </c>
      <c r="AW130" s="78" t="s">
        <v>2424</v>
      </c>
      <c r="AX130" s="83" t="s">
        <v>2552</v>
      </c>
      <c r="AY130" s="78" t="s">
        <v>66</v>
      </c>
      <c r="AZ130" s="78" t="str">
        <f>REPLACE(INDEX(GroupVertices[Group],MATCH(Vertices[[#This Row],[Vertex]],GroupVertices[Vertex],0)),1,1,"")</f>
        <v>19</v>
      </c>
      <c r="BA130" s="48"/>
      <c r="BB130" s="48"/>
      <c r="BC130" s="48"/>
      <c r="BD130" s="48"/>
      <c r="BE130" s="48"/>
      <c r="BF130" s="48"/>
      <c r="BG130" s="121" t="s">
        <v>3489</v>
      </c>
      <c r="BH130" s="121" t="s">
        <v>3489</v>
      </c>
      <c r="BI130" s="121" t="s">
        <v>3616</v>
      </c>
      <c r="BJ130" s="121" t="s">
        <v>3616</v>
      </c>
      <c r="BK130" s="121">
        <v>1</v>
      </c>
      <c r="BL130" s="124">
        <v>3.8461538461538463</v>
      </c>
      <c r="BM130" s="121">
        <v>0</v>
      </c>
      <c r="BN130" s="124">
        <v>0</v>
      </c>
      <c r="BO130" s="121">
        <v>0</v>
      </c>
      <c r="BP130" s="124">
        <v>0</v>
      </c>
      <c r="BQ130" s="121">
        <v>25</v>
      </c>
      <c r="BR130" s="124">
        <v>96.15384615384616</v>
      </c>
      <c r="BS130" s="121">
        <v>26</v>
      </c>
      <c r="BT130" s="2"/>
      <c r="BU130" s="3"/>
      <c r="BV130" s="3"/>
      <c r="BW130" s="3"/>
      <c r="BX130" s="3"/>
    </row>
    <row r="131" spans="1:76" ht="15">
      <c r="A131" s="64" t="s">
        <v>317</v>
      </c>
      <c r="B131" s="65"/>
      <c r="C131" s="65" t="s">
        <v>64</v>
      </c>
      <c r="D131" s="66">
        <v>162.20653101695416</v>
      </c>
      <c r="E131" s="68"/>
      <c r="F131" s="100" t="s">
        <v>896</v>
      </c>
      <c r="G131" s="65"/>
      <c r="H131" s="69" t="s">
        <v>317</v>
      </c>
      <c r="I131" s="70"/>
      <c r="J131" s="70"/>
      <c r="K131" s="69" t="s">
        <v>2757</v>
      </c>
      <c r="L131" s="73">
        <v>39.90272373540856</v>
      </c>
      <c r="M131" s="74">
        <v>9307.0615234375</v>
      </c>
      <c r="N131" s="74">
        <v>5270.06103515625</v>
      </c>
      <c r="O131" s="75"/>
      <c r="P131" s="76"/>
      <c r="Q131" s="76"/>
      <c r="R131" s="86"/>
      <c r="S131" s="48">
        <v>3</v>
      </c>
      <c r="T131" s="48">
        <v>1</v>
      </c>
      <c r="U131" s="49">
        <v>2</v>
      </c>
      <c r="V131" s="49">
        <v>0.5</v>
      </c>
      <c r="W131" s="49">
        <v>0</v>
      </c>
      <c r="X131" s="49">
        <v>1.723399</v>
      </c>
      <c r="Y131" s="49">
        <v>0</v>
      </c>
      <c r="Z131" s="49">
        <v>0</v>
      </c>
      <c r="AA131" s="71">
        <v>131</v>
      </c>
      <c r="AB131" s="71"/>
      <c r="AC131" s="72"/>
      <c r="AD131" s="78" t="s">
        <v>1623</v>
      </c>
      <c r="AE131" s="78">
        <v>419</v>
      </c>
      <c r="AF131" s="78">
        <v>261</v>
      </c>
      <c r="AG131" s="78">
        <v>1847</v>
      </c>
      <c r="AH131" s="78">
        <v>2736</v>
      </c>
      <c r="AI131" s="78"/>
      <c r="AJ131" s="78" t="s">
        <v>1815</v>
      </c>
      <c r="AK131" s="78" t="s">
        <v>1969</v>
      </c>
      <c r="AL131" s="78"/>
      <c r="AM131" s="78"/>
      <c r="AN131" s="80">
        <v>40687.120416666665</v>
      </c>
      <c r="AO131" s="83" t="s">
        <v>2259</v>
      </c>
      <c r="AP131" s="78" t="b">
        <v>0</v>
      </c>
      <c r="AQ131" s="78" t="b">
        <v>0</v>
      </c>
      <c r="AR131" s="78" t="b">
        <v>1</v>
      </c>
      <c r="AS131" s="78" t="s">
        <v>1403</v>
      </c>
      <c r="AT131" s="78">
        <v>7</v>
      </c>
      <c r="AU131" s="83" t="s">
        <v>2345</v>
      </c>
      <c r="AV131" s="78" t="b">
        <v>0</v>
      </c>
      <c r="AW131" s="78" t="s">
        <v>2424</v>
      </c>
      <c r="AX131" s="83" t="s">
        <v>2553</v>
      </c>
      <c r="AY131" s="78" t="s">
        <v>66</v>
      </c>
      <c r="AZ131" s="78" t="str">
        <f>REPLACE(INDEX(GroupVertices[Group],MATCH(Vertices[[#This Row],[Vertex]],GroupVertices[Vertex],0)),1,1,"")</f>
        <v>19</v>
      </c>
      <c r="BA131" s="48" t="s">
        <v>618</v>
      </c>
      <c r="BB131" s="48" t="s">
        <v>618</v>
      </c>
      <c r="BC131" s="48" t="s">
        <v>648</v>
      </c>
      <c r="BD131" s="48" t="s">
        <v>648</v>
      </c>
      <c r="BE131" s="48" t="s">
        <v>725</v>
      </c>
      <c r="BF131" s="48" t="s">
        <v>725</v>
      </c>
      <c r="BG131" s="121" t="s">
        <v>3155</v>
      </c>
      <c r="BH131" s="121" t="s">
        <v>3155</v>
      </c>
      <c r="BI131" s="121" t="s">
        <v>3284</v>
      </c>
      <c r="BJ131" s="121" t="s">
        <v>3284</v>
      </c>
      <c r="BK131" s="121">
        <v>1</v>
      </c>
      <c r="BL131" s="124">
        <v>2.0408163265306123</v>
      </c>
      <c r="BM131" s="121">
        <v>0</v>
      </c>
      <c r="BN131" s="124">
        <v>0</v>
      </c>
      <c r="BO131" s="121">
        <v>0</v>
      </c>
      <c r="BP131" s="124">
        <v>0</v>
      </c>
      <c r="BQ131" s="121">
        <v>48</v>
      </c>
      <c r="BR131" s="124">
        <v>97.95918367346938</v>
      </c>
      <c r="BS131" s="121">
        <v>49</v>
      </c>
      <c r="BT131" s="2"/>
      <c r="BU131" s="3"/>
      <c r="BV131" s="3"/>
      <c r="BW131" s="3"/>
      <c r="BX131" s="3"/>
    </row>
    <row r="132" spans="1:76" ht="15">
      <c r="A132" s="64" t="s">
        <v>305</v>
      </c>
      <c r="B132" s="65"/>
      <c r="C132" s="65" t="s">
        <v>64</v>
      </c>
      <c r="D132" s="66">
        <v>164.16737955243778</v>
      </c>
      <c r="E132" s="68"/>
      <c r="F132" s="100" t="s">
        <v>887</v>
      </c>
      <c r="G132" s="65"/>
      <c r="H132" s="69" t="s">
        <v>305</v>
      </c>
      <c r="I132" s="70"/>
      <c r="J132" s="70"/>
      <c r="K132" s="69" t="s">
        <v>2758</v>
      </c>
      <c r="L132" s="73">
        <v>1</v>
      </c>
      <c r="M132" s="74">
        <v>913.6513061523438</v>
      </c>
      <c r="N132" s="74">
        <v>8453.7763671875</v>
      </c>
      <c r="O132" s="75"/>
      <c r="P132" s="76"/>
      <c r="Q132" s="76"/>
      <c r="R132" s="86"/>
      <c r="S132" s="48">
        <v>1</v>
      </c>
      <c r="T132" s="48">
        <v>1</v>
      </c>
      <c r="U132" s="49">
        <v>0</v>
      </c>
      <c r="V132" s="49">
        <v>0</v>
      </c>
      <c r="W132" s="49">
        <v>0</v>
      </c>
      <c r="X132" s="49">
        <v>0.999997</v>
      </c>
      <c r="Y132" s="49">
        <v>0</v>
      </c>
      <c r="Z132" s="49" t="s">
        <v>4182</v>
      </c>
      <c r="AA132" s="71">
        <v>132</v>
      </c>
      <c r="AB132" s="71"/>
      <c r="AC132" s="72"/>
      <c r="AD132" s="78" t="s">
        <v>1624</v>
      </c>
      <c r="AE132" s="78">
        <v>415</v>
      </c>
      <c r="AF132" s="78">
        <v>2720</v>
      </c>
      <c r="AG132" s="78">
        <v>7471</v>
      </c>
      <c r="AH132" s="78">
        <v>79</v>
      </c>
      <c r="AI132" s="78"/>
      <c r="AJ132" s="78"/>
      <c r="AK132" s="78"/>
      <c r="AL132" s="83" t="s">
        <v>2100</v>
      </c>
      <c r="AM132" s="78"/>
      <c r="AN132" s="80">
        <v>40068.88391203704</v>
      </c>
      <c r="AO132" s="83" t="s">
        <v>2260</v>
      </c>
      <c r="AP132" s="78" t="b">
        <v>0</v>
      </c>
      <c r="AQ132" s="78" t="b">
        <v>0</v>
      </c>
      <c r="AR132" s="78" t="b">
        <v>0</v>
      </c>
      <c r="AS132" s="78" t="s">
        <v>1403</v>
      </c>
      <c r="AT132" s="78">
        <v>115</v>
      </c>
      <c r="AU132" s="83" t="s">
        <v>2344</v>
      </c>
      <c r="AV132" s="78" t="b">
        <v>0</v>
      </c>
      <c r="AW132" s="78" t="s">
        <v>2424</v>
      </c>
      <c r="AX132" s="83" t="s">
        <v>2554</v>
      </c>
      <c r="AY132" s="78" t="s">
        <v>66</v>
      </c>
      <c r="AZ132" s="78" t="str">
        <f>REPLACE(INDEX(GroupVertices[Group],MATCH(Vertices[[#This Row],[Vertex]],GroupVertices[Vertex],0)),1,1,"")</f>
        <v>1</v>
      </c>
      <c r="BA132" s="48" t="s">
        <v>611</v>
      </c>
      <c r="BB132" s="48" t="s">
        <v>611</v>
      </c>
      <c r="BC132" s="48" t="s">
        <v>662</v>
      </c>
      <c r="BD132" s="48" t="s">
        <v>662</v>
      </c>
      <c r="BE132" s="48" t="s">
        <v>719</v>
      </c>
      <c r="BF132" s="48" t="s">
        <v>719</v>
      </c>
      <c r="BG132" s="121" t="s">
        <v>3490</v>
      </c>
      <c r="BH132" s="121" t="s">
        <v>3490</v>
      </c>
      <c r="BI132" s="121" t="s">
        <v>3617</v>
      </c>
      <c r="BJ132" s="121" t="s">
        <v>3617</v>
      </c>
      <c r="BK132" s="121">
        <v>0</v>
      </c>
      <c r="BL132" s="124">
        <v>0</v>
      </c>
      <c r="BM132" s="121">
        <v>1</v>
      </c>
      <c r="BN132" s="124">
        <v>2.9411764705882355</v>
      </c>
      <c r="BO132" s="121">
        <v>0</v>
      </c>
      <c r="BP132" s="124">
        <v>0</v>
      </c>
      <c r="BQ132" s="121">
        <v>33</v>
      </c>
      <c r="BR132" s="124">
        <v>97.05882352941177</v>
      </c>
      <c r="BS132" s="121">
        <v>34</v>
      </c>
      <c r="BT132" s="2"/>
      <c r="BU132" s="3"/>
      <c r="BV132" s="3"/>
      <c r="BW132" s="3"/>
      <c r="BX132" s="3"/>
    </row>
    <row r="133" spans="1:76" ht="15">
      <c r="A133" s="64" t="s">
        <v>306</v>
      </c>
      <c r="B133" s="65"/>
      <c r="C133" s="65" t="s">
        <v>64</v>
      </c>
      <c r="D133" s="66">
        <v>163.0486034258483</v>
      </c>
      <c r="E133" s="68"/>
      <c r="F133" s="100" t="s">
        <v>888</v>
      </c>
      <c r="G133" s="65"/>
      <c r="H133" s="69" t="s">
        <v>306</v>
      </c>
      <c r="I133" s="70"/>
      <c r="J133" s="70"/>
      <c r="K133" s="69" t="s">
        <v>2759</v>
      </c>
      <c r="L133" s="73">
        <v>1</v>
      </c>
      <c r="M133" s="74">
        <v>5714.1064453125</v>
      </c>
      <c r="N133" s="74">
        <v>8186.71044921875</v>
      </c>
      <c r="O133" s="75"/>
      <c r="P133" s="76"/>
      <c r="Q133" s="76"/>
      <c r="R133" s="86"/>
      <c r="S133" s="48">
        <v>0</v>
      </c>
      <c r="T133" s="48">
        <v>1</v>
      </c>
      <c r="U133" s="49">
        <v>0</v>
      </c>
      <c r="V133" s="49">
        <v>0.090909</v>
      </c>
      <c r="W133" s="49">
        <v>0</v>
      </c>
      <c r="X133" s="49">
        <v>0.578511</v>
      </c>
      <c r="Y133" s="49">
        <v>0</v>
      </c>
      <c r="Z133" s="49">
        <v>0</v>
      </c>
      <c r="AA133" s="71">
        <v>133</v>
      </c>
      <c r="AB133" s="71"/>
      <c r="AC133" s="72"/>
      <c r="AD133" s="78" t="s">
        <v>1625</v>
      </c>
      <c r="AE133" s="78">
        <v>7</v>
      </c>
      <c r="AF133" s="78">
        <v>1317</v>
      </c>
      <c r="AG133" s="78">
        <v>137852</v>
      </c>
      <c r="AH133" s="78">
        <v>18292</v>
      </c>
      <c r="AI133" s="78"/>
      <c r="AJ133" s="78"/>
      <c r="AK133" s="78"/>
      <c r="AL133" s="78"/>
      <c r="AM133" s="78"/>
      <c r="AN133" s="80">
        <v>42950.43638888889</v>
      </c>
      <c r="AO133" s="83" t="s">
        <v>2261</v>
      </c>
      <c r="AP133" s="78" t="b">
        <v>0</v>
      </c>
      <c r="AQ133" s="78" t="b">
        <v>0</v>
      </c>
      <c r="AR133" s="78" t="b">
        <v>0</v>
      </c>
      <c r="AS133" s="78" t="s">
        <v>1407</v>
      </c>
      <c r="AT133" s="78">
        <v>9</v>
      </c>
      <c r="AU133" s="83" t="s">
        <v>2334</v>
      </c>
      <c r="AV133" s="78" t="b">
        <v>0</v>
      </c>
      <c r="AW133" s="78" t="s">
        <v>2424</v>
      </c>
      <c r="AX133" s="83" t="s">
        <v>2555</v>
      </c>
      <c r="AY133" s="78" t="s">
        <v>66</v>
      </c>
      <c r="AZ133" s="78" t="str">
        <f>REPLACE(INDEX(GroupVertices[Group],MATCH(Vertices[[#This Row],[Vertex]],GroupVertices[Vertex],0)),1,1,"")</f>
        <v>10</v>
      </c>
      <c r="BA133" s="48"/>
      <c r="BB133" s="48"/>
      <c r="BC133" s="48"/>
      <c r="BD133" s="48"/>
      <c r="BE133" s="48" t="s">
        <v>720</v>
      </c>
      <c r="BF133" s="48" t="s">
        <v>720</v>
      </c>
      <c r="BG133" s="121" t="s">
        <v>3491</v>
      </c>
      <c r="BH133" s="121" t="s">
        <v>3491</v>
      </c>
      <c r="BI133" s="121" t="s">
        <v>3618</v>
      </c>
      <c r="BJ133" s="121" t="s">
        <v>3618</v>
      </c>
      <c r="BK133" s="121">
        <v>1</v>
      </c>
      <c r="BL133" s="124">
        <v>4.3478260869565215</v>
      </c>
      <c r="BM133" s="121">
        <v>0</v>
      </c>
      <c r="BN133" s="124">
        <v>0</v>
      </c>
      <c r="BO133" s="121">
        <v>0</v>
      </c>
      <c r="BP133" s="124">
        <v>0</v>
      </c>
      <c r="BQ133" s="121">
        <v>22</v>
      </c>
      <c r="BR133" s="124">
        <v>95.65217391304348</v>
      </c>
      <c r="BS133" s="121">
        <v>23</v>
      </c>
      <c r="BT133" s="2"/>
      <c r="BU133" s="3"/>
      <c r="BV133" s="3"/>
      <c r="BW133" s="3"/>
      <c r="BX133" s="3"/>
    </row>
    <row r="134" spans="1:76" ht="15">
      <c r="A134" s="64" t="s">
        <v>307</v>
      </c>
      <c r="B134" s="65"/>
      <c r="C134" s="65" t="s">
        <v>64</v>
      </c>
      <c r="D134" s="66">
        <v>165.04134864348703</v>
      </c>
      <c r="E134" s="68"/>
      <c r="F134" s="100" t="s">
        <v>889</v>
      </c>
      <c r="G134" s="65"/>
      <c r="H134" s="69" t="s">
        <v>307</v>
      </c>
      <c r="I134" s="70"/>
      <c r="J134" s="70"/>
      <c r="K134" s="69" t="s">
        <v>2760</v>
      </c>
      <c r="L134" s="73">
        <v>1</v>
      </c>
      <c r="M134" s="74">
        <v>6458.02197265625</v>
      </c>
      <c r="N134" s="74">
        <v>8069.78125</v>
      </c>
      <c r="O134" s="75"/>
      <c r="P134" s="76"/>
      <c r="Q134" s="76"/>
      <c r="R134" s="86"/>
      <c r="S134" s="48">
        <v>0</v>
      </c>
      <c r="T134" s="48">
        <v>1</v>
      </c>
      <c r="U134" s="49">
        <v>0</v>
      </c>
      <c r="V134" s="49">
        <v>0.090909</v>
      </c>
      <c r="W134" s="49">
        <v>0</v>
      </c>
      <c r="X134" s="49">
        <v>0.578511</v>
      </c>
      <c r="Y134" s="49">
        <v>0</v>
      </c>
      <c r="Z134" s="49">
        <v>0</v>
      </c>
      <c r="AA134" s="71">
        <v>134</v>
      </c>
      <c r="AB134" s="71"/>
      <c r="AC134" s="72"/>
      <c r="AD134" s="78" t="s">
        <v>1626</v>
      </c>
      <c r="AE134" s="78">
        <v>2222</v>
      </c>
      <c r="AF134" s="78">
        <v>3816</v>
      </c>
      <c r="AG134" s="78">
        <v>273149</v>
      </c>
      <c r="AH134" s="78">
        <v>7777</v>
      </c>
      <c r="AI134" s="78"/>
      <c r="AJ134" s="78" t="s">
        <v>1816</v>
      </c>
      <c r="AK134" s="78" t="s">
        <v>1976</v>
      </c>
      <c r="AL134" s="78"/>
      <c r="AM134" s="78"/>
      <c r="AN134" s="80">
        <v>43313.56</v>
      </c>
      <c r="AO134" s="83" t="s">
        <v>2262</v>
      </c>
      <c r="AP134" s="78" t="b">
        <v>0</v>
      </c>
      <c r="AQ134" s="78" t="b">
        <v>0</v>
      </c>
      <c r="AR134" s="78" t="b">
        <v>1</v>
      </c>
      <c r="AS134" s="78" t="s">
        <v>1407</v>
      </c>
      <c r="AT134" s="78">
        <v>36</v>
      </c>
      <c r="AU134" s="83" t="s">
        <v>2334</v>
      </c>
      <c r="AV134" s="78" t="b">
        <v>0</v>
      </c>
      <c r="AW134" s="78" t="s">
        <v>2424</v>
      </c>
      <c r="AX134" s="83" t="s">
        <v>2556</v>
      </c>
      <c r="AY134" s="78" t="s">
        <v>66</v>
      </c>
      <c r="AZ134" s="78" t="str">
        <f>REPLACE(INDEX(GroupVertices[Group],MATCH(Vertices[[#This Row],[Vertex]],GroupVertices[Vertex],0)),1,1,"")</f>
        <v>10</v>
      </c>
      <c r="BA134" s="48"/>
      <c r="BB134" s="48"/>
      <c r="BC134" s="48"/>
      <c r="BD134" s="48"/>
      <c r="BE134" s="48" t="s">
        <v>720</v>
      </c>
      <c r="BF134" s="48" t="s">
        <v>720</v>
      </c>
      <c r="BG134" s="121" t="s">
        <v>3491</v>
      </c>
      <c r="BH134" s="121" t="s">
        <v>3491</v>
      </c>
      <c r="BI134" s="121" t="s">
        <v>3618</v>
      </c>
      <c r="BJ134" s="121" t="s">
        <v>3618</v>
      </c>
      <c r="BK134" s="121">
        <v>1</v>
      </c>
      <c r="BL134" s="124">
        <v>4.3478260869565215</v>
      </c>
      <c r="BM134" s="121">
        <v>0</v>
      </c>
      <c r="BN134" s="124">
        <v>0</v>
      </c>
      <c r="BO134" s="121">
        <v>0</v>
      </c>
      <c r="BP134" s="124">
        <v>0</v>
      </c>
      <c r="BQ134" s="121">
        <v>22</v>
      </c>
      <c r="BR134" s="124">
        <v>95.65217391304348</v>
      </c>
      <c r="BS134" s="121">
        <v>23</v>
      </c>
      <c r="BT134" s="2"/>
      <c r="BU134" s="3"/>
      <c r="BV134" s="3"/>
      <c r="BW134" s="3"/>
      <c r="BX134" s="3"/>
    </row>
    <row r="135" spans="1:76" ht="15">
      <c r="A135" s="64" t="s">
        <v>308</v>
      </c>
      <c r="B135" s="65"/>
      <c r="C135" s="65" t="s">
        <v>64</v>
      </c>
      <c r="D135" s="66">
        <v>162.35644542308304</v>
      </c>
      <c r="E135" s="68"/>
      <c r="F135" s="100" t="s">
        <v>2394</v>
      </c>
      <c r="G135" s="65"/>
      <c r="H135" s="69" t="s">
        <v>308</v>
      </c>
      <c r="I135" s="70"/>
      <c r="J135" s="70"/>
      <c r="K135" s="69" t="s">
        <v>2761</v>
      </c>
      <c r="L135" s="73">
        <v>1</v>
      </c>
      <c r="M135" s="74">
        <v>6880.4033203125</v>
      </c>
      <c r="N135" s="74">
        <v>952.8458862304688</v>
      </c>
      <c r="O135" s="75"/>
      <c r="P135" s="76"/>
      <c r="Q135" s="76"/>
      <c r="R135" s="86"/>
      <c r="S135" s="48">
        <v>2</v>
      </c>
      <c r="T135" s="48">
        <v>1</v>
      </c>
      <c r="U135" s="49">
        <v>0</v>
      </c>
      <c r="V135" s="49">
        <v>1</v>
      </c>
      <c r="W135" s="49">
        <v>0</v>
      </c>
      <c r="X135" s="49">
        <v>1.298242</v>
      </c>
      <c r="Y135" s="49">
        <v>0</v>
      </c>
      <c r="Z135" s="49">
        <v>0</v>
      </c>
      <c r="AA135" s="71">
        <v>135</v>
      </c>
      <c r="AB135" s="71"/>
      <c r="AC135" s="72"/>
      <c r="AD135" s="78" t="s">
        <v>1627</v>
      </c>
      <c r="AE135" s="78">
        <v>511</v>
      </c>
      <c r="AF135" s="78">
        <v>449</v>
      </c>
      <c r="AG135" s="78">
        <v>29568</v>
      </c>
      <c r="AH135" s="78">
        <v>891</v>
      </c>
      <c r="AI135" s="78"/>
      <c r="AJ135" s="78" t="s">
        <v>1817</v>
      </c>
      <c r="AK135" s="78" t="s">
        <v>1977</v>
      </c>
      <c r="AL135" s="83" t="s">
        <v>2101</v>
      </c>
      <c r="AM135" s="78"/>
      <c r="AN135" s="80">
        <v>39880.96962962963</v>
      </c>
      <c r="AO135" s="78"/>
      <c r="AP135" s="78" t="b">
        <v>0</v>
      </c>
      <c r="AQ135" s="78" t="b">
        <v>0</v>
      </c>
      <c r="AR135" s="78" t="b">
        <v>0</v>
      </c>
      <c r="AS135" s="78" t="s">
        <v>1403</v>
      </c>
      <c r="AT135" s="78">
        <v>27</v>
      </c>
      <c r="AU135" s="83" t="s">
        <v>2346</v>
      </c>
      <c r="AV135" s="78" t="b">
        <v>0</v>
      </c>
      <c r="AW135" s="78" t="s">
        <v>2424</v>
      </c>
      <c r="AX135" s="83" t="s">
        <v>2557</v>
      </c>
      <c r="AY135" s="78" t="s">
        <v>66</v>
      </c>
      <c r="AZ135" s="78" t="str">
        <f>REPLACE(INDEX(GroupVertices[Group],MATCH(Vertices[[#This Row],[Vertex]],GroupVertices[Vertex],0)),1,1,"")</f>
        <v>33</v>
      </c>
      <c r="BA135" s="48"/>
      <c r="BB135" s="48"/>
      <c r="BC135" s="48"/>
      <c r="BD135" s="48"/>
      <c r="BE135" s="48" t="s">
        <v>721</v>
      </c>
      <c r="BF135" s="48" t="s">
        <v>721</v>
      </c>
      <c r="BG135" s="121" t="s">
        <v>3164</v>
      </c>
      <c r="BH135" s="121" t="s">
        <v>3164</v>
      </c>
      <c r="BI135" s="121" t="s">
        <v>3291</v>
      </c>
      <c r="BJ135" s="121" t="s">
        <v>3291</v>
      </c>
      <c r="BK135" s="121">
        <v>1</v>
      </c>
      <c r="BL135" s="124">
        <v>3.3333333333333335</v>
      </c>
      <c r="BM135" s="121">
        <v>0</v>
      </c>
      <c r="BN135" s="124">
        <v>0</v>
      </c>
      <c r="BO135" s="121">
        <v>0</v>
      </c>
      <c r="BP135" s="124">
        <v>0</v>
      </c>
      <c r="BQ135" s="121">
        <v>29</v>
      </c>
      <c r="BR135" s="124">
        <v>96.66666666666667</v>
      </c>
      <c r="BS135" s="121">
        <v>30</v>
      </c>
      <c r="BT135" s="2"/>
      <c r="BU135" s="3"/>
      <c r="BV135" s="3"/>
      <c r="BW135" s="3"/>
      <c r="BX135" s="3"/>
    </row>
    <row r="136" spans="1:76" ht="15">
      <c r="A136" s="64" t="s">
        <v>309</v>
      </c>
      <c r="B136" s="65"/>
      <c r="C136" s="65" t="s">
        <v>64</v>
      </c>
      <c r="D136" s="66">
        <v>162.97444363983774</v>
      </c>
      <c r="E136" s="68"/>
      <c r="F136" s="100" t="s">
        <v>890</v>
      </c>
      <c r="G136" s="65"/>
      <c r="H136" s="69" t="s">
        <v>309</v>
      </c>
      <c r="I136" s="70"/>
      <c r="J136" s="70"/>
      <c r="K136" s="69" t="s">
        <v>2762</v>
      </c>
      <c r="L136" s="73">
        <v>1</v>
      </c>
      <c r="M136" s="74">
        <v>6880.4033203125</v>
      </c>
      <c r="N136" s="74">
        <v>552.8858642578125</v>
      </c>
      <c r="O136" s="75"/>
      <c r="P136" s="76"/>
      <c r="Q136" s="76"/>
      <c r="R136" s="86"/>
      <c r="S136" s="48">
        <v>0</v>
      </c>
      <c r="T136" s="48">
        <v>1</v>
      </c>
      <c r="U136" s="49">
        <v>0</v>
      </c>
      <c r="V136" s="49">
        <v>1</v>
      </c>
      <c r="W136" s="49">
        <v>0</v>
      </c>
      <c r="X136" s="49">
        <v>0.701753</v>
      </c>
      <c r="Y136" s="49">
        <v>0</v>
      </c>
      <c r="Z136" s="49">
        <v>0</v>
      </c>
      <c r="AA136" s="71">
        <v>136</v>
      </c>
      <c r="AB136" s="71"/>
      <c r="AC136" s="72"/>
      <c r="AD136" s="78" t="s">
        <v>1628</v>
      </c>
      <c r="AE136" s="78">
        <v>810</v>
      </c>
      <c r="AF136" s="78">
        <v>1224</v>
      </c>
      <c r="AG136" s="78">
        <v>155470</v>
      </c>
      <c r="AH136" s="78">
        <v>154020</v>
      </c>
      <c r="AI136" s="78"/>
      <c r="AJ136" s="78" t="s">
        <v>1818</v>
      </c>
      <c r="AK136" s="78"/>
      <c r="AL136" s="78"/>
      <c r="AM136" s="78"/>
      <c r="AN136" s="80">
        <v>41572.85497685185</v>
      </c>
      <c r="AO136" s="83" t="s">
        <v>2263</v>
      </c>
      <c r="AP136" s="78" t="b">
        <v>0</v>
      </c>
      <c r="AQ136" s="78" t="b">
        <v>0</v>
      </c>
      <c r="AR136" s="78" t="b">
        <v>0</v>
      </c>
      <c r="AS136" s="78" t="s">
        <v>1403</v>
      </c>
      <c r="AT136" s="78">
        <v>16</v>
      </c>
      <c r="AU136" s="83" t="s">
        <v>2334</v>
      </c>
      <c r="AV136" s="78" t="b">
        <v>0</v>
      </c>
      <c r="AW136" s="78" t="s">
        <v>2424</v>
      </c>
      <c r="AX136" s="83" t="s">
        <v>2558</v>
      </c>
      <c r="AY136" s="78" t="s">
        <v>66</v>
      </c>
      <c r="AZ136" s="78" t="str">
        <f>REPLACE(INDEX(GroupVertices[Group],MATCH(Vertices[[#This Row],[Vertex]],GroupVertices[Vertex],0)),1,1,"")</f>
        <v>33</v>
      </c>
      <c r="BA136" s="48"/>
      <c r="BB136" s="48"/>
      <c r="BC136" s="48"/>
      <c r="BD136" s="48"/>
      <c r="BE136" s="48"/>
      <c r="BF136" s="48"/>
      <c r="BG136" s="121" t="s">
        <v>3492</v>
      </c>
      <c r="BH136" s="121" t="s">
        <v>3492</v>
      </c>
      <c r="BI136" s="121" t="s">
        <v>3619</v>
      </c>
      <c r="BJ136" s="121" t="s">
        <v>3619</v>
      </c>
      <c r="BK136" s="121">
        <v>1</v>
      </c>
      <c r="BL136" s="124">
        <v>3.7037037037037037</v>
      </c>
      <c r="BM136" s="121">
        <v>0</v>
      </c>
      <c r="BN136" s="124">
        <v>0</v>
      </c>
      <c r="BO136" s="121">
        <v>0</v>
      </c>
      <c r="BP136" s="124">
        <v>0</v>
      </c>
      <c r="BQ136" s="121">
        <v>26</v>
      </c>
      <c r="BR136" s="124">
        <v>96.29629629629629</v>
      </c>
      <c r="BS136" s="121">
        <v>27</v>
      </c>
      <c r="BT136" s="2"/>
      <c r="BU136" s="3"/>
      <c r="BV136" s="3"/>
      <c r="BW136" s="3"/>
      <c r="BX136" s="3"/>
    </row>
    <row r="137" spans="1:76" ht="15">
      <c r="A137" s="64" t="s">
        <v>310</v>
      </c>
      <c r="B137" s="65"/>
      <c r="C137" s="65" t="s">
        <v>64</v>
      </c>
      <c r="D137" s="66">
        <v>163.9799865447767</v>
      </c>
      <c r="E137" s="68"/>
      <c r="F137" s="100" t="s">
        <v>2395</v>
      </c>
      <c r="G137" s="65"/>
      <c r="H137" s="69" t="s">
        <v>310</v>
      </c>
      <c r="I137" s="70"/>
      <c r="J137" s="70"/>
      <c r="K137" s="69" t="s">
        <v>2763</v>
      </c>
      <c r="L137" s="73">
        <v>1</v>
      </c>
      <c r="M137" s="74">
        <v>6880.4033203125</v>
      </c>
      <c r="N137" s="74">
        <v>1705.7117919921875</v>
      </c>
      <c r="O137" s="75"/>
      <c r="P137" s="76"/>
      <c r="Q137" s="76"/>
      <c r="R137" s="86"/>
      <c r="S137" s="48">
        <v>0</v>
      </c>
      <c r="T137" s="48">
        <v>1</v>
      </c>
      <c r="U137" s="49">
        <v>0</v>
      </c>
      <c r="V137" s="49">
        <v>1</v>
      </c>
      <c r="W137" s="49">
        <v>0</v>
      </c>
      <c r="X137" s="49">
        <v>0.999997</v>
      </c>
      <c r="Y137" s="49">
        <v>0</v>
      </c>
      <c r="Z137" s="49">
        <v>0</v>
      </c>
      <c r="AA137" s="71">
        <v>137</v>
      </c>
      <c r="AB137" s="71"/>
      <c r="AC137" s="72"/>
      <c r="AD137" s="78" t="s">
        <v>1629</v>
      </c>
      <c r="AE137" s="78">
        <v>1361</v>
      </c>
      <c r="AF137" s="78">
        <v>2485</v>
      </c>
      <c r="AG137" s="78">
        <v>24346</v>
      </c>
      <c r="AH137" s="78">
        <v>3992</v>
      </c>
      <c r="AI137" s="78"/>
      <c r="AJ137" s="78" t="s">
        <v>1819</v>
      </c>
      <c r="AK137" s="78" t="s">
        <v>1978</v>
      </c>
      <c r="AL137" s="83" t="s">
        <v>2102</v>
      </c>
      <c r="AM137" s="78"/>
      <c r="AN137" s="80">
        <v>40034.76902777778</v>
      </c>
      <c r="AO137" s="83" t="s">
        <v>2264</v>
      </c>
      <c r="AP137" s="78" t="b">
        <v>0</v>
      </c>
      <c r="AQ137" s="78" t="b">
        <v>0</v>
      </c>
      <c r="AR137" s="78" t="b">
        <v>1</v>
      </c>
      <c r="AS137" s="78" t="s">
        <v>1403</v>
      </c>
      <c r="AT137" s="78">
        <v>72</v>
      </c>
      <c r="AU137" s="83" t="s">
        <v>2336</v>
      </c>
      <c r="AV137" s="78" t="b">
        <v>0</v>
      </c>
      <c r="AW137" s="78" t="s">
        <v>2424</v>
      </c>
      <c r="AX137" s="83" t="s">
        <v>2559</v>
      </c>
      <c r="AY137" s="78" t="s">
        <v>66</v>
      </c>
      <c r="AZ137" s="78" t="str">
        <f>REPLACE(INDEX(GroupVertices[Group],MATCH(Vertices[[#This Row],[Vertex]],GroupVertices[Vertex],0)),1,1,"")</f>
        <v>32</v>
      </c>
      <c r="BA137" s="48" t="s">
        <v>612</v>
      </c>
      <c r="BB137" s="48" t="s">
        <v>612</v>
      </c>
      <c r="BC137" s="48" t="s">
        <v>663</v>
      </c>
      <c r="BD137" s="48" t="s">
        <v>663</v>
      </c>
      <c r="BE137" s="48" t="s">
        <v>722</v>
      </c>
      <c r="BF137" s="48" t="s">
        <v>722</v>
      </c>
      <c r="BG137" s="121" t="s">
        <v>3493</v>
      </c>
      <c r="BH137" s="121" t="s">
        <v>3493</v>
      </c>
      <c r="BI137" s="121" t="s">
        <v>3620</v>
      </c>
      <c r="BJ137" s="121" t="s">
        <v>3620</v>
      </c>
      <c r="BK137" s="121">
        <v>0</v>
      </c>
      <c r="BL137" s="124">
        <v>0</v>
      </c>
      <c r="BM137" s="121">
        <v>0</v>
      </c>
      <c r="BN137" s="124">
        <v>0</v>
      </c>
      <c r="BO137" s="121">
        <v>0</v>
      </c>
      <c r="BP137" s="124">
        <v>0</v>
      </c>
      <c r="BQ137" s="121">
        <v>20</v>
      </c>
      <c r="BR137" s="124">
        <v>100</v>
      </c>
      <c r="BS137" s="121">
        <v>20</v>
      </c>
      <c r="BT137" s="2"/>
      <c r="BU137" s="3"/>
      <c r="BV137" s="3"/>
      <c r="BW137" s="3"/>
      <c r="BX137" s="3"/>
    </row>
    <row r="138" spans="1:76" ht="15">
      <c r="A138" s="64" t="s">
        <v>394</v>
      </c>
      <c r="B138" s="65"/>
      <c r="C138" s="65" t="s">
        <v>64</v>
      </c>
      <c r="D138" s="66">
        <v>191.17749000136075</v>
      </c>
      <c r="E138" s="68"/>
      <c r="F138" s="100" t="s">
        <v>2396</v>
      </c>
      <c r="G138" s="65"/>
      <c r="H138" s="69" t="s">
        <v>394</v>
      </c>
      <c r="I138" s="70"/>
      <c r="J138" s="70"/>
      <c r="K138" s="69" t="s">
        <v>2764</v>
      </c>
      <c r="L138" s="73">
        <v>1</v>
      </c>
      <c r="M138" s="74">
        <v>6880.4033203125</v>
      </c>
      <c r="N138" s="74">
        <v>2105.671875</v>
      </c>
      <c r="O138" s="75"/>
      <c r="P138" s="76"/>
      <c r="Q138" s="76"/>
      <c r="R138" s="86"/>
      <c r="S138" s="48">
        <v>1</v>
      </c>
      <c r="T138" s="48">
        <v>0</v>
      </c>
      <c r="U138" s="49">
        <v>0</v>
      </c>
      <c r="V138" s="49">
        <v>1</v>
      </c>
      <c r="W138" s="49">
        <v>0</v>
      </c>
      <c r="X138" s="49">
        <v>0.999997</v>
      </c>
      <c r="Y138" s="49">
        <v>0</v>
      </c>
      <c r="Z138" s="49">
        <v>0</v>
      </c>
      <c r="AA138" s="71">
        <v>138</v>
      </c>
      <c r="AB138" s="71"/>
      <c r="AC138" s="72"/>
      <c r="AD138" s="78" t="s">
        <v>1630</v>
      </c>
      <c r="AE138" s="78">
        <v>6209</v>
      </c>
      <c r="AF138" s="78">
        <v>36592</v>
      </c>
      <c r="AG138" s="78">
        <v>5713</v>
      </c>
      <c r="AH138" s="78">
        <v>901</v>
      </c>
      <c r="AI138" s="78"/>
      <c r="AJ138" s="78" t="s">
        <v>1820</v>
      </c>
      <c r="AK138" s="78" t="s">
        <v>1979</v>
      </c>
      <c r="AL138" s="83" t="s">
        <v>2103</v>
      </c>
      <c r="AM138" s="78"/>
      <c r="AN138" s="80">
        <v>40337.74590277778</v>
      </c>
      <c r="AO138" s="83" t="s">
        <v>2265</v>
      </c>
      <c r="AP138" s="78" t="b">
        <v>0</v>
      </c>
      <c r="AQ138" s="78" t="b">
        <v>0</v>
      </c>
      <c r="AR138" s="78" t="b">
        <v>1</v>
      </c>
      <c r="AS138" s="78" t="s">
        <v>1403</v>
      </c>
      <c r="AT138" s="78">
        <v>1251</v>
      </c>
      <c r="AU138" s="83" t="s">
        <v>2334</v>
      </c>
      <c r="AV138" s="78" t="b">
        <v>1</v>
      </c>
      <c r="AW138" s="78" t="s">
        <v>2424</v>
      </c>
      <c r="AX138" s="83" t="s">
        <v>2560</v>
      </c>
      <c r="AY138" s="78" t="s">
        <v>65</v>
      </c>
      <c r="AZ138" s="78" t="str">
        <f>REPLACE(INDEX(GroupVertices[Group],MATCH(Vertices[[#This Row],[Vertex]],GroupVertices[Vertex],0)),1,1,"")</f>
        <v>32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311</v>
      </c>
      <c r="B139" s="65"/>
      <c r="C139" s="65" t="s">
        <v>64</v>
      </c>
      <c r="D139" s="66">
        <v>163.1945307467078</v>
      </c>
      <c r="E139" s="68"/>
      <c r="F139" s="100" t="s">
        <v>891</v>
      </c>
      <c r="G139" s="65"/>
      <c r="H139" s="69" t="s">
        <v>311</v>
      </c>
      <c r="I139" s="70"/>
      <c r="J139" s="70"/>
      <c r="K139" s="69" t="s">
        <v>2765</v>
      </c>
      <c r="L139" s="73">
        <v>1</v>
      </c>
      <c r="M139" s="74">
        <v>8390.9736328125</v>
      </c>
      <c r="N139" s="74">
        <v>3717.275390625</v>
      </c>
      <c r="O139" s="75"/>
      <c r="P139" s="76"/>
      <c r="Q139" s="76"/>
      <c r="R139" s="86"/>
      <c r="S139" s="48">
        <v>1</v>
      </c>
      <c r="T139" s="48">
        <v>2</v>
      </c>
      <c r="U139" s="49">
        <v>0</v>
      </c>
      <c r="V139" s="49">
        <v>1</v>
      </c>
      <c r="W139" s="49">
        <v>0</v>
      </c>
      <c r="X139" s="49">
        <v>1.298242</v>
      </c>
      <c r="Y139" s="49">
        <v>0</v>
      </c>
      <c r="Z139" s="49">
        <v>0</v>
      </c>
      <c r="AA139" s="71">
        <v>139</v>
      </c>
      <c r="AB139" s="71"/>
      <c r="AC139" s="72"/>
      <c r="AD139" s="78" t="s">
        <v>1631</v>
      </c>
      <c r="AE139" s="78">
        <v>769</v>
      </c>
      <c r="AF139" s="78">
        <v>1500</v>
      </c>
      <c r="AG139" s="78">
        <v>23936</v>
      </c>
      <c r="AH139" s="78">
        <v>1598</v>
      </c>
      <c r="AI139" s="78"/>
      <c r="AJ139" s="78" t="s">
        <v>1821</v>
      </c>
      <c r="AK139" s="78" t="s">
        <v>1980</v>
      </c>
      <c r="AL139" s="83" t="s">
        <v>2104</v>
      </c>
      <c r="AM139" s="78"/>
      <c r="AN139" s="80">
        <v>40177.83944444444</v>
      </c>
      <c r="AO139" s="83" t="s">
        <v>2266</v>
      </c>
      <c r="AP139" s="78" t="b">
        <v>0</v>
      </c>
      <c r="AQ139" s="78" t="b">
        <v>0</v>
      </c>
      <c r="AR139" s="78" t="b">
        <v>0</v>
      </c>
      <c r="AS139" s="78" t="s">
        <v>1403</v>
      </c>
      <c r="AT139" s="78">
        <v>488</v>
      </c>
      <c r="AU139" s="83" t="s">
        <v>2339</v>
      </c>
      <c r="AV139" s="78" t="b">
        <v>0</v>
      </c>
      <c r="AW139" s="78" t="s">
        <v>2424</v>
      </c>
      <c r="AX139" s="83" t="s">
        <v>2561</v>
      </c>
      <c r="AY139" s="78" t="s">
        <v>66</v>
      </c>
      <c r="AZ139" s="78" t="str">
        <f>REPLACE(INDEX(GroupVertices[Group],MATCH(Vertices[[#This Row],[Vertex]],GroupVertices[Vertex],0)),1,1,"")</f>
        <v>31</v>
      </c>
      <c r="BA139" s="48" t="s">
        <v>2970</v>
      </c>
      <c r="BB139" s="48" t="s">
        <v>2970</v>
      </c>
      <c r="BC139" s="48" t="s">
        <v>2991</v>
      </c>
      <c r="BD139" s="48" t="s">
        <v>2991</v>
      </c>
      <c r="BE139" s="48" t="s">
        <v>3047</v>
      </c>
      <c r="BF139" s="48" t="s">
        <v>3416</v>
      </c>
      <c r="BG139" s="121" t="s">
        <v>3494</v>
      </c>
      <c r="BH139" s="121" t="s">
        <v>3546</v>
      </c>
      <c r="BI139" s="121" t="s">
        <v>3621</v>
      </c>
      <c r="BJ139" s="121" t="s">
        <v>3660</v>
      </c>
      <c r="BK139" s="121">
        <v>0</v>
      </c>
      <c r="BL139" s="124">
        <v>0</v>
      </c>
      <c r="BM139" s="121">
        <v>0</v>
      </c>
      <c r="BN139" s="124">
        <v>0</v>
      </c>
      <c r="BO139" s="121">
        <v>0</v>
      </c>
      <c r="BP139" s="124">
        <v>0</v>
      </c>
      <c r="BQ139" s="121">
        <v>16</v>
      </c>
      <c r="BR139" s="124">
        <v>100</v>
      </c>
      <c r="BS139" s="121">
        <v>16</v>
      </c>
      <c r="BT139" s="2"/>
      <c r="BU139" s="3"/>
      <c r="BV139" s="3"/>
      <c r="BW139" s="3"/>
      <c r="BX139" s="3"/>
    </row>
    <row r="140" spans="1:76" ht="15">
      <c r="A140" s="64" t="s">
        <v>395</v>
      </c>
      <c r="B140" s="65"/>
      <c r="C140" s="65" t="s">
        <v>64</v>
      </c>
      <c r="D140" s="66">
        <v>165.6386140168409</v>
      </c>
      <c r="E140" s="68"/>
      <c r="F140" s="100" t="s">
        <v>2397</v>
      </c>
      <c r="G140" s="65"/>
      <c r="H140" s="69" t="s">
        <v>395</v>
      </c>
      <c r="I140" s="70"/>
      <c r="J140" s="70"/>
      <c r="K140" s="69" t="s">
        <v>2766</v>
      </c>
      <c r="L140" s="73">
        <v>1</v>
      </c>
      <c r="M140" s="74">
        <v>8390.9736328125</v>
      </c>
      <c r="N140" s="74">
        <v>4305.45166015625</v>
      </c>
      <c r="O140" s="75"/>
      <c r="P140" s="76"/>
      <c r="Q140" s="76"/>
      <c r="R140" s="86"/>
      <c r="S140" s="48">
        <v>1</v>
      </c>
      <c r="T140" s="48">
        <v>0</v>
      </c>
      <c r="U140" s="49">
        <v>0</v>
      </c>
      <c r="V140" s="49">
        <v>1</v>
      </c>
      <c r="W140" s="49">
        <v>0</v>
      </c>
      <c r="X140" s="49">
        <v>0.701753</v>
      </c>
      <c r="Y140" s="49">
        <v>0</v>
      </c>
      <c r="Z140" s="49">
        <v>0</v>
      </c>
      <c r="AA140" s="71">
        <v>140</v>
      </c>
      <c r="AB140" s="71"/>
      <c r="AC140" s="72"/>
      <c r="AD140" s="78" t="s">
        <v>1632</v>
      </c>
      <c r="AE140" s="78">
        <v>1067</v>
      </c>
      <c r="AF140" s="78">
        <v>4565</v>
      </c>
      <c r="AG140" s="78">
        <v>19583</v>
      </c>
      <c r="AH140" s="78">
        <v>12155</v>
      </c>
      <c r="AI140" s="78"/>
      <c r="AJ140" s="78" t="s">
        <v>1822</v>
      </c>
      <c r="AK140" s="78"/>
      <c r="AL140" s="83" t="s">
        <v>2105</v>
      </c>
      <c r="AM140" s="78"/>
      <c r="AN140" s="80">
        <v>41317.667337962965</v>
      </c>
      <c r="AO140" s="83" t="s">
        <v>2267</v>
      </c>
      <c r="AP140" s="78" t="b">
        <v>0</v>
      </c>
      <c r="AQ140" s="78" t="b">
        <v>0</v>
      </c>
      <c r="AR140" s="78" t="b">
        <v>1</v>
      </c>
      <c r="AS140" s="78" t="s">
        <v>1403</v>
      </c>
      <c r="AT140" s="78">
        <v>266</v>
      </c>
      <c r="AU140" s="83" t="s">
        <v>2334</v>
      </c>
      <c r="AV140" s="78" t="b">
        <v>0</v>
      </c>
      <c r="AW140" s="78" t="s">
        <v>2424</v>
      </c>
      <c r="AX140" s="83" t="s">
        <v>2562</v>
      </c>
      <c r="AY140" s="78" t="s">
        <v>65</v>
      </c>
      <c r="AZ140" s="78" t="str">
        <f>REPLACE(INDEX(GroupVertices[Group],MATCH(Vertices[[#This Row],[Vertex]],GroupVertices[Vertex],0)),1,1,"")</f>
        <v>31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312</v>
      </c>
      <c r="B141" s="65"/>
      <c r="C141" s="65" t="s">
        <v>64</v>
      </c>
      <c r="D141" s="66">
        <v>162.01993542634693</v>
      </c>
      <c r="E141" s="68"/>
      <c r="F141" s="100" t="s">
        <v>2398</v>
      </c>
      <c r="G141" s="65"/>
      <c r="H141" s="69" t="s">
        <v>312</v>
      </c>
      <c r="I141" s="70"/>
      <c r="J141" s="70"/>
      <c r="K141" s="69" t="s">
        <v>2767</v>
      </c>
      <c r="L141" s="73">
        <v>1</v>
      </c>
      <c r="M141" s="74">
        <v>9599.4296875</v>
      </c>
      <c r="N141" s="74">
        <v>2773.251953125</v>
      </c>
      <c r="O141" s="75"/>
      <c r="P141" s="76"/>
      <c r="Q141" s="76"/>
      <c r="R141" s="86"/>
      <c r="S141" s="48">
        <v>2</v>
      </c>
      <c r="T141" s="48">
        <v>1</v>
      </c>
      <c r="U141" s="49">
        <v>0</v>
      </c>
      <c r="V141" s="49">
        <v>1</v>
      </c>
      <c r="W141" s="49">
        <v>0</v>
      </c>
      <c r="X141" s="49">
        <v>1.298242</v>
      </c>
      <c r="Y141" s="49">
        <v>0</v>
      </c>
      <c r="Z141" s="49">
        <v>0</v>
      </c>
      <c r="AA141" s="71">
        <v>141</v>
      </c>
      <c r="AB141" s="71"/>
      <c r="AC141" s="72"/>
      <c r="AD141" s="78" t="s">
        <v>1633</v>
      </c>
      <c r="AE141" s="78">
        <v>95</v>
      </c>
      <c r="AF141" s="78">
        <v>27</v>
      </c>
      <c r="AG141" s="78">
        <v>33</v>
      </c>
      <c r="AH141" s="78">
        <v>137</v>
      </c>
      <c r="AI141" s="78"/>
      <c r="AJ141" s="78" t="s">
        <v>1823</v>
      </c>
      <c r="AK141" s="78" t="s">
        <v>1888</v>
      </c>
      <c r="AL141" s="78"/>
      <c r="AM141" s="78"/>
      <c r="AN141" s="80">
        <v>40304.279594907406</v>
      </c>
      <c r="AO141" s="78"/>
      <c r="AP141" s="78" t="b">
        <v>1</v>
      </c>
      <c r="AQ141" s="78" t="b">
        <v>0</v>
      </c>
      <c r="AR141" s="78" t="b">
        <v>1</v>
      </c>
      <c r="AS141" s="78" t="s">
        <v>1403</v>
      </c>
      <c r="AT141" s="78">
        <v>0</v>
      </c>
      <c r="AU141" s="83" t="s">
        <v>2334</v>
      </c>
      <c r="AV141" s="78" t="b">
        <v>0</v>
      </c>
      <c r="AW141" s="78" t="s">
        <v>2424</v>
      </c>
      <c r="AX141" s="83" t="s">
        <v>2563</v>
      </c>
      <c r="AY141" s="78" t="s">
        <v>66</v>
      </c>
      <c r="AZ141" s="78" t="str">
        <f>REPLACE(INDEX(GroupVertices[Group],MATCH(Vertices[[#This Row],[Vertex]],GroupVertices[Vertex],0)),1,1,"")</f>
        <v>30</v>
      </c>
      <c r="BA141" s="48"/>
      <c r="BB141" s="48"/>
      <c r="BC141" s="48"/>
      <c r="BD141" s="48"/>
      <c r="BE141" s="48" t="s">
        <v>707</v>
      </c>
      <c r="BF141" s="48" t="s">
        <v>707</v>
      </c>
      <c r="BG141" s="121" t="s">
        <v>3495</v>
      </c>
      <c r="BH141" s="121" t="s">
        <v>3495</v>
      </c>
      <c r="BI141" s="121" t="s">
        <v>3290</v>
      </c>
      <c r="BJ141" s="121" t="s">
        <v>3290</v>
      </c>
      <c r="BK141" s="121">
        <v>1</v>
      </c>
      <c r="BL141" s="124">
        <v>3.225806451612903</v>
      </c>
      <c r="BM141" s="121">
        <v>0</v>
      </c>
      <c r="BN141" s="124">
        <v>0</v>
      </c>
      <c r="BO141" s="121">
        <v>0</v>
      </c>
      <c r="BP141" s="124">
        <v>0</v>
      </c>
      <c r="BQ141" s="121">
        <v>30</v>
      </c>
      <c r="BR141" s="124">
        <v>96.7741935483871</v>
      </c>
      <c r="BS141" s="121">
        <v>31</v>
      </c>
      <c r="BT141" s="2"/>
      <c r="BU141" s="3"/>
      <c r="BV141" s="3"/>
      <c r="BW141" s="3"/>
      <c r="BX141" s="3"/>
    </row>
    <row r="142" spans="1:76" ht="15">
      <c r="A142" s="64" t="s">
        <v>313</v>
      </c>
      <c r="B142" s="65"/>
      <c r="C142" s="65" t="s">
        <v>64</v>
      </c>
      <c r="D142" s="66">
        <v>162.12758672862032</v>
      </c>
      <c r="E142" s="68"/>
      <c r="F142" s="100" t="s">
        <v>892</v>
      </c>
      <c r="G142" s="65"/>
      <c r="H142" s="69" t="s">
        <v>313</v>
      </c>
      <c r="I142" s="70"/>
      <c r="J142" s="70"/>
      <c r="K142" s="69" t="s">
        <v>2768</v>
      </c>
      <c r="L142" s="73">
        <v>1</v>
      </c>
      <c r="M142" s="74">
        <v>9599.4296875</v>
      </c>
      <c r="N142" s="74">
        <v>2179.19384765625</v>
      </c>
      <c r="O142" s="75"/>
      <c r="P142" s="76"/>
      <c r="Q142" s="76"/>
      <c r="R142" s="86"/>
      <c r="S142" s="48">
        <v>0</v>
      </c>
      <c r="T142" s="48">
        <v>1</v>
      </c>
      <c r="U142" s="49">
        <v>0</v>
      </c>
      <c r="V142" s="49">
        <v>1</v>
      </c>
      <c r="W142" s="49">
        <v>0</v>
      </c>
      <c r="X142" s="49">
        <v>0.701753</v>
      </c>
      <c r="Y142" s="49">
        <v>0</v>
      </c>
      <c r="Z142" s="49">
        <v>0</v>
      </c>
      <c r="AA142" s="71">
        <v>142</v>
      </c>
      <c r="AB142" s="71"/>
      <c r="AC142" s="72"/>
      <c r="AD142" s="78" t="s">
        <v>1634</v>
      </c>
      <c r="AE142" s="78">
        <v>199</v>
      </c>
      <c r="AF142" s="78">
        <v>162</v>
      </c>
      <c r="AG142" s="78">
        <v>5125</v>
      </c>
      <c r="AH142" s="78">
        <v>1142</v>
      </c>
      <c r="AI142" s="78"/>
      <c r="AJ142" s="78" t="s">
        <v>1824</v>
      </c>
      <c r="AK142" s="78" t="s">
        <v>1888</v>
      </c>
      <c r="AL142" s="83" t="s">
        <v>2106</v>
      </c>
      <c r="AM142" s="78"/>
      <c r="AN142" s="80">
        <v>41909.15709490741</v>
      </c>
      <c r="AO142" s="83" t="s">
        <v>2268</v>
      </c>
      <c r="AP142" s="78" t="b">
        <v>0</v>
      </c>
      <c r="AQ142" s="78" t="b">
        <v>0</v>
      </c>
      <c r="AR142" s="78" t="b">
        <v>1</v>
      </c>
      <c r="AS142" s="78" t="s">
        <v>1403</v>
      </c>
      <c r="AT142" s="78">
        <v>100</v>
      </c>
      <c r="AU142" s="83" t="s">
        <v>2334</v>
      </c>
      <c r="AV142" s="78" t="b">
        <v>0</v>
      </c>
      <c r="AW142" s="78" t="s">
        <v>2424</v>
      </c>
      <c r="AX142" s="83" t="s">
        <v>2564</v>
      </c>
      <c r="AY142" s="78" t="s">
        <v>66</v>
      </c>
      <c r="AZ142" s="78" t="str">
        <f>REPLACE(INDEX(GroupVertices[Group],MATCH(Vertices[[#This Row],[Vertex]],GroupVertices[Vertex],0)),1,1,"")</f>
        <v>30</v>
      </c>
      <c r="BA142" s="48"/>
      <c r="BB142" s="48"/>
      <c r="BC142" s="48"/>
      <c r="BD142" s="48"/>
      <c r="BE142" s="48" t="s">
        <v>707</v>
      </c>
      <c r="BF142" s="48" t="s">
        <v>707</v>
      </c>
      <c r="BG142" s="121" t="s">
        <v>3496</v>
      </c>
      <c r="BH142" s="121" t="s">
        <v>3496</v>
      </c>
      <c r="BI142" s="121" t="s">
        <v>3622</v>
      </c>
      <c r="BJ142" s="121" t="s">
        <v>3622</v>
      </c>
      <c r="BK142" s="121">
        <v>1</v>
      </c>
      <c r="BL142" s="124">
        <v>4</v>
      </c>
      <c r="BM142" s="121">
        <v>0</v>
      </c>
      <c r="BN142" s="124">
        <v>0</v>
      </c>
      <c r="BO142" s="121">
        <v>0</v>
      </c>
      <c r="BP142" s="124">
        <v>0</v>
      </c>
      <c r="BQ142" s="121">
        <v>24</v>
      </c>
      <c r="BR142" s="124">
        <v>96</v>
      </c>
      <c r="BS142" s="121">
        <v>25</v>
      </c>
      <c r="BT142" s="2"/>
      <c r="BU142" s="3"/>
      <c r="BV142" s="3"/>
      <c r="BW142" s="3"/>
      <c r="BX142" s="3"/>
    </row>
    <row r="143" spans="1:76" ht="15">
      <c r="A143" s="64" t="s">
        <v>315</v>
      </c>
      <c r="B143" s="65"/>
      <c r="C143" s="65" t="s">
        <v>64</v>
      </c>
      <c r="D143" s="66">
        <v>162.0765520371722</v>
      </c>
      <c r="E143" s="68"/>
      <c r="F143" s="100" t="s">
        <v>894</v>
      </c>
      <c r="G143" s="65"/>
      <c r="H143" s="69" t="s">
        <v>315</v>
      </c>
      <c r="I143" s="70"/>
      <c r="J143" s="70"/>
      <c r="K143" s="69" t="s">
        <v>2769</v>
      </c>
      <c r="L143" s="73">
        <v>1</v>
      </c>
      <c r="M143" s="74">
        <v>2842.511962890625</v>
      </c>
      <c r="N143" s="74">
        <v>9479.1044921875</v>
      </c>
      <c r="O143" s="75"/>
      <c r="P143" s="76"/>
      <c r="Q143" s="76"/>
      <c r="R143" s="86"/>
      <c r="S143" s="48">
        <v>0</v>
      </c>
      <c r="T143" s="48">
        <v>2</v>
      </c>
      <c r="U143" s="49">
        <v>0</v>
      </c>
      <c r="V143" s="49">
        <v>0.041667</v>
      </c>
      <c r="W143" s="49">
        <v>0.06867</v>
      </c>
      <c r="X143" s="49">
        <v>0.716154</v>
      </c>
      <c r="Y143" s="49">
        <v>0.5</v>
      </c>
      <c r="Z143" s="49">
        <v>0</v>
      </c>
      <c r="AA143" s="71">
        <v>143</v>
      </c>
      <c r="AB143" s="71"/>
      <c r="AC143" s="72"/>
      <c r="AD143" s="78" t="s">
        <v>1635</v>
      </c>
      <c r="AE143" s="78">
        <v>349</v>
      </c>
      <c r="AF143" s="78">
        <v>98</v>
      </c>
      <c r="AG143" s="78">
        <v>2772</v>
      </c>
      <c r="AH143" s="78">
        <v>3464</v>
      </c>
      <c r="AI143" s="78"/>
      <c r="AJ143" s="78" t="s">
        <v>1825</v>
      </c>
      <c r="AK143" s="78"/>
      <c r="AL143" s="78"/>
      <c r="AM143" s="78"/>
      <c r="AN143" s="80">
        <v>42553.04785879629</v>
      </c>
      <c r="AO143" s="78"/>
      <c r="AP143" s="78" t="b">
        <v>1</v>
      </c>
      <c r="AQ143" s="78" t="b">
        <v>0</v>
      </c>
      <c r="AR143" s="78" t="b">
        <v>0</v>
      </c>
      <c r="AS143" s="78" t="s">
        <v>1403</v>
      </c>
      <c r="AT143" s="78">
        <v>4</v>
      </c>
      <c r="AU143" s="78"/>
      <c r="AV143" s="78" t="b">
        <v>0</v>
      </c>
      <c r="AW143" s="78" t="s">
        <v>2424</v>
      </c>
      <c r="AX143" s="83" t="s">
        <v>2565</v>
      </c>
      <c r="AY143" s="78" t="s">
        <v>66</v>
      </c>
      <c r="AZ143" s="78" t="str">
        <f>REPLACE(INDEX(GroupVertices[Group],MATCH(Vertices[[#This Row],[Vertex]],GroupVertices[Vertex],0)),1,1,"")</f>
        <v>3</v>
      </c>
      <c r="BA143" s="48"/>
      <c r="BB143" s="48"/>
      <c r="BC143" s="48"/>
      <c r="BD143" s="48"/>
      <c r="BE143" s="48"/>
      <c r="BF143" s="48"/>
      <c r="BG143" s="121" t="s">
        <v>3497</v>
      </c>
      <c r="BH143" s="121" t="s">
        <v>3547</v>
      </c>
      <c r="BI143" s="121" t="s">
        <v>3623</v>
      </c>
      <c r="BJ143" s="121" t="s">
        <v>3623</v>
      </c>
      <c r="BK143" s="121">
        <v>3</v>
      </c>
      <c r="BL143" s="124">
        <v>6.382978723404255</v>
      </c>
      <c r="BM143" s="121">
        <v>3</v>
      </c>
      <c r="BN143" s="124">
        <v>6.382978723404255</v>
      </c>
      <c r="BO143" s="121">
        <v>0</v>
      </c>
      <c r="BP143" s="124">
        <v>0</v>
      </c>
      <c r="BQ143" s="121">
        <v>41</v>
      </c>
      <c r="BR143" s="124">
        <v>87.23404255319149</v>
      </c>
      <c r="BS143" s="121">
        <v>47</v>
      </c>
      <c r="BT143" s="2"/>
      <c r="BU143" s="3"/>
      <c r="BV143" s="3"/>
      <c r="BW143" s="3"/>
      <c r="BX143" s="3"/>
    </row>
    <row r="144" spans="1:76" ht="15">
      <c r="A144" s="64" t="s">
        <v>316</v>
      </c>
      <c r="B144" s="65"/>
      <c r="C144" s="65" t="s">
        <v>64</v>
      </c>
      <c r="D144" s="66">
        <v>178.0153241100664</v>
      </c>
      <c r="E144" s="68"/>
      <c r="F144" s="100" t="s">
        <v>895</v>
      </c>
      <c r="G144" s="65"/>
      <c r="H144" s="69" t="s">
        <v>316</v>
      </c>
      <c r="I144" s="70"/>
      <c r="J144" s="70"/>
      <c r="K144" s="69" t="s">
        <v>2770</v>
      </c>
      <c r="L144" s="73">
        <v>1</v>
      </c>
      <c r="M144" s="74">
        <v>434.4919738769531</v>
      </c>
      <c r="N144" s="74">
        <v>9248.654296875</v>
      </c>
      <c r="O144" s="75"/>
      <c r="P144" s="76"/>
      <c r="Q144" s="76"/>
      <c r="R144" s="86"/>
      <c r="S144" s="48">
        <v>1</v>
      </c>
      <c r="T144" s="48">
        <v>1</v>
      </c>
      <c r="U144" s="49">
        <v>0</v>
      </c>
      <c r="V144" s="49">
        <v>0</v>
      </c>
      <c r="W144" s="49">
        <v>0</v>
      </c>
      <c r="X144" s="49">
        <v>0.999997</v>
      </c>
      <c r="Y144" s="49">
        <v>0</v>
      </c>
      <c r="Z144" s="49" t="s">
        <v>4182</v>
      </c>
      <c r="AA144" s="71">
        <v>144</v>
      </c>
      <c r="AB144" s="71"/>
      <c r="AC144" s="72"/>
      <c r="AD144" s="78" t="s">
        <v>1636</v>
      </c>
      <c r="AE144" s="78">
        <v>148</v>
      </c>
      <c r="AF144" s="78">
        <v>20086</v>
      </c>
      <c r="AG144" s="78">
        <v>19170</v>
      </c>
      <c r="AH144" s="78">
        <v>1084</v>
      </c>
      <c r="AI144" s="78"/>
      <c r="AJ144" s="78" t="s">
        <v>1826</v>
      </c>
      <c r="AK144" s="78" t="s">
        <v>1981</v>
      </c>
      <c r="AL144" s="83" t="s">
        <v>2107</v>
      </c>
      <c r="AM144" s="78"/>
      <c r="AN144" s="80">
        <v>39686.716319444444</v>
      </c>
      <c r="AO144" s="83" t="s">
        <v>2269</v>
      </c>
      <c r="AP144" s="78" t="b">
        <v>0</v>
      </c>
      <c r="AQ144" s="78" t="b">
        <v>0</v>
      </c>
      <c r="AR144" s="78" t="b">
        <v>0</v>
      </c>
      <c r="AS144" s="78" t="s">
        <v>1403</v>
      </c>
      <c r="AT144" s="78">
        <v>494</v>
      </c>
      <c r="AU144" s="83" t="s">
        <v>2334</v>
      </c>
      <c r="AV144" s="78" t="b">
        <v>0</v>
      </c>
      <c r="AW144" s="78" t="s">
        <v>2424</v>
      </c>
      <c r="AX144" s="83" t="s">
        <v>2566</v>
      </c>
      <c r="AY144" s="78" t="s">
        <v>66</v>
      </c>
      <c r="AZ144" s="78" t="str">
        <f>REPLACE(INDEX(GroupVertices[Group],MATCH(Vertices[[#This Row],[Vertex]],GroupVertices[Vertex],0)),1,1,"")</f>
        <v>1</v>
      </c>
      <c r="BA144" s="48" t="s">
        <v>617</v>
      </c>
      <c r="BB144" s="48" t="s">
        <v>617</v>
      </c>
      <c r="BC144" s="48" t="s">
        <v>665</v>
      </c>
      <c r="BD144" s="48" t="s">
        <v>665</v>
      </c>
      <c r="BE144" s="48" t="s">
        <v>724</v>
      </c>
      <c r="BF144" s="48" t="s">
        <v>724</v>
      </c>
      <c r="BG144" s="121" t="s">
        <v>3498</v>
      </c>
      <c r="BH144" s="121" t="s">
        <v>3498</v>
      </c>
      <c r="BI144" s="121" t="s">
        <v>3624</v>
      </c>
      <c r="BJ144" s="121" t="s">
        <v>3624</v>
      </c>
      <c r="BK144" s="121">
        <v>1</v>
      </c>
      <c r="BL144" s="124">
        <v>5.2631578947368425</v>
      </c>
      <c r="BM144" s="121">
        <v>0</v>
      </c>
      <c r="BN144" s="124">
        <v>0</v>
      </c>
      <c r="BO144" s="121">
        <v>0</v>
      </c>
      <c r="BP144" s="124">
        <v>0</v>
      </c>
      <c r="BQ144" s="121">
        <v>18</v>
      </c>
      <c r="BR144" s="124">
        <v>94.73684210526316</v>
      </c>
      <c r="BS144" s="121">
        <v>19</v>
      </c>
      <c r="BT144" s="2"/>
      <c r="BU144" s="3"/>
      <c r="BV144" s="3"/>
      <c r="BW144" s="3"/>
      <c r="BX144" s="3"/>
    </row>
    <row r="145" spans="1:76" ht="15">
      <c r="A145" s="64" t="s">
        <v>318</v>
      </c>
      <c r="B145" s="65"/>
      <c r="C145" s="65" t="s">
        <v>64</v>
      </c>
      <c r="D145" s="66">
        <v>163.68653706894992</v>
      </c>
      <c r="E145" s="68"/>
      <c r="F145" s="100" t="s">
        <v>897</v>
      </c>
      <c r="G145" s="65"/>
      <c r="H145" s="69" t="s">
        <v>318</v>
      </c>
      <c r="I145" s="70"/>
      <c r="J145" s="70"/>
      <c r="K145" s="69" t="s">
        <v>2771</v>
      </c>
      <c r="L145" s="73">
        <v>1</v>
      </c>
      <c r="M145" s="74">
        <v>9638.412109375</v>
      </c>
      <c r="N145" s="74">
        <v>5905.2919921875</v>
      </c>
      <c r="O145" s="75"/>
      <c r="P145" s="76"/>
      <c r="Q145" s="76"/>
      <c r="R145" s="86"/>
      <c r="S145" s="48">
        <v>0</v>
      </c>
      <c r="T145" s="48">
        <v>1</v>
      </c>
      <c r="U145" s="49">
        <v>0</v>
      </c>
      <c r="V145" s="49">
        <v>0.333333</v>
      </c>
      <c r="W145" s="49">
        <v>0</v>
      </c>
      <c r="X145" s="49">
        <v>0.638296</v>
      </c>
      <c r="Y145" s="49">
        <v>0</v>
      </c>
      <c r="Z145" s="49">
        <v>0</v>
      </c>
      <c r="AA145" s="71">
        <v>145</v>
      </c>
      <c r="AB145" s="71"/>
      <c r="AC145" s="72"/>
      <c r="AD145" s="78" t="s">
        <v>1637</v>
      </c>
      <c r="AE145" s="78">
        <v>757</v>
      </c>
      <c r="AF145" s="78">
        <v>2117</v>
      </c>
      <c r="AG145" s="78">
        <v>16347</v>
      </c>
      <c r="AH145" s="78">
        <v>7934</v>
      </c>
      <c r="AI145" s="78"/>
      <c r="AJ145" s="78" t="s">
        <v>1827</v>
      </c>
      <c r="AK145" s="78" t="s">
        <v>1982</v>
      </c>
      <c r="AL145" s="83" t="s">
        <v>2108</v>
      </c>
      <c r="AM145" s="78"/>
      <c r="AN145" s="80">
        <v>39833.75134259259</v>
      </c>
      <c r="AO145" s="83" t="s">
        <v>2270</v>
      </c>
      <c r="AP145" s="78" t="b">
        <v>0</v>
      </c>
      <c r="AQ145" s="78" t="b">
        <v>0</v>
      </c>
      <c r="AR145" s="78" t="b">
        <v>0</v>
      </c>
      <c r="AS145" s="78" t="s">
        <v>1403</v>
      </c>
      <c r="AT145" s="78">
        <v>157</v>
      </c>
      <c r="AU145" s="83" t="s">
        <v>2347</v>
      </c>
      <c r="AV145" s="78" t="b">
        <v>0</v>
      </c>
      <c r="AW145" s="78" t="s">
        <v>2424</v>
      </c>
      <c r="AX145" s="83" t="s">
        <v>2567</v>
      </c>
      <c r="AY145" s="78" t="s">
        <v>66</v>
      </c>
      <c r="AZ145" s="78" t="str">
        <f>REPLACE(INDEX(GroupVertices[Group],MATCH(Vertices[[#This Row],[Vertex]],GroupVertices[Vertex],0)),1,1,"")</f>
        <v>19</v>
      </c>
      <c r="BA145" s="48"/>
      <c r="BB145" s="48"/>
      <c r="BC145" s="48"/>
      <c r="BD145" s="48"/>
      <c r="BE145" s="48"/>
      <c r="BF145" s="48"/>
      <c r="BG145" s="121" t="s">
        <v>3489</v>
      </c>
      <c r="BH145" s="121" t="s">
        <v>3489</v>
      </c>
      <c r="BI145" s="121" t="s">
        <v>3616</v>
      </c>
      <c r="BJ145" s="121" t="s">
        <v>3616</v>
      </c>
      <c r="BK145" s="121">
        <v>1</v>
      </c>
      <c r="BL145" s="124">
        <v>3.8461538461538463</v>
      </c>
      <c r="BM145" s="121">
        <v>0</v>
      </c>
      <c r="BN145" s="124">
        <v>0</v>
      </c>
      <c r="BO145" s="121">
        <v>0</v>
      </c>
      <c r="BP145" s="124">
        <v>0</v>
      </c>
      <c r="BQ145" s="121">
        <v>25</v>
      </c>
      <c r="BR145" s="124">
        <v>96.15384615384616</v>
      </c>
      <c r="BS145" s="121">
        <v>26</v>
      </c>
      <c r="BT145" s="2"/>
      <c r="BU145" s="3"/>
      <c r="BV145" s="3"/>
      <c r="BW145" s="3"/>
      <c r="BX145" s="3"/>
    </row>
    <row r="146" spans="1:76" ht="15">
      <c r="A146" s="64" t="s">
        <v>319</v>
      </c>
      <c r="B146" s="65"/>
      <c r="C146" s="65" t="s">
        <v>64</v>
      </c>
      <c r="D146" s="66">
        <v>162.08931071003423</v>
      </c>
      <c r="E146" s="68"/>
      <c r="F146" s="100" t="s">
        <v>898</v>
      </c>
      <c r="G146" s="65"/>
      <c r="H146" s="69" t="s">
        <v>319</v>
      </c>
      <c r="I146" s="70"/>
      <c r="J146" s="70"/>
      <c r="K146" s="69" t="s">
        <v>2772</v>
      </c>
      <c r="L146" s="73">
        <v>1</v>
      </c>
      <c r="M146" s="74">
        <v>8995.2021484375</v>
      </c>
      <c r="N146" s="74">
        <v>2179.19384765625</v>
      </c>
      <c r="O146" s="75"/>
      <c r="P146" s="76"/>
      <c r="Q146" s="76"/>
      <c r="R146" s="86"/>
      <c r="S146" s="48">
        <v>0</v>
      </c>
      <c r="T146" s="48">
        <v>1</v>
      </c>
      <c r="U146" s="49">
        <v>0</v>
      </c>
      <c r="V146" s="49">
        <v>1</v>
      </c>
      <c r="W146" s="49">
        <v>0</v>
      </c>
      <c r="X146" s="49">
        <v>0.999997</v>
      </c>
      <c r="Y146" s="49">
        <v>0</v>
      </c>
      <c r="Z146" s="49">
        <v>0</v>
      </c>
      <c r="AA146" s="71">
        <v>146</v>
      </c>
      <c r="AB146" s="71"/>
      <c r="AC146" s="72"/>
      <c r="AD146" s="78" t="s">
        <v>1638</v>
      </c>
      <c r="AE146" s="78">
        <v>642</v>
      </c>
      <c r="AF146" s="78">
        <v>114</v>
      </c>
      <c r="AG146" s="78">
        <v>1698</v>
      </c>
      <c r="AH146" s="78">
        <v>2210</v>
      </c>
      <c r="AI146" s="78"/>
      <c r="AJ146" s="78" t="s">
        <v>1828</v>
      </c>
      <c r="AK146" s="78"/>
      <c r="AL146" s="78"/>
      <c r="AM146" s="78"/>
      <c r="AN146" s="80">
        <v>42690.144525462965</v>
      </c>
      <c r="AO146" s="83" t="s">
        <v>2271</v>
      </c>
      <c r="AP146" s="78" t="b">
        <v>1</v>
      </c>
      <c r="AQ146" s="78" t="b">
        <v>0</v>
      </c>
      <c r="AR146" s="78" t="b">
        <v>0</v>
      </c>
      <c r="AS146" s="78" t="s">
        <v>1403</v>
      </c>
      <c r="AT146" s="78">
        <v>5</v>
      </c>
      <c r="AU146" s="78"/>
      <c r="AV146" s="78" t="b">
        <v>0</v>
      </c>
      <c r="AW146" s="78" t="s">
        <v>2424</v>
      </c>
      <c r="AX146" s="83" t="s">
        <v>2568</v>
      </c>
      <c r="AY146" s="78" t="s">
        <v>66</v>
      </c>
      <c r="AZ146" s="78" t="str">
        <f>REPLACE(INDEX(GroupVertices[Group],MATCH(Vertices[[#This Row],[Vertex]],GroupVertices[Vertex],0)),1,1,"")</f>
        <v>29</v>
      </c>
      <c r="BA146" s="48" t="s">
        <v>619</v>
      </c>
      <c r="BB146" s="48" t="s">
        <v>619</v>
      </c>
      <c r="BC146" s="48" t="s">
        <v>648</v>
      </c>
      <c r="BD146" s="48" t="s">
        <v>648</v>
      </c>
      <c r="BE146" s="48" t="s">
        <v>684</v>
      </c>
      <c r="BF146" s="48" t="s">
        <v>684</v>
      </c>
      <c r="BG146" s="121" t="s">
        <v>3499</v>
      </c>
      <c r="BH146" s="121" t="s">
        <v>3499</v>
      </c>
      <c r="BI146" s="121" t="s">
        <v>3625</v>
      </c>
      <c r="BJ146" s="121" t="s">
        <v>3625</v>
      </c>
      <c r="BK146" s="121">
        <v>1</v>
      </c>
      <c r="BL146" s="124">
        <v>6.666666666666667</v>
      </c>
      <c r="BM146" s="121">
        <v>0</v>
      </c>
      <c r="BN146" s="124">
        <v>0</v>
      </c>
      <c r="BO146" s="121">
        <v>0</v>
      </c>
      <c r="BP146" s="124">
        <v>0</v>
      </c>
      <c r="BQ146" s="121">
        <v>14</v>
      </c>
      <c r="BR146" s="124">
        <v>93.33333333333333</v>
      </c>
      <c r="BS146" s="121">
        <v>15</v>
      </c>
      <c r="BT146" s="2"/>
      <c r="BU146" s="3"/>
      <c r="BV146" s="3"/>
      <c r="BW146" s="3"/>
      <c r="BX146" s="3"/>
    </row>
    <row r="147" spans="1:76" ht="15">
      <c r="A147" s="64" t="s">
        <v>396</v>
      </c>
      <c r="B147" s="65"/>
      <c r="C147" s="65" t="s">
        <v>64</v>
      </c>
      <c r="D147" s="66">
        <v>1000</v>
      </c>
      <c r="E147" s="68"/>
      <c r="F147" s="100" t="s">
        <v>2399</v>
      </c>
      <c r="G147" s="65"/>
      <c r="H147" s="69" t="s">
        <v>396</v>
      </c>
      <c r="I147" s="70"/>
      <c r="J147" s="70"/>
      <c r="K147" s="69" t="s">
        <v>2773</v>
      </c>
      <c r="L147" s="73">
        <v>1</v>
      </c>
      <c r="M147" s="74">
        <v>8995.2021484375</v>
      </c>
      <c r="N147" s="74">
        <v>2773.251953125</v>
      </c>
      <c r="O147" s="75"/>
      <c r="P147" s="76"/>
      <c r="Q147" s="76"/>
      <c r="R147" s="86"/>
      <c r="S147" s="48">
        <v>1</v>
      </c>
      <c r="T147" s="48">
        <v>0</v>
      </c>
      <c r="U147" s="49">
        <v>0</v>
      </c>
      <c r="V147" s="49">
        <v>1</v>
      </c>
      <c r="W147" s="49">
        <v>0</v>
      </c>
      <c r="X147" s="49">
        <v>0.999997</v>
      </c>
      <c r="Y147" s="49">
        <v>0</v>
      </c>
      <c r="Z147" s="49">
        <v>0</v>
      </c>
      <c r="AA147" s="71">
        <v>147</v>
      </c>
      <c r="AB147" s="71"/>
      <c r="AC147" s="72"/>
      <c r="AD147" s="78" t="s">
        <v>1639</v>
      </c>
      <c r="AE147" s="78">
        <v>92644</v>
      </c>
      <c r="AF147" s="78">
        <v>4242795</v>
      </c>
      <c r="AG147" s="78">
        <v>63292</v>
      </c>
      <c r="AH147" s="78">
        <v>131</v>
      </c>
      <c r="AI147" s="78"/>
      <c r="AJ147" s="78" t="s">
        <v>1829</v>
      </c>
      <c r="AK147" s="78" t="s">
        <v>1983</v>
      </c>
      <c r="AL147" s="83" t="s">
        <v>2109</v>
      </c>
      <c r="AM147" s="78"/>
      <c r="AN147" s="80">
        <v>39671.61199074074</v>
      </c>
      <c r="AO147" s="83" t="s">
        <v>2272</v>
      </c>
      <c r="AP147" s="78" t="b">
        <v>0</v>
      </c>
      <c r="AQ147" s="78" t="b">
        <v>0</v>
      </c>
      <c r="AR147" s="78" t="b">
        <v>1</v>
      </c>
      <c r="AS147" s="78" t="s">
        <v>1403</v>
      </c>
      <c r="AT147" s="78">
        <v>18293</v>
      </c>
      <c r="AU147" s="83" t="s">
        <v>2334</v>
      </c>
      <c r="AV147" s="78" t="b">
        <v>1</v>
      </c>
      <c r="AW147" s="78" t="s">
        <v>2424</v>
      </c>
      <c r="AX147" s="83" t="s">
        <v>2569</v>
      </c>
      <c r="AY147" s="78" t="s">
        <v>65</v>
      </c>
      <c r="AZ147" s="78" t="str">
        <f>REPLACE(INDEX(GroupVertices[Group],MATCH(Vertices[[#This Row],[Vertex]],GroupVertices[Vertex],0)),1,1,"")</f>
        <v>29</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320</v>
      </c>
      <c r="B148" s="65"/>
      <c r="C148" s="65" t="s">
        <v>64</v>
      </c>
      <c r="D148" s="66">
        <v>162.00558191937714</v>
      </c>
      <c r="E148" s="68"/>
      <c r="F148" s="100" t="s">
        <v>2400</v>
      </c>
      <c r="G148" s="65"/>
      <c r="H148" s="69" t="s">
        <v>320</v>
      </c>
      <c r="I148" s="70"/>
      <c r="J148" s="70"/>
      <c r="K148" s="69" t="s">
        <v>2774</v>
      </c>
      <c r="L148" s="73">
        <v>1</v>
      </c>
      <c r="M148" s="74">
        <v>913.6513061523438</v>
      </c>
      <c r="N148" s="74">
        <v>9248.654296875</v>
      </c>
      <c r="O148" s="75"/>
      <c r="P148" s="76"/>
      <c r="Q148" s="76"/>
      <c r="R148" s="86"/>
      <c r="S148" s="48">
        <v>1</v>
      </c>
      <c r="T148" s="48">
        <v>1</v>
      </c>
      <c r="U148" s="49">
        <v>0</v>
      </c>
      <c r="V148" s="49">
        <v>0</v>
      </c>
      <c r="W148" s="49">
        <v>0</v>
      </c>
      <c r="X148" s="49">
        <v>0.999997</v>
      </c>
      <c r="Y148" s="49">
        <v>0</v>
      </c>
      <c r="Z148" s="49" t="s">
        <v>4182</v>
      </c>
      <c r="AA148" s="71">
        <v>148</v>
      </c>
      <c r="AB148" s="71"/>
      <c r="AC148" s="72"/>
      <c r="AD148" s="78" t="s">
        <v>1640</v>
      </c>
      <c r="AE148" s="78">
        <v>1</v>
      </c>
      <c r="AF148" s="78">
        <v>9</v>
      </c>
      <c r="AG148" s="78">
        <v>10697</v>
      </c>
      <c r="AH148" s="78">
        <v>3</v>
      </c>
      <c r="AI148" s="78"/>
      <c r="AJ148" s="78"/>
      <c r="AK148" s="78"/>
      <c r="AL148" s="78"/>
      <c r="AM148" s="78"/>
      <c r="AN148" s="80">
        <v>43176.11069444445</v>
      </c>
      <c r="AO148" s="83" t="s">
        <v>2273</v>
      </c>
      <c r="AP148" s="78" t="b">
        <v>1</v>
      </c>
      <c r="AQ148" s="78" t="b">
        <v>0</v>
      </c>
      <c r="AR148" s="78" t="b">
        <v>0</v>
      </c>
      <c r="AS148" s="78" t="s">
        <v>1403</v>
      </c>
      <c r="AT148" s="78">
        <v>0</v>
      </c>
      <c r="AU148" s="78"/>
      <c r="AV148" s="78" t="b">
        <v>0</v>
      </c>
      <c r="AW148" s="78" t="s">
        <v>2424</v>
      </c>
      <c r="AX148" s="83" t="s">
        <v>2570</v>
      </c>
      <c r="AY148" s="78" t="s">
        <v>66</v>
      </c>
      <c r="AZ148" s="78" t="str">
        <f>REPLACE(INDEX(GroupVertices[Group],MATCH(Vertices[[#This Row],[Vertex]],GroupVertices[Vertex],0)),1,1,"")</f>
        <v>1</v>
      </c>
      <c r="BA148" s="48"/>
      <c r="BB148" s="48"/>
      <c r="BC148" s="48"/>
      <c r="BD148" s="48"/>
      <c r="BE148" s="48" t="s">
        <v>3406</v>
      </c>
      <c r="BF148" s="48" t="s">
        <v>3417</v>
      </c>
      <c r="BG148" s="121" t="s">
        <v>3500</v>
      </c>
      <c r="BH148" s="121" t="s">
        <v>3548</v>
      </c>
      <c r="BI148" s="121" t="s">
        <v>3626</v>
      </c>
      <c r="BJ148" s="121" t="s">
        <v>3661</v>
      </c>
      <c r="BK148" s="121">
        <v>0</v>
      </c>
      <c r="BL148" s="124">
        <v>0</v>
      </c>
      <c r="BM148" s="121">
        <v>0</v>
      </c>
      <c r="BN148" s="124">
        <v>0</v>
      </c>
      <c r="BO148" s="121">
        <v>0</v>
      </c>
      <c r="BP148" s="124">
        <v>0</v>
      </c>
      <c r="BQ148" s="121">
        <v>66</v>
      </c>
      <c r="BR148" s="124">
        <v>100</v>
      </c>
      <c r="BS148" s="121">
        <v>66</v>
      </c>
      <c r="BT148" s="2"/>
      <c r="BU148" s="3"/>
      <c r="BV148" s="3"/>
      <c r="BW148" s="3"/>
      <c r="BX148" s="3"/>
    </row>
    <row r="149" spans="1:76" ht="15">
      <c r="A149" s="64" t="s">
        <v>321</v>
      </c>
      <c r="B149" s="65"/>
      <c r="C149" s="65" t="s">
        <v>64</v>
      </c>
      <c r="D149" s="66">
        <v>162.8229343996011</v>
      </c>
      <c r="E149" s="68"/>
      <c r="F149" s="100" t="s">
        <v>899</v>
      </c>
      <c r="G149" s="65"/>
      <c r="H149" s="69" t="s">
        <v>321</v>
      </c>
      <c r="I149" s="70"/>
      <c r="J149" s="70"/>
      <c r="K149" s="69" t="s">
        <v>2775</v>
      </c>
      <c r="L149" s="73">
        <v>1</v>
      </c>
      <c r="M149" s="74">
        <v>1392.810546875</v>
      </c>
      <c r="N149" s="74">
        <v>9248.654296875</v>
      </c>
      <c r="O149" s="75"/>
      <c r="P149" s="76"/>
      <c r="Q149" s="76"/>
      <c r="R149" s="86"/>
      <c r="S149" s="48">
        <v>1</v>
      </c>
      <c r="T149" s="48">
        <v>1</v>
      </c>
      <c r="U149" s="49">
        <v>0</v>
      </c>
      <c r="V149" s="49">
        <v>0</v>
      </c>
      <c r="W149" s="49">
        <v>0</v>
      </c>
      <c r="X149" s="49">
        <v>0.999997</v>
      </c>
      <c r="Y149" s="49">
        <v>0</v>
      </c>
      <c r="Z149" s="49" t="s">
        <v>4182</v>
      </c>
      <c r="AA149" s="71">
        <v>149</v>
      </c>
      <c r="AB149" s="71"/>
      <c r="AC149" s="72"/>
      <c r="AD149" s="78" t="s">
        <v>1641</v>
      </c>
      <c r="AE149" s="78">
        <v>1768</v>
      </c>
      <c r="AF149" s="78">
        <v>1034</v>
      </c>
      <c r="AG149" s="78">
        <v>49621</v>
      </c>
      <c r="AH149" s="78">
        <v>41837</v>
      </c>
      <c r="AI149" s="78"/>
      <c r="AJ149" s="78" t="s">
        <v>1830</v>
      </c>
      <c r="AK149" s="78" t="s">
        <v>1984</v>
      </c>
      <c r="AL149" s="78"/>
      <c r="AM149" s="78"/>
      <c r="AN149" s="80">
        <v>42761.79578703704</v>
      </c>
      <c r="AO149" s="83" t="s">
        <v>2274</v>
      </c>
      <c r="AP149" s="78" t="b">
        <v>1</v>
      </c>
      <c r="AQ149" s="78" t="b">
        <v>0</v>
      </c>
      <c r="AR149" s="78" t="b">
        <v>0</v>
      </c>
      <c r="AS149" s="78" t="s">
        <v>1403</v>
      </c>
      <c r="AT149" s="78">
        <v>7</v>
      </c>
      <c r="AU149" s="78"/>
      <c r="AV149" s="78" t="b">
        <v>0</v>
      </c>
      <c r="AW149" s="78" t="s">
        <v>2424</v>
      </c>
      <c r="AX149" s="83" t="s">
        <v>2571</v>
      </c>
      <c r="AY149" s="78" t="s">
        <v>66</v>
      </c>
      <c r="AZ149" s="78" t="str">
        <f>REPLACE(INDEX(GroupVertices[Group],MATCH(Vertices[[#This Row],[Vertex]],GroupVertices[Vertex],0)),1,1,"")</f>
        <v>1</v>
      </c>
      <c r="BA149" s="48" t="s">
        <v>620</v>
      </c>
      <c r="BB149" s="48" t="s">
        <v>620</v>
      </c>
      <c r="BC149" s="48" t="s">
        <v>648</v>
      </c>
      <c r="BD149" s="48" t="s">
        <v>648</v>
      </c>
      <c r="BE149" s="48" t="s">
        <v>684</v>
      </c>
      <c r="BF149" s="48" t="s">
        <v>684</v>
      </c>
      <c r="BG149" s="121" t="s">
        <v>3501</v>
      </c>
      <c r="BH149" s="121" t="s">
        <v>3501</v>
      </c>
      <c r="BI149" s="121" t="s">
        <v>3627</v>
      </c>
      <c r="BJ149" s="121" t="s">
        <v>3627</v>
      </c>
      <c r="BK149" s="121">
        <v>0</v>
      </c>
      <c r="BL149" s="124">
        <v>0</v>
      </c>
      <c r="BM149" s="121">
        <v>0</v>
      </c>
      <c r="BN149" s="124">
        <v>0</v>
      </c>
      <c r="BO149" s="121">
        <v>0</v>
      </c>
      <c r="BP149" s="124">
        <v>0</v>
      </c>
      <c r="BQ149" s="121">
        <v>3</v>
      </c>
      <c r="BR149" s="124">
        <v>100</v>
      </c>
      <c r="BS149" s="121">
        <v>3</v>
      </c>
      <c r="BT149" s="2"/>
      <c r="BU149" s="3"/>
      <c r="BV149" s="3"/>
      <c r="BW149" s="3"/>
      <c r="BX149" s="3"/>
    </row>
    <row r="150" spans="1:76" ht="15">
      <c r="A150" s="64" t="s">
        <v>322</v>
      </c>
      <c r="B150" s="65"/>
      <c r="C150" s="65" t="s">
        <v>64</v>
      </c>
      <c r="D150" s="66">
        <v>162.75595136707543</v>
      </c>
      <c r="E150" s="68"/>
      <c r="F150" s="100" t="s">
        <v>900</v>
      </c>
      <c r="G150" s="65"/>
      <c r="H150" s="69" t="s">
        <v>322</v>
      </c>
      <c r="I150" s="70"/>
      <c r="J150" s="70"/>
      <c r="K150" s="69" t="s">
        <v>2776</v>
      </c>
      <c r="L150" s="73">
        <v>1</v>
      </c>
      <c r="M150" s="74">
        <v>9599.4296875</v>
      </c>
      <c r="N150" s="74">
        <v>1235.1705322265625</v>
      </c>
      <c r="O150" s="75"/>
      <c r="P150" s="76"/>
      <c r="Q150" s="76"/>
      <c r="R150" s="86"/>
      <c r="S150" s="48">
        <v>2</v>
      </c>
      <c r="T150" s="48">
        <v>1</v>
      </c>
      <c r="U150" s="49">
        <v>0</v>
      </c>
      <c r="V150" s="49">
        <v>1</v>
      </c>
      <c r="W150" s="49">
        <v>0</v>
      </c>
      <c r="X150" s="49">
        <v>1.298242</v>
      </c>
      <c r="Y150" s="49">
        <v>0</v>
      </c>
      <c r="Z150" s="49">
        <v>0</v>
      </c>
      <c r="AA150" s="71">
        <v>150</v>
      </c>
      <c r="AB150" s="71"/>
      <c r="AC150" s="72"/>
      <c r="AD150" s="78" t="s">
        <v>1642</v>
      </c>
      <c r="AE150" s="78">
        <v>725</v>
      </c>
      <c r="AF150" s="78">
        <v>950</v>
      </c>
      <c r="AG150" s="78">
        <v>2411</v>
      </c>
      <c r="AH150" s="78">
        <v>408</v>
      </c>
      <c r="AI150" s="78"/>
      <c r="AJ150" s="78" t="s">
        <v>1831</v>
      </c>
      <c r="AK150" s="78"/>
      <c r="AL150" s="83" t="s">
        <v>2110</v>
      </c>
      <c r="AM150" s="78"/>
      <c r="AN150" s="80">
        <v>40947.662141203706</v>
      </c>
      <c r="AO150" s="83" t="s">
        <v>2275</v>
      </c>
      <c r="AP150" s="78" t="b">
        <v>0</v>
      </c>
      <c r="AQ150" s="78" t="b">
        <v>0</v>
      </c>
      <c r="AR150" s="78" t="b">
        <v>0</v>
      </c>
      <c r="AS150" s="78" t="s">
        <v>1403</v>
      </c>
      <c r="AT150" s="78">
        <v>18</v>
      </c>
      <c r="AU150" s="83" t="s">
        <v>2335</v>
      </c>
      <c r="AV150" s="78" t="b">
        <v>0</v>
      </c>
      <c r="AW150" s="78" t="s">
        <v>2424</v>
      </c>
      <c r="AX150" s="83" t="s">
        <v>2572</v>
      </c>
      <c r="AY150" s="78" t="s">
        <v>66</v>
      </c>
      <c r="AZ150" s="78" t="str">
        <f>REPLACE(INDEX(GroupVertices[Group],MATCH(Vertices[[#This Row],[Vertex]],GroupVertices[Vertex],0)),1,1,"")</f>
        <v>28</v>
      </c>
      <c r="BA150" s="48" t="s">
        <v>2969</v>
      </c>
      <c r="BB150" s="48" t="s">
        <v>2969</v>
      </c>
      <c r="BC150" s="48" t="s">
        <v>2990</v>
      </c>
      <c r="BD150" s="48" t="s">
        <v>2990</v>
      </c>
      <c r="BE150" s="48" t="s">
        <v>3046</v>
      </c>
      <c r="BF150" s="48" t="s">
        <v>3418</v>
      </c>
      <c r="BG150" s="121" t="s">
        <v>3502</v>
      </c>
      <c r="BH150" s="121" t="s">
        <v>3549</v>
      </c>
      <c r="BI150" s="121" t="s">
        <v>3289</v>
      </c>
      <c r="BJ150" s="121" t="s">
        <v>3289</v>
      </c>
      <c r="BK150" s="121">
        <v>1</v>
      </c>
      <c r="BL150" s="124">
        <v>2.1739130434782608</v>
      </c>
      <c r="BM150" s="121">
        <v>1</v>
      </c>
      <c r="BN150" s="124">
        <v>2.1739130434782608</v>
      </c>
      <c r="BO150" s="121">
        <v>0</v>
      </c>
      <c r="BP150" s="124">
        <v>0</v>
      </c>
      <c r="BQ150" s="121">
        <v>44</v>
      </c>
      <c r="BR150" s="124">
        <v>95.65217391304348</v>
      </c>
      <c r="BS150" s="121">
        <v>46</v>
      </c>
      <c r="BT150" s="2"/>
      <c r="BU150" s="3"/>
      <c r="BV150" s="3"/>
      <c r="BW150" s="3"/>
      <c r="BX150" s="3"/>
    </row>
    <row r="151" spans="1:76" ht="15">
      <c r="A151" s="64" t="s">
        <v>323</v>
      </c>
      <c r="B151" s="65"/>
      <c r="C151" s="65" t="s">
        <v>64</v>
      </c>
      <c r="D151" s="66">
        <v>162.12439706040482</v>
      </c>
      <c r="E151" s="68"/>
      <c r="F151" s="100" t="s">
        <v>901</v>
      </c>
      <c r="G151" s="65"/>
      <c r="H151" s="69" t="s">
        <v>323</v>
      </c>
      <c r="I151" s="70"/>
      <c r="J151" s="70"/>
      <c r="K151" s="69" t="s">
        <v>2777</v>
      </c>
      <c r="L151" s="73">
        <v>1</v>
      </c>
      <c r="M151" s="74">
        <v>9599.4296875</v>
      </c>
      <c r="N151" s="74">
        <v>646.994140625</v>
      </c>
      <c r="O151" s="75"/>
      <c r="P151" s="76"/>
      <c r="Q151" s="76"/>
      <c r="R151" s="86"/>
      <c r="S151" s="48">
        <v>0</v>
      </c>
      <c r="T151" s="48">
        <v>1</v>
      </c>
      <c r="U151" s="49">
        <v>0</v>
      </c>
      <c r="V151" s="49">
        <v>1</v>
      </c>
      <c r="W151" s="49">
        <v>0</v>
      </c>
      <c r="X151" s="49">
        <v>0.701753</v>
      </c>
      <c r="Y151" s="49">
        <v>0</v>
      </c>
      <c r="Z151" s="49">
        <v>0</v>
      </c>
      <c r="AA151" s="71">
        <v>151</v>
      </c>
      <c r="AB151" s="71"/>
      <c r="AC151" s="72"/>
      <c r="AD151" s="78" t="s">
        <v>1643</v>
      </c>
      <c r="AE151" s="78">
        <v>172</v>
      </c>
      <c r="AF151" s="78">
        <v>158</v>
      </c>
      <c r="AG151" s="78">
        <v>1738</v>
      </c>
      <c r="AH151" s="78">
        <v>1263</v>
      </c>
      <c r="AI151" s="78"/>
      <c r="AJ151" s="78" t="s">
        <v>1832</v>
      </c>
      <c r="AK151" s="78" t="s">
        <v>1985</v>
      </c>
      <c r="AL151" s="83" t="s">
        <v>2111</v>
      </c>
      <c r="AM151" s="78"/>
      <c r="AN151" s="80">
        <v>43176.851006944446</v>
      </c>
      <c r="AO151" s="83" t="s">
        <v>2276</v>
      </c>
      <c r="AP151" s="78" t="b">
        <v>1</v>
      </c>
      <c r="AQ151" s="78" t="b">
        <v>0</v>
      </c>
      <c r="AR151" s="78" t="b">
        <v>1</v>
      </c>
      <c r="AS151" s="78" t="s">
        <v>1403</v>
      </c>
      <c r="AT151" s="78">
        <v>4</v>
      </c>
      <c r="AU151" s="78"/>
      <c r="AV151" s="78" t="b">
        <v>0</v>
      </c>
      <c r="AW151" s="78" t="s">
        <v>2424</v>
      </c>
      <c r="AX151" s="83" t="s">
        <v>2573</v>
      </c>
      <c r="AY151" s="78" t="s">
        <v>66</v>
      </c>
      <c r="AZ151" s="78" t="str">
        <f>REPLACE(INDEX(GroupVertices[Group],MATCH(Vertices[[#This Row],[Vertex]],GroupVertices[Vertex],0)),1,1,"")</f>
        <v>28</v>
      </c>
      <c r="BA151" s="48" t="s">
        <v>622</v>
      </c>
      <c r="BB151" s="48" t="s">
        <v>622</v>
      </c>
      <c r="BC151" s="48" t="s">
        <v>667</v>
      </c>
      <c r="BD151" s="48" t="s">
        <v>667</v>
      </c>
      <c r="BE151" s="48" t="s">
        <v>729</v>
      </c>
      <c r="BF151" s="48" t="s">
        <v>729</v>
      </c>
      <c r="BG151" s="121" t="s">
        <v>3503</v>
      </c>
      <c r="BH151" s="121" t="s">
        <v>3503</v>
      </c>
      <c r="BI151" s="121" t="s">
        <v>3628</v>
      </c>
      <c r="BJ151" s="121" t="s">
        <v>3628</v>
      </c>
      <c r="BK151" s="121">
        <v>1</v>
      </c>
      <c r="BL151" s="124">
        <v>6.25</v>
      </c>
      <c r="BM151" s="121">
        <v>1</v>
      </c>
      <c r="BN151" s="124">
        <v>6.25</v>
      </c>
      <c r="BO151" s="121">
        <v>0</v>
      </c>
      <c r="BP151" s="124">
        <v>0</v>
      </c>
      <c r="BQ151" s="121">
        <v>14</v>
      </c>
      <c r="BR151" s="124">
        <v>87.5</v>
      </c>
      <c r="BS151" s="121">
        <v>16</v>
      </c>
      <c r="BT151" s="2"/>
      <c r="BU151" s="3"/>
      <c r="BV151" s="3"/>
      <c r="BW151" s="3"/>
      <c r="BX151" s="3"/>
    </row>
    <row r="152" spans="1:76" ht="15">
      <c r="A152" s="64" t="s">
        <v>324</v>
      </c>
      <c r="B152" s="65"/>
      <c r="C152" s="65" t="s">
        <v>64</v>
      </c>
      <c r="D152" s="66">
        <v>167.96148989478473</v>
      </c>
      <c r="E152" s="68"/>
      <c r="F152" s="100" t="s">
        <v>902</v>
      </c>
      <c r="G152" s="65"/>
      <c r="H152" s="69" t="s">
        <v>324</v>
      </c>
      <c r="I152" s="70"/>
      <c r="J152" s="70"/>
      <c r="K152" s="69" t="s">
        <v>2778</v>
      </c>
      <c r="L152" s="73">
        <v>1</v>
      </c>
      <c r="M152" s="74">
        <v>2509.417236328125</v>
      </c>
      <c r="N152" s="74">
        <v>1802.129150390625</v>
      </c>
      <c r="O152" s="75"/>
      <c r="P152" s="76"/>
      <c r="Q152" s="76"/>
      <c r="R152" s="86"/>
      <c r="S152" s="48">
        <v>0</v>
      </c>
      <c r="T152" s="48">
        <v>2</v>
      </c>
      <c r="U152" s="49">
        <v>0</v>
      </c>
      <c r="V152" s="49">
        <v>0.01</v>
      </c>
      <c r="W152" s="49">
        <v>0</v>
      </c>
      <c r="X152" s="49">
        <v>0.691483</v>
      </c>
      <c r="Y152" s="49">
        <v>0.5</v>
      </c>
      <c r="Z152" s="49">
        <v>0</v>
      </c>
      <c r="AA152" s="71">
        <v>152</v>
      </c>
      <c r="AB152" s="71"/>
      <c r="AC152" s="72"/>
      <c r="AD152" s="78" t="s">
        <v>1644</v>
      </c>
      <c r="AE152" s="78">
        <v>410</v>
      </c>
      <c r="AF152" s="78">
        <v>7478</v>
      </c>
      <c r="AG152" s="78">
        <v>5171</v>
      </c>
      <c r="AH152" s="78">
        <v>5037</v>
      </c>
      <c r="AI152" s="78"/>
      <c r="AJ152" s="78" t="s">
        <v>1833</v>
      </c>
      <c r="AK152" s="78" t="s">
        <v>1977</v>
      </c>
      <c r="AL152" s="83" t="s">
        <v>2112</v>
      </c>
      <c r="AM152" s="78"/>
      <c r="AN152" s="80">
        <v>39871.7071875</v>
      </c>
      <c r="AO152" s="83" t="s">
        <v>2277</v>
      </c>
      <c r="AP152" s="78" t="b">
        <v>0</v>
      </c>
      <c r="AQ152" s="78" t="b">
        <v>0</v>
      </c>
      <c r="AR152" s="78" t="b">
        <v>0</v>
      </c>
      <c r="AS152" s="78" t="s">
        <v>1403</v>
      </c>
      <c r="AT152" s="78">
        <v>339</v>
      </c>
      <c r="AU152" s="83" t="s">
        <v>2348</v>
      </c>
      <c r="AV152" s="78" t="b">
        <v>0</v>
      </c>
      <c r="AW152" s="78" t="s">
        <v>2424</v>
      </c>
      <c r="AX152" s="83" t="s">
        <v>2574</v>
      </c>
      <c r="AY152" s="78" t="s">
        <v>66</v>
      </c>
      <c r="AZ152" s="78" t="str">
        <f>REPLACE(INDEX(GroupVertices[Group],MATCH(Vertices[[#This Row],[Vertex]],GroupVertices[Vertex],0)),1,1,"")</f>
        <v>5</v>
      </c>
      <c r="BA152" s="48"/>
      <c r="BB152" s="48"/>
      <c r="BC152" s="48"/>
      <c r="BD152" s="48"/>
      <c r="BE152" s="48" t="s">
        <v>730</v>
      </c>
      <c r="BF152" s="48" t="s">
        <v>730</v>
      </c>
      <c r="BG152" s="121" t="s">
        <v>3504</v>
      </c>
      <c r="BH152" s="121" t="s">
        <v>3504</v>
      </c>
      <c r="BI152" s="121" t="s">
        <v>3629</v>
      </c>
      <c r="BJ152" s="121" t="s">
        <v>3629</v>
      </c>
      <c r="BK152" s="121">
        <v>1</v>
      </c>
      <c r="BL152" s="124">
        <v>4.166666666666667</v>
      </c>
      <c r="BM152" s="121">
        <v>0</v>
      </c>
      <c r="BN152" s="124">
        <v>0</v>
      </c>
      <c r="BO152" s="121">
        <v>0</v>
      </c>
      <c r="BP152" s="124">
        <v>0</v>
      </c>
      <c r="BQ152" s="121">
        <v>23</v>
      </c>
      <c r="BR152" s="124">
        <v>95.83333333333333</v>
      </c>
      <c r="BS152" s="121">
        <v>24</v>
      </c>
      <c r="BT152" s="2"/>
      <c r="BU152" s="3"/>
      <c r="BV152" s="3"/>
      <c r="BW152" s="3"/>
      <c r="BX152" s="3"/>
    </row>
    <row r="153" spans="1:76" ht="15">
      <c r="A153" s="64" t="s">
        <v>397</v>
      </c>
      <c r="B153" s="65"/>
      <c r="C153" s="65" t="s">
        <v>64</v>
      </c>
      <c r="D153" s="66">
        <v>399.34799641828425</v>
      </c>
      <c r="E153" s="68"/>
      <c r="F153" s="100" t="s">
        <v>2401</v>
      </c>
      <c r="G153" s="65"/>
      <c r="H153" s="69" t="s">
        <v>397</v>
      </c>
      <c r="I153" s="70"/>
      <c r="J153" s="70"/>
      <c r="K153" s="69" t="s">
        <v>2779</v>
      </c>
      <c r="L153" s="73">
        <v>5077.805447470817</v>
      </c>
      <c r="M153" s="74">
        <v>3009.787109375</v>
      </c>
      <c r="N153" s="74">
        <v>1312.357177734375</v>
      </c>
      <c r="O153" s="75"/>
      <c r="P153" s="76"/>
      <c r="Q153" s="76"/>
      <c r="R153" s="86"/>
      <c r="S153" s="48">
        <v>8</v>
      </c>
      <c r="T153" s="48">
        <v>0</v>
      </c>
      <c r="U153" s="49">
        <v>261</v>
      </c>
      <c r="V153" s="49">
        <v>0.013514</v>
      </c>
      <c r="W153" s="49">
        <v>0</v>
      </c>
      <c r="X153" s="49">
        <v>2.501469</v>
      </c>
      <c r="Y153" s="49">
        <v>0.08928571428571429</v>
      </c>
      <c r="Z153" s="49">
        <v>0</v>
      </c>
      <c r="AA153" s="71">
        <v>153</v>
      </c>
      <c r="AB153" s="71"/>
      <c r="AC153" s="72"/>
      <c r="AD153" s="78" t="s">
        <v>1645</v>
      </c>
      <c r="AE153" s="78">
        <v>544</v>
      </c>
      <c r="AF153" s="78">
        <v>297648</v>
      </c>
      <c r="AG153" s="78">
        <v>35056</v>
      </c>
      <c r="AH153" s="78">
        <v>34302</v>
      </c>
      <c r="AI153" s="78"/>
      <c r="AJ153" s="78" t="s">
        <v>1834</v>
      </c>
      <c r="AK153" s="78" t="s">
        <v>1986</v>
      </c>
      <c r="AL153" s="83" t="s">
        <v>2113</v>
      </c>
      <c r="AM153" s="78"/>
      <c r="AN153" s="80">
        <v>39458.02767361111</v>
      </c>
      <c r="AO153" s="83" t="s">
        <v>2278</v>
      </c>
      <c r="AP153" s="78" t="b">
        <v>0</v>
      </c>
      <c r="AQ153" s="78" t="b">
        <v>0</v>
      </c>
      <c r="AR153" s="78" t="b">
        <v>1</v>
      </c>
      <c r="AS153" s="78" t="s">
        <v>1403</v>
      </c>
      <c r="AT153" s="78">
        <v>0</v>
      </c>
      <c r="AU153" s="83" t="s">
        <v>2334</v>
      </c>
      <c r="AV153" s="78" t="b">
        <v>1</v>
      </c>
      <c r="AW153" s="78" t="s">
        <v>2424</v>
      </c>
      <c r="AX153" s="83" t="s">
        <v>2575</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347</v>
      </c>
      <c r="B154" s="65"/>
      <c r="C154" s="65" t="s">
        <v>64</v>
      </c>
      <c r="D154" s="66">
        <v>174.18612741734887</v>
      </c>
      <c r="E154" s="68"/>
      <c r="F154" s="100" t="s">
        <v>2402</v>
      </c>
      <c r="G154" s="65"/>
      <c r="H154" s="69" t="s">
        <v>347</v>
      </c>
      <c r="I154" s="70"/>
      <c r="J154" s="70"/>
      <c r="K154" s="69" t="s">
        <v>2780</v>
      </c>
      <c r="L154" s="73">
        <v>59.35408560311284</v>
      </c>
      <c r="M154" s="74">
        <v>2533.783447265625</v>
      </c>
      <c r="N154" s="74">
        <v>1062.220703125</v>
      </c>
      <c r="O154" s="75"/>
      <c r="P154" s="76"/>
      <c r="Q154" s="76"/>
      <c r="R154" s="86"/>
      <c r="S154" s="48">
        <v>3</v>
      </c>
      <c r="T154" s="48">
        <v>1</v>
      </c>
      <c r="U154" s="49">
        <v>3</v>
      </c>
      <c r="V154" s="49">
        <v>0.010204</v>
      </c>
      <c r="W154" s="49">
        <v>0</v>
      </c>
      <c r="X154" s="49">
        <v>1.297421</v>
      </c>
      <c r="Y154" s="49">
        <v>0.25</v>
      </c>
      <c r="Z154" s="49">
        <v>0</v>
      </c>
      <c r="AA154" s="71">
        <v>154</v>
      </c>
      <c r="AB154" s="71"/>
      <c r="AC154" s="72"/>
      <c r="AD154" s="78" t="s">
        <v>1646</v>
      </c>
      <c r="AE154" s="78">
        <v>858</v>
      </c>
      <c r="AF154" s="78">
        <v>15284</v>
      </c>
      <c r="AG154" s="78">
        <v>7947</v>
      </c>
      <c r="AH154" s="78">
        <v>4363</v>
      </c>
      <c r="AI154" s="78"/>
      <c r="AJ154" s="78" t="s">
        <v>1835</v>
      </c>
      <c r="AK154" s="78" t="s">
        <v>1987</v>
      </c>
      <c r="AL154" s="83" t="s">
        <v>2114</v>
      </c>
      <c r="AM154" s="78"/>
      <c r="AN154" s="80">
        <v>41852.67822916667</v>
      </c>
      <c r="AO154" s="83" t="s">
        <v>2279</v>
      </c>
      <c r="AP154" s="78" t="b">
        <v>1</v>
      </c>
      <c r="AQ154" s="78" t="b">
        <v>0</v>
      </c>
      <c r="AR154" s="78" t="b">
        <v>0</v>
      </c>
      <c r="AS154" s="78" t="s">
        <v>1403</v>
      </c>
      <c r="AT154" s="78">
        <v>277</v>
      </c>
      <c r="AU154" s="83" t="s">
        <v>2334</v>
      </c>
      <c r="AV154" s="78" t="b">
        <v>1</v>
      </c>
      <c r="AW154" s="78" t="s">
        <v>2424</v>
      </c>
      <c r="AX154" s="83" t="s">
        <v>2576</v>
      </c>
      <c r="AY154" s="78" t="s">
        <v>66</v>
      </c>
      <c r="AZ154" s="78" t="str">
        <f>REPLACE(INDEX(GroupVertices[Group],MATCH(Vertices[[#This Row],[Vertex]],GroupVertices[Vertex],0)),1,1,"")</f>
        <v>5</v>
      </c>
      <c r="BA154" s="48" t="s">
        <v>634</v>
      </c>
      <c r="BB154" s="48" t="s">
        <v>634</v>
      </c>
      <c r="BC154" s="48" t="s">
        <v>673</v>
      </c>
      <c r="BD154" s="48" t="s">
        <v>673</v>
      </c>
      <c r="BE154" s="48" t="s">
        <v>730</v>
      </c>
      <c r="BF154" s="48" t="s">
        <v>730</v>
      </c>
      <c r="BG154" s="121" t="s">
        <v>3505</v>
      </c>
      <c r="BH154" s="121" t="s">
        <v>3505</v>
      </c>
      <c r="BI154" s="121" t="s">
        <v>3274</v>
      </c>
      <c r="BJ154" s="121" t="s">
        <v>3274</v>
      </c>
      <c r="BK154" s="121">
        <v>1</v>
      </c>
      <c r="BL154" s="124">
        <v>3.7037037037037037</v>
      </c>
      <c r="BM154" s="121">
        <v>1</v>
      </c>
      <c r="BN154" s="124">
        <v>3.7037037037037037</v>
      </c>
      <c r="BO154" s="121">
        <v>0</v>
      </c>
      <c r="BP154" s="124">
        <v>0</v>
      </c>
      <c r="BQ154" s="121">
        <v>25</v>
      </c>
      <c r="BR154" s="124">
        <v>92.5925925925926</v>
      </c>
      <c r="BS154" s="121">
        <v>27</v>
      </c>
      <c r="BT154" s="2"/>
      <c r="BU154" s="3"/>
      <c r="BV154" s="3"/>
      <c r="BW154" s="3"/>
      <c r="BX154" s="3"/>
    </row>
    <row r="155" spans="1:76" ht="15">
      <c r="A155" s="64" t="s">
        <v>325</v>
      </c>
      <c r="B155" s="65"/>
      <c r="C155" s="65" t="s">
        <v>64</v>
      </c>
      <c r="D155" s="66">
        <v>162.02312509456243</v>
      </c>
      <c r="E155" s="68"/>
      <c r="F155" s="100" t="s">
        <v>903</v>
      </c>
      <c r="G155" s="65"/>
      <c r="H155" s="69" t="s">
        <v>325</v>
      </c>
      <c r="I155" s="70"/>
      <c r="J155" s="70"/>
      <c r="K155" s="69" t="s">
        <v>2781</v>
      </c>
      <c r="L155" s="73">
        <v>1</v>
      </c>
      <c r="M155" s="74">
        <v>2704.103515625</v>
      </c>
      <c r="N155" s="74">
        <v>542.474365234375</v>
      </c>
      <c r="O155" s="75"/>
      <c r="P155" s="76"/>
      <c r="Q155" s="76"/>
      <c r="R155" s="86"/>
      <c r="S155" s="48">
        <v>0</v>
      </c>
      <c r="T155" s="48">
        <v>2</v>
      </c>
      <c r="U155" s="49">
        <v>0</v>
      </c>
      <c r="V155" s="49">
        <v>0.01</v>
      </c>
      <c r="W155" s="49">
        <v>0</v>
      </c>
      <c r="X155" s="49">
        <v>0.691483</v>
      </c>
      <c r="Y155" s="49">
        <v>0.5</v>
      </c>
      <c r="Z155" s="49">
        <v>0</v>
      </c>
      <c r="AA155" s="71">
        <v>155</v>
      </c>
      <c r="AB155" s="71"/>
      <c r="AC155" s="72"/>
      <c r="AD155" s="78" t="s">
        <v>1647</v>
      </c>
      <c r="AE155" s="78">
        <v>61</v>
      </c>
      <c r="AF155" s="78">
        <v>31</v>
      </c>
      <c r="AG155" s="78">
        <v>153</v>
      </c>
      <c r="AH155" s="78">
        <v>3</v>
      </c>
      <c r="AI155" s="78"/>
      <c r="AJ155" s="78"/>
      <c r="AK155" s="78" t="s">
        <v>1988</v>
      </c>
      <c r="AL155" s="83" t="s">
        <v>2115</v>
      </c>
      <c r="AM155" s="78"/>
      <c r="AN155" s="80">
        <v>40590.211180555554</v>
      </c>
      <c r="AO155" s="78"/>
      <c r="AP155" s="78" t="b">
        <v>0</v>
      </c>
      <c r="AQ155" s="78" t="b">
        <v>0</v>
      </c>
      <c r="AR155" s="78" t="b">
        <v>1</v>
      </c>
      <c r="AS155" s="78" t="s">
        <v>1403</v>
      </c>
      <c r="AT155" s="78">
        <v>0</v>
      </c>
      <c r="AU155" s="83" t="s">
        <v>2337</v>
      </c>
      <c r="AV155" s="78" t="b">
        <v>0</v>
      </c>
      <c r="AW155" s="78" t="s">
        <v>2424</v>
      </c>
      <c r="AX155" s="83" t="s">
        <v>2577</v>
      </c>
      <c r="AY155" s="78" t="s">
        <v>66</v>
      </c>
      <c r="AZ155" s="78" t="str">
        <f>REPLACE(INDEX(GroupVertices[Group],MATCH(Vertices[[#This Row],[Vertex]],GroupVertices[Vertex],0)),1,1,"")</f>
        <v>5</v>
      </c>
      <c r="BA155" s="48"/>
      <c r="BB155" s="48"/>
      <c r="BC155" s="48"/>
      <c r="BD155" s="48"/>
      <c r="BE155" s="48" t="s">
        <v>730</v>
      </c>
      <c r="BF155" s="48" t="s">
        <v>730</v>
      </c>
      <c r="BG155" s="121" t="s">
        <v>3504</v>
      </c>
      <c r="BH155" s="121" t="s">
        <v>3504</v>
      </c>
      <c r="BI155" s="121" t="s">
        <v>3629</v>
      </c>
      <c r="BJ155" s="121" t="s">
        <v>3629</v>
      </c>
      <c r="BK155" s="121">
        <v>1</v>
      </c>
      <c r="BL155" s="124">
        <v>4.166666666666667</v>
      </c>
      <c r="BM155" s="121">
        <v>0</v>
      </c>
      <c r="BN155" s="124">
        <v>0</v>
      </c>
      <c r="BO155" s="121">
        <v>0</v>
      </c>
      <c r="BP155" s="124">
        <v>0</v>
      </c>
      <c r="BQ155" s="121">
        <v>23</v>
      </c>
      <c r="BR155" s="124">
        <v>95.83333333333333</v>
      </c>
      <c r="BS155" s="121">
        <v>24</v>
      </c>
      <c r="BT155" s="2"/>
      <c r="BU155" s="3"/>
      <c r="BV155" s="3"/>
      <c r="BW155" s="3"/>
      <c r="BX155" s="3"/>
    </row>
    <row r="156" spans="1:76" ht="15">
      <c r="A156" s="64" t="s">
        <v>398</v>
      </c>
      <c r="B156" s="65"/>
      <c r="C156" s="65" t="s">
        <v>64</v>
      </c>
      <c r="D156" s="66">
        <v>168.2541419535576</v>
      </c>
      <c r="E156" s="68"/>
      <c r="F156" s="100" t="s">
        <v>2403</v>
      </c>
      <c r="G156" s="65"/>
      <c r="H156" s="69" t="s">
        <v>398</v>
      </c>
      <c r="I156" s="70"/>
      <c r="J156" s="70"/>
      <c r="K156" s="69" t="s">
        <v>2782</v>
      </c>
      <c r="L156" s="73">
        <v>1</v>
      </c>
      <c r="M156" s="74">
        <v>3989.20458984375</v>
      </c>
      <c r="N156" s="74">
        <v>1937.892822265625</v>
      </c>
      <c r="O156" s="75"/>
      <c r="P156" s="76"/>
      <c r="Q156" s="76"/>
      <c r="R156" s="86"/>
      <c r="S156" s="48">
        <v>2</v>
      </c>
      <c r="T156" s="48">
        <v>0</v>
      </c>
      <c r="U156" s="49">
        <v>0</v>
      </c>
      <c r="V156" s="49">
        <v>0.011765</v>
      </c>
      <c r="W156" s="49">
        <v>0</v>
      </c>
      <c r="X156" s="49">
        <v>0.698312</v>
      </c>
      <c r="Y156" s="49">
        <v>0.5</v>
      </c>
      <c r="Z156" s="49">
        <v>0</v>
      </c>
      <c r="AA156" s="71">
        <v>156</v>
      </c>
      <c r="AB156" s="71"/>
      <c r="AC156" s="72"/>
      <c r="AD156" s="78" t="s">
        <v>1648</v>
      </c>
      <c r="AE156" s="78">
        <v>179</v>
      </c>
      <c r="AF156" s="78">
        <v>7845</v>
      </c>
      <c r="AG156" s="78">
        <v>3064</v>
      </c>
      <c r="AH156" s="78">
        <v>479</v>
      </c>
      <c r="AI156" s="78"/>
      <c r="AJ156" s="78" t="s">
        <v>1836</v>
      </c>
      <c r="AK156" s="78" t="s">
        <v>1900</v>
      </c>
      <c r="AL156" s="83" t="s">
        <v>2116</v>
      </c>
      <c r="AM156" s="78"/>
      <c r="AN156" s="80">
        <v>40969.8828587963</v>
      </c>
      <c r="AO156" s="83" t="s">
        <v>2280</v>
      </c>
      <c r="AP156" s="78" t="b">
        <v>0</v>
      </c>
      <c r="AQ156" s="78" t="b">
        <v>0</v>
      </c>
      <c r="AR156" s="78" t="b">
        <v>1</v>
      </c>
      <c r="AS156" s="78" t="s">
        <v>1403</v>
      </c>
      <c r="AT156" s="78">
        <v>129</v>
      </c>
      <c r="AU156" s="83" t="s">
        <v>2334</v>
      </c>
      <c r="AV156" s="78" t="b">
        <v>0</v>
      </c>
      <c r="AW156" s="78" t="s">
        <v>2424</v>
      </c>
      <c r="AX156" s="83" t="s">
        <v>2578</v>
      </c>
      <c r="AY156" s="78" t="s">
        <v>65</v>
      </c>
      <c r="AZ156" s="78" t="str">
        <f>REPLACE(INDEX(GroupVertices[Group],MATCH(Vertices[[#This Row],[Vertex]],GroupVertices[Vertex],0)),1,1,"")</f>
        <v>5</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326</v>
      </c>
      <c r="B157" s="65"/>
      <c r="C157" s="65" t="s">
        <v>64</v>
      </c>
      <c r="D157" s="66">
        <v>163.04381892352504</v>
      </c>
      <c r="E157" s="68"/>
      <c r="F157" s="100" t="s">
        <v>904</v>
      </c>
      <c r="G157" s="65"/>
      <c r="H157" s="69" t="s">
        <v>326</v>
      </c>
      <c r="I157" s="70"/>
      <c r="J157" s="70"/>
      <c r="K157" s="69" t="s">
        <v>2783</v>
      </c>
      <c r="L157" s="73">
        <v>545.6381322957199</v>
      </c>
      <c r="M157" s="74">
        <v>3520.43603515625</v>
      </c>
      <c r="N157" s="74">
        <v>1534.9732666015625</v>
      </c>
      <c r="O157" s="75"/>
      <c r="P157" s="76"/>
      <c r="Q157" s="76"/>
      <c r="R157" s="86"/>
      <c r="S157" s="48">
        <v>0</v>
      </c>
      <c r="T157" s="48">
        <v>4</v>
      </c>
      <c r="U157" s="49">
        <v>28</v>
      </c>
      <c r="V157" s="49">
        <v>0.012821</v>
      </c>
      <c r="W157" s="49">
        <v>0</v>
      </c>
      <c r="X157" s="49">
        <v>1.281054</v>
      </c>
      <c r="Y157" s="49">
        <v>0.25</v>
      </c>
      <c r="Z157" s="49">
        <v>0</v>
      </c>
      <c r="AA157" s="71">
        <v>157</v>
      </c>
      <c r="AB157" s="71"/>
      <c r="AC157" s="72"/>
      <c r="AD157" s="78" t="s">
        <v>1649</v>
      </c>
      <c r="AE157" s="78">
        <v>76</v>
      </c>
      <c r="AF157" s="78">
        <v>1311</v>
      </c>
      <c r="AG157" s="78">
        <v>58385</v>
      </c>
      <c r="AH157" s="78">
        <v>3</v>
      </c>
      <c r="AI157" s="78"/>
      <c r="AJ157" s="78" t="s">
        <v>1837</v>
      </c>
      <c r="AK157" s="78"/>
      <c r="AL157" s="83" t="s">
        <v>2117</v>
      </c>
      <c r="AM157" s="78"/>
      <c r="AN157" s="80">
        <v>42256.37311342593</v>
      </c>
      <c r="AO157" s="83" t="s">
        <v>2281</v>
      </c>
      <c r="AP157" s="78" t="b">
        <v>1</v>
      </c>
      <c r="AQ157" s="78" t="b">
        <v>0</v>
      </c>
      <c r="AR157" s="78" t="b">
        <v>0</v>
      </c>
      <c r="AS157" s="78" t="s">
        <v>1403</v>
      </c>
      <c r="AT157" s="78">
        <v>1356</v>
      </c>
      <c r="AU157" s="83" t="s">
        <v>2334</v>
      </c>
      <c r="AV157" s="78" t="b">
        <v>0</v>
      </c>
      <c r="AW157" s="78" t="s">
        <v>2424</v>
      </c>
      <c r="AX157" s="83" t="s">
        <v>2579</v>
      </c>
      <c r="AY157" s="78" t="s">
        <v>66</v>
      </c>
      <c r="AZ157" s="78" t="str">
        <f>REPLACE(INDEX(GroupVertices[Group],MATCH(Vertices[[#This Row],[Vertex]],GroupVertices[Vertex],0)),1,1,"")</f>
        <v>5</v>
      </c>
      <c r="BA157" s="48"/>
      <c r="BB157" s="48"/>
      <c r="BC157" s="48"/>
      <c r="BD157" s="48"/>
      <c r="BE157" s="48" t="s">
        <v>3407</v>
      </c>
      <c r="BF157" s="48" t="s">
        <v>3407</v>
      </c>
      <c r="BG157" s="121" t="s">
        <v>3506</v>
      </c>
      <c r="BH157" s="121" t="s">
        <v>3506</v>
      </c>
      <c r="BI157" s="121" t="s">
        <v>3630</v>
      </c>
      <c r="BJ157" s="121" t="s">
        <v>3630</v>
      </c>
      <c r="BK157" s="121">
        <v>2</v>
      </c>
      <c r="BL157" s="124">
        <v>4.651162790697675</v>
      </c>
      <c r="BM157" s="121">
        <v>1</v>
      </c>
      <c r="BN157" s="124">
        <v>2.3255813953488373</v>
      </c>
      <c r="BO157" s="121">
        <v>0</v>
      </c>
      <c r="BP157" s="124">
        <v>0</v>
      </c>
      <c r="BQ157" s="121">
        <v>40</v>
      </c>
      <c r="BR157" s="124">
        <v>93.02325581395348</v>
      </c>
      <c r="BS157" s="121">
        <v>43</v>
      </c>
      <c r="BT157" s="2"/>
      <c r="BU157" s="3"/>
      <c r="BV157" s="3"/>
      <c r="BW157" s="3"/>
      <c r="BX157" s="3"/>
    </row>
    <row r="158" spans="1:76" ht="15">
      <c r="A158" s="64" t="s">
        <v>327</v>
      </c>
      <c r="B158" s="65"/>
      <c r="C158" s="65" t="s">
        <v>64</v>
      </c>
      <c r="D158" s="66">
        <v>162.32933324325123</v>
      </c>
      <c r="E158" s="68"/>
      <c r="F158" s="100" t="s">
        <v>905</v>
      </c>
      <c r="G158" s="65"/>
      <c r="H158" s="69" t="s">
        <v>327</v>
      </c>
      <c r="I158" s="70"/>
      <c r="J158" s="70"/>
      <c r="K158" s="69" t="s">
        <v>2784</v>
      </c>
      <c r="L158" s="73">
        <v>1</v>
      </c>
      <c r="M158" s="74">
        <v>3559.915283203125</v>
      </c>
      <c r="N158" s="74">
        <v>878.4988403320312</v>
      </c>
      <c r="O158" s="75"/>
      <c r="P158" s="76"/>
      <c r="Q158" s="76"/>
      <c r="R158" s="86"/>
      <c r="S158" s="48">
        <v>1</v>
      </c>
      <c r="T158" s="48">
        <v>1</v>
      </c>
      <c r="U158" s="49">
        <v>0</v>
      </c>
      <c r="V158" s="49">
        <v>0.010101</v>
      </c>
      <c r="W158" s="49">
        <v>0</v>
      </c>
      <c r="X158" s="49">
        <v>0.688005</v>
      </c>
      <c r="Y158" s="49">
        <v>0.5</v>
      </c>
      <c r="Z158" s="49">
        <v>0</v>
      </c>
      <c r="AA158" s="71">
        <v>158</v>
      </c>
      <c r="AB158" s="71"/>
      <c r="AC158" s="72"/>
      <c r="AD158" s="78" t="s">
        <v>1650</v>
      </c>
      <c r="AE158" s="78">
        <v>802</v>
      </c>
      <c r="AF158" s="78">
        <v>415</v>
      </c>
      <c r="AG158" s="78">
        <v>3623</v>
      </c>
      <c r="AH158" s="78">
        <v>306</v>
      </c>
      <c r="AI158" s="78"/>
      <c r="AJ158" s="78" t="s">
        <v>1838</v>
      </c>
      <c r="AK158" s="78" t="s">
        <v>1989</v>
      </c>
      <c r="AL158" s="83" t="s">
        <v>2118</v>
      </c>
      <c r="AM158" s="78"/>
      <c r="AN158" s="80">
        <v>39986.784953703704</v>
      </c>
      <c r="AO158" s="83" t="s">
        <v>2282</v>
      </c>
      <c r="AP158" s="78" t="b">
        <v>0</v>
      </c>
      <c r="AQ158" s="78" t="b">
        <v>0</v>
      </c>
      <c r="AR158" s="78" t="b">
        <v>1</v>
      </c>
      <c r="AS158" s="78" t="s">
        <v>1403</v>
      </c>
      <c r="AT158" s="78">
        <v>22</v>
      </c>
      <c r="AU158" s="83" t="s">
        <v>2339</v>
      </c>
      <c r="AV158" s="78" t="b">
        <v>0</v>
      </c>
      <c r="AW158" s="78" t="s">
        <v>2424</v>
      </c>
      <c r="AX158" s="83" t="s">
        <v>2580</v>
      </c>
      <c r="AY158" s="78" t="s">
        <v>66</v>
      </c>
      <c r="AZ158" s="78" t="str">
        <f>REPLACE(INDEX(GroupVertices[Group],MATCH(Vertices[[#This Row],[Vertex]],GroupVertices[Vertex],0)),1,1,"")</f>
        <v>5</v>
      </c>
      <c r="BA158" s="48" t="s">
        <v>624</v>
      </c>
      <c r="BB158" s="48" t="s">
        <v>624</v>
      </c>
      <c r="BC158" s="48" t="s">
        <v>668</v>
      </c>
      <c r="BD158" s="48" t="s">
        <v>668</v>
      </c>
      <c r="BE158" s="48" t="s">
        <v>730</v>
      </c>
      <c r="BF158" s="48" t="s">
        <v>730</v>
      </c>
      <c r="BG158" s="121" t="s">
        <v>3505</v>
      </c>
      <c r="BH158" s="121" t="s">
        <v>3505</v>
      </c>
      <c r="BI158" s="121" t="s">
        <v>3274</v>
      </c>
      <c r="BJ158" s="121" t="s">
        <v>3274</v>
      </c>
      <c r="BK158" s="121">
        <v>1</v>
      </c>
      <c r="BL158" s="124">
        <v>3.7037037037037037</v>
      </c>
      <c r="BM158" s="121">
        <v>1</v>
      </c>
      <c r="BN158" s="124">
        <v>3.7037037037037037</v>
      </c>
      <c r="BO158" s="121">
        <v>0</v>
      </c>
      <c r="BP158" s="124">
        <v>0</v>
      </c>
      <c r="BQ158" s="121">
        <v>25</v>
      </c>
      <c r="BR158" s="124">
        <v>92.5925925925926</v>
      </c>
      <c r="BS158" s="121">
        <v>27</v>
      </c>
      <c r="BT158" s="2"/>
      <c r="BU158" s="3"/>
      <c r="BV158" s="3"/>
      <c r="BW158" s="3"/>
      <c r="BX158" s="3"/>
    </row>
    <row r="159" spans="1:76" ht="15">
      <c r="A159" s="64" t="s">
        <v>399</v>
      </c>
      <c r="B159" s="65"/>
      <c r="C159" s="65" t="s">
        <v>64</v>
      </c>
      <c r="D159" s="66">
        <v>199.98416394437874</v>
      </c>
      <c r="E159" s="68"/>
      <c r="F159" s="100" t="s">
        <v>2404</v>
      </c>
      <c r="G159" s="65"/>
      <c r="H159" s="69" t="s">
        <v>399</v>
      </c>
      <c r="I159" s="70"/>
      <c r="J159" s="70"/>
      <c r="K159" s="69" t="s">
        <v>2785</v>
      </c>
      <c r="L159" s="73">
        <v>1</v>
      </c>
      <c r="M159" s="74">
        <v>5892.91943359375</v>
      </c>
      <c r="N159" s="74">
        <v>9646.09375</v>
      </c>
      <c r="O159" s="75"/>
      <c r="P159" s="76"/>
      <c r="Q159" s="76"/>
      <c r="R159" s="86"/>
      <c r="S159" s="48">
        <v>1</v>
      </c>
      <c r="T159" s="48">
        <v>0</v>
      </c>
      <c r="U159" s="49">
        <v>0</v>
      </c>
      <c r="V159" s="49">
        <v>0.090909</v>
      </c>
      <c r="W159" s="49">
        <v>0</v>
      </c>
      <c r="X159" s="49">
        <v>0.578511</v>
      </c>
      <c r="Y159" s="49">
        <v>0</v>
      </c>
      <c r="Z159" s="49">
        <v>0</v>
      </c>
      <c r="AA159" s="71">
        <v>159</v>
      </c>
      <c r="AB159" s="71"/>
      <c r="AC159" s="72"/>
      <c r="AD159" s="78" t="s">
        <v>1651</v>
      </c>
      <c r="AE159" s="78">
        <v>78</v>
      </c>
      <c r="AF159" s="78">
        <v>47636</v>
      </c>
      <c r="AG159" s="78">
        <v>28479</v>
      </c>
      <c r="AH159" s="78">
        <v>10204</v>
      </c>
      <c r="AI159" s="78"/>
      <c r="AJ159" s="78" t="s">
        <v>1839</v>
      </c>
      <c r="AK159" s="78" t="s">
        <v>1990</v>
      </c>
      <c r="AL159" s="83" t="s">
        <v>2119</v>
      </c>
      <c r="AM159" s="78"/>
      <c r="AN159" s="80">
        <v>41069.73243055555</v>
      </c>
      <c r="AO159" s="83" t="s">
        <v>2283</v>
      </c>
      <c r="AP159" s="78" t="b">
        <v>0</v>
      </c>
      <c r="AQ159" s="78" t="b">
        <v>0</v>
      </c>
      <c r="AR159" s="78" t="b">
        <v>1</v>
      </c>
      <c r="AS159" s="78" t="s">
        <v>1407</v>
      </c>
      <c r="AT159" s="78">
        <v>119</v>
      </c>
      <c r="AU159" s="83" t="s">
        <v>2336</v>
      </c>
      <c r="AV159" s="78" t="b">
        <v>1</v>
      </c>
      <c r="AW159" s="78" t="s">
        <v>2424</v>
      </c>
      <c r="AX159" s="83" t="s">
        <v>2581</v>
      </c>
      <c r="AY159" s="78" t="s">
        <v>65</v>
      </c>
      <c r="AZ159" s="78" t="str">
        <f>REPLACE(INDEX(GroupVertices[Group],MATCH(Vertices[[#This Row],[Vertex]],GroupVertices[Vertex],0)),1,1,"")</f>
        <v>10</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400</v>
      </c>
      <c r="B160" s="65"/>
      <c r="C160" s="65" t="s">
        <v>64</v>
      </c>
      <c r="D160" s="66">
        <v>465.85417354573684</v>
      </c>
      <c r="E160" s="68"/>
      <c r="F160" s="100" t="s">
        <v>2405</v>
      </c>
      <c r="G160" s="65"/>
      <c r="H160" s="69" t="s">
        <v>400</v>
      </c>
      <c r="I160" s="70"/>
      <c r="J160" s="70"/>
      <c r="K160" s="69" t="s">
        <v>2786</v>
      </c>
      <c r="L160" s="73">
        <v>1</v>
      </c>
      <c r="M160" s="74">
        <v>5431.5556640625</v>
      </c>
      <c r="N160" s="74">
        <v>8974.8671875</v>
      </c>
      <c r="O160" s="75"/>
      <c r="P160" s="76"/>
      <c r="Q160" s="76"/>
      <c r="R160" s="86"/>
      <c r="S160" s="48">
        <v>1</v>
      </c>
      <c r="T160" s="48">
        <v>0</v>
      </c>
      <c r="U160" s="49">
        <v>0</v>
      </c>
      <c r="V160" s="49">
        <v>0.090909</v>
      </c>
      <c r="W160" s="49">
        <v>0</v>
      </c>
      <c r="X160" s="49">
        <v>0.578511</v>
      </c>
      <c r="Y160" s="49">
        <v>0</v>
      </c>
      <c r="Z160" s="49">
        <v>0</v>
      </c>
      <c r="AA160" s="71">
        <v>160</v>
      </c>
      <c r="AB160" s="71"/>
      <c r="AC160" s="72"/>
      <c r="AD160" s="78" t="s">
        <v>1652</v>
      </c>
      <c r="AE160" s="78">
        <v>46</v>
      </c>
      <c r="AF160" s="78">
        <v>381050</v>
      </c>
      <c r="AG160" s="78">
        <v>5877</v>
      </c>
      <c r="AH160" s="78">
        <v>4</v>
      </c>
      <c r="AI160" s="78"/>
      <c r="AJ160" s="78" t="s">
        <v>1840</v>
      </c>
      <c r="AK160" s="78" t="s">
        <v>1991</v>
      </c>
      <c r="AL160" s="83" t="s">
        <v>2120</v>
      </c>
      <c r="AM160" s="78"/>
      <c r="AN160" s="80">
        <v>40115.43949074074</v>
      </c>
      <c r="AO160" s="83" t="s">
        <v>2284</v>
      </c>
      <c r="AP160" s="78" t="b">
        <v>0</v>
      </c>
      <c r="AQ160" s="78" t="b">
        <v>0</v>
      </c>
      <c r="AR160" s="78" t="b">
        <v>0</v>
      </c>
      <c r="AS160" s="78" t="s">
        <v>1407</v>
      </c>
      <c r="AT160" s="78">
        <v>391</v>
      </c>
      <c r="AU160" s="83" t="s">
        <v>2334</v>
      </c>
      <c r="AV160" s="78" t="b">
        <v>0</v>
      </c>
      <c r="AW160" s="78" t="s">
        <v>2424</v>
      </c>
      <c r="AX160" s="83" t="s">
        <v>2582</v>
      </c>
      <c r="AY160" s="78" t="s">
        <v>65</v>
      </c>
      <c r="AZ160" s="78" t="str">
        <f>REPLACE(INDEX(GroupVertices[Group],MATCH(Vertices[[#This Row],[Vertex]],GroupVertices[Vertex],0)),1,1,"")</f>
        <v>10</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331</v>
      </c>
      <c r="B161" s="65"/>
      <c r="C161" s="65" t="s">
        <v>64</v>
      </c>
      <c r="D161" s="66">
        <v>162.18500075649948</v>
      </c>
      <c r="E161" s="68"/>
      <c r="F161" s="100" t="s">
        <v>908</v>
      </c>
      <c r="G161" s="65"/>
      <c r="H161" s="69" t="s">
        <v>331</v>
      </c>
      <c r="I161" s="70"/>
      <c r="J161" s="70"/>
      <c r="K161" s="69" t="s">
        <v>2787</v>
      </c>
      <c r="L161" s="73">
        <v>1</v>
      </c>
      <c r="M161" s="74">
        <v>2004.82958984375</v>
      </c>
      <c r="N161" s="74">
        <v>1196.7437744140625</v>
      </c>
      <c r="O161" s="75"/>
      <c r="P161" s="76"/>
      <c r="Q161" s="76"/>
      <c r="R161" s="86"/>
      <c r="S161" s="48">
        <v>0</v>
      </c>
      <c r="T161" s="48">
        <v>1</v>
      </c>
      <c r="U161" s="49">
        <v>0</v>
      </c>
      <c r="V161" s="49">
        <v>0.012195</v>
      </c>
      <c r="W161" s="49">
        <v>0</v>
      </c>
      <c r="X161" s="49">
        <v>0.484203</v>
      </c>
      <c r="Y161" s="49">
        <v>0</v>
      </c>
      <c r="Z161" s="49">
        <v>0</v>
      </c>
      <c r="AA161" s="71">
        <v>161</v>
      </c>
      <c r="AB161" s="71"/>
      <c r="AC161" s="72"/>
      <c r="AD161" s="78" t="s">
        <v>1653</v>
      </c>
      <c r="AE161" s="78">
        <v>176</v>
      </c>
      <c r="AF161" s="78">
        <v>234</v>
      </c>
      <c r="AG161" s="78">
        <v>601</v>
      </c>
      <c r="AH161" s="78">
        <v>111</v>
      </c>
      <c r="AI161" s="78"/>
      <c r="AJ161" s="78" t="s">
        <v>1841</v>
      </c>
      <c r="AK161" s="78" t="s">
        <v>1992</v>
      </c>
      <c r="AL161" s="83" t="s">
        <v>2121</v>
      </c>
      <c r="AM161" s="78"/>
      <c r="AN161" s="80">
        <v>39981.17769675926</v>
      </c>
      <c r="AO161" s="83" t="s">
        <v>2285</v>
      </c>
      <c r="AP161" s="78" t="b">
        <v>1</v>
      </c>
      <c r="AQ161" s="78" t="b">
        <v>0</v>
      </c>
      <c r="AR161" s="78" t="b">
        <v>1</v>
      </c>
      <c r="AS161" s="78" t="s">
        <v>1403</v>
      </c>
      <c r="AT161" s="78">
        <v>22</v>
      </c>
      <c r="AU161" s="83" t="s">
        <v>2334</v>
      </c>
      <c r="AV161" s="78" t="b">
        <v>0</v>
      </c>
      <c r="AW161" s="78" t="s">
        <v>2424</v>
      </c>
      <c r="AX161" s="83" t="s">
        <v>2583</v>
      </c>
      <c r="AY161" s="78" t="s">
        <v>66</v>
      </c>
      <c r="AZ161" s="78" t="str">
        <f>REPLACE(INDEX(GroupVertices[Group],MATCH(Vertices[[#This Row],[Vertex]],GroupVertices[Vertex],0)),1,1,"")</f>
        <v>2</v>
      </c>
      <c r="BA161" s="48"/>
      <c r="BB161" s="48"/>
      <c r="BC161" s="48"/>
      <c r="BD161" s="48"/>
      <c r="BE161" s="48" t="s">
        <v>742</v>
      </c>
      <c r="BF161" s="48" t="s">
        <v>742</v>
      </c>
      <c r="BG161" s="121" t="s">
        <v>3507</v>
      </c>
      <c r="BH161" s="121" t="s">
        <v>3507</v>
      </c>
      <c r="BI161" s="121" t="s">
        <v>3631</v>
      </c>
      <c r="BJ161" s="121" t="s">
        <v>3631</v>
      </c>
      <c r="BK161" s="121">
        <v>1</v>
      </c>
      <c r="BL161" s="124">
        <v>5.882352941176471</v>
      </c>
      <c r="BM161" s="121">
        <v>1</v>
      </c>
      <c r="BN161" s="124">
        <v>5.882352941176471</v>
      </c>
      <c r="BO161" s="121">
        <v>0</v>
      </c>
      <c r="BP161" s="124">
        <v>0</v>
      </c>
      <c r="BQ161" s="121">
        <v>15</v>
      </c>
      <c r="BR161" s="124">
        <v>88.23529411764706</v>
      </c>
      <c r="BS161" s="121">
        <v>17</v>
      </c>
      <c r="BT161" s="2"/>
      <c r="BU161" s="3"/>
      <c r="BV161" s="3"/>
      <c r="BW161" s="3"/>
      <c r="BX161" s="3"/>
    </row>
    <row r="162" spans="1:76" ht="15">
      <c r="A162" s="64" t="s">
        <v>332</v>
      </c>
      <c r="B162" s="65"/>
      <c r="C162" s="65" t="s">
        <v>64</v>
      </c>
      <c r="D162" s="66">
        <v>162.08452620771098</v>
      </c>
      <c r="E162" s="68"/>
      <c r="F162" s="100" t="s">
        <v>2406</v>
      </c>
      <c r="G162" s="65"/>
      <c r="H162" s="69" t="s">
        <v>332</v>
      </c>
      <c r="I162" s="70"/>
      <c r="J162" s="70"/>
      <c r="K162" s="69" t="s">
        <v>2788</v>
      </c>
      <c r="L162" s="73">
        <v>1</v>
      </c>
      <c r="M162" s="74">
        <v>8995.2021484375</v>
      </c>
      <c r="N162" s="74">
        <v>646.994140625</v>
      </c>
      <c r="O162" s="75"/>
      <c r="P162" s="76"/>
      <c r="Q162" s="76"/>
      <c r="R162" s="86"/>
      <c r="S162" s="48">
        <v>0</v>
      </c>
      <c r="T162" s="48">
        <v>1</v>
      </c>
      <c r="U162" s="49">
        <v>0</v>
      </c>
      <c r="V162" s="49">
        <v>1</v>
      </c>
      <c r="W162" s="49">
        <v>0</v>
      </c>
      <c r="X162" s="49">
        <v>0.999997</v>
      </c>
      <c r="Y162" s="49">
        <v>0</v>
      </c>
      <c r="Z162" s="49">
        <v>0</v>
      </c>
      <c r="AA162" s="71">
        <v>162</v>
      </c>
      <c r="AB162" s="71"/>
      <c r="AC162" s="72"/>
      <c r="AD162" s="78" t="s">
        <v>1654</v>
      </c>
      <c r="AE162" s="78">
        <v>541</v>
      </c>
      <c r="AF162" s="78">
        <v>108</v>
      </c>
      <c r="AG162" s="78">
        <v>747</v>
      </c>
      <c r="AH162" s="78">
        <v>3477</v>
      </c>
      <c r="AI162" s="78"/>
      <c r="AJ162" s="78" t="s">
        <v>1842</v>
      </c>
      <c r="AK162" s="78" t="s">
        <v>1967</v>
      </c>
      <c r="AL162" s="83" t="s">
        <v>2122</v>
      </c>
      <c r="AM162" s="78"/>
      <c r="AN162" s="80">
        <v>39832.22704861111</v>
      </c>
      <c r="AO162" s="83" t="s">
        <v>2286</v>
      </c>
      <c r="AP162" s="78" t="b">
        <v>1</v>
      </c>
      <c r="AQ162" s="78" t="b">
        <v>0</v>
      </c>
      <c r="AR162" s="78" t="b">
        <v>0</v>
      </c>
      <c r="AS162" s="78" t="s">
        <v>1403</v>
      </c>
      <c r="AT162" s="78">
        <v>0</v>
      </c>
      <c r="AU162" s="83" t="s">
        <v>2334</v>
      </c>
      <c r="AV162" s="78" t="b">
        <v>0</v>
      </c>
      <c r="AW162" s="78" t="s">
        <v>2424</v>
      </c>
      <c r="AX162" s="83" t="s">
        <v>2584</v>
      </c>
      <c r="AY162" s="78" t="s">
        <v>66</v>
      </c>
      <c r="AZ162" s="78" t="str">
        <f>REPLACE(INDEX(GroupVertices[Group],MATCH(Vertices[[#This Row],[Vertex]],GroupVertices[Vertex],0)),1,1,"")</f>
        <v>27</v>
      </c>
      <c r="BA162" s="48"/>
      <c r="BB162" s="48"/>
      <c r="BC162" s="48"/>
      <c r="BD162" s="48"/>
      <c r="BE162" s="48" t="s">
        <v>743</v>
      </c>
      <c r="BF162" s="48" t="s">
        <v>743</v>
      </c>
      <c r="BG162" s="121" t="s">
        <v>3508</v>
      </c>
      <c r="BH162" s="121" t="s">
        <v>3508</v>
      </c>
      <c r="BI162" s="121" t="s">
        <v>3632</v>
      </c>
      <c r="BJ162" s="121" t="s">
        <v>3632</v>
      </c>
      <c r="BK162" s="121">
        <v>1</v>
      </c>
      <c r="BL162" s="124">
        <v>2.5</v>
      </c>
      <c r="BM162" s="121">
        <v>0</v>
      </c>
      <c r="BN162" s="124">
        <v>0</v>
      </c>
      <c r="BO162" s="121">
        <v>0</v>
      </c>
      <c r="BP162" s="124">
        <v>0</v>
      </c>
      <c r="BQ162" s="121">
        <v>39</v>
      </c>
      <c r="BR162" s="124">
        <v>97.5</v>
      </c>
      <c r="BS162" s="121">
        <v>40</v>
      </c>
      <c r="BT162" s="2"/>
      <c r="BU162" s="3"/>
      <c r="BV162" s="3"/>
      <c r="BW162" s="3"/>
      <c r="BX162" s="3"/>
    </row>
    <row r="163" spans="1:76" ht="15">
      <c r="A163" s="64" t="s">
        <v>401</v>
      </c>
      <c r="B163" s="65"/>
      <c r="C163" s="65" t="s">
        <v>64</v>
      </c>
      <c r="D163" s="66">
        <v>278.0576728553716</v>
      </c>
      <c r="E163" s="68"/>
      <c r="F163" s="100" t="s">
        <v>2407</v>
      </c>
      <c r="G163" s="65"/>
      <c r="H163" s="69" t="s">
        <v>401</v>
      </c>
      <c r="I163" s="70"/>
      <c r="J163" s="70"/>
      <c r="K163" s="69" t="s">
        <v>2789</v>
      </c>
      <c r="L163" s="73">
        <v>1</v>
      </c>
      <c r="M163" s="74">
        <v>8995.2021484375</v>
      </c>
      <c r="N163" s="74">
        <v>1235.1705322265625</v>
      </c>
      <c r="O163" s="75"/>
      <c r="P163" s="76"/>
      <c r="Q163" s="76"/>
      <c r="R163" s="86"/>
      <c r="S163" s="48">
        <v>1</v>
      </c>
      <c r="T163" s="48">
        <v>0</v>
      </c>
      <c r="U163" s="49">
        <v>0</v>
      </c>
      <c r="V163" s="49">
        <v>1</v>
      </c>
      <c r="W163" s="49">
        <v>0</v>
      </c>
      <c r="X163" s="49">
        <v>0.999997</v>
      </c>
      <c r="Y163" s="49">
        <v>0</v>
      </c>
      <c r="Z163" s="49">
        <v>0</v>
      </c>
      <c r="AA163" s="71">
        <v>163</v>
      </c>
      <c r="AB163" s="71"/>
      <c r="AC163" s="72"/>
      <c r="AD163" s="78" t="s">
        <v>1655</v>
      </c>
      <c r="AE163" s="78">
        <v>925</v>
      </c>
      <c r="AF163" s="78">
        <v>145544</v>
      </c>
      <c r="AG163" s="78">
        <v>108553</v>
      </c>
      <c r="AH163" s="78">
        <v>1781</v>
      </c>
      <c r="AI163" s="78"/>
      <c r="AJ163" s="78" t="s">
        <v>1843</v>
      </c>
      <c r="AK163" s="78"/>
      <c r="AL163" s="83" t="s">
        <v>2123</v>
      </c>
      <c r="AM163" s="78"/>
      <c r="AN163" s="80">
        <v>39926.65253472222</v>
      </c>
      <c r="AO163" s="83" t="s">
        <v>2287</v>
      </c>
      <c r="AP163" s="78" t="b">
        <v>0</v>
      </c>
      <c r="AQ163" s="78" t="b">
        <v>0</v>
      </c>
      <c r="AR163" s="78" t="b">
        <v>0</v>
      </c>
      <c r="AS163" s="78" t="s">
        <v>1403</v>
      </c>
      <c r="AT163" s="78">
        <v>3711</v>
      </c>
      <c r="AU163" s="83" t="s">
        <v>2334</v>
      </c>
      <c r="AV163" s="78" t="b">
        <v>1</v>
      </c>
      <c r="AW163" s="78" t="s">
        <v>2424</v>
      </c>
      <c r="AX163" s="83" t="s">
        <v>2585</v>
      </c>
      <c r="AY163" s="78" t="s">
        <v>65</v>
      </c>
      <c r="AZ163" s="78" t="str">
        <f>REPLACE(INDEX(GroupVertices[Group],MATCH(Vertices[[#This Row],[Vertex]],GroupVertices[Vertex],0)),1,1,"")</f>
        <v>27</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333</v>
      </c>
      <c r="B164" s="65"/>
      <c r="C164" s="65" t="s">
        <v>64</v>
      </c>
      <c r="D164" s="66">
        <v>162.0031896682155</v>
      </c>
      <c r="E164" s="68"/>
      <c r="F164" s="100" t="s">
        <v>909</v>
      </c>
      <c r="G164" s="65"/>
      <c r="H164" s="69" t="s">
        <v>333</v>
      </c>
      <c r="I164" s="70"/>
      <c r="J164" s="70"/>
      <c r="K164" s="69" t="s">
        <v>2790</v>
      </c>
      <c r="L164" s="73">
        <v>1</v>
      </c>
      <c r="M164" s="74">
        <v>1873.6732177734375</v>
      </c>
      <c r="N164" s="74">
        <v>3306.590576171875</v>
      </c>
      <c r="O164" s="75"/>
      <c r="P164" s="76"/>
      <c r="Q164" s="76"/>
      <c r="R164" s="86"/>
      <c r="S164" s="48">
        <v>0</v>
      </c>
      <c r="T164" s="48">
        <v>1</v>
      </c>
      <c r="U164" s="49">
        <v>0</v>
      </c>
      <c r="V164" s="49">
        <v>0.012195</v>
      </c>
      <c r="W164" s="49">
        <v>0</v>
      </c>
      <c r="X164" s="49">
        <v>0.484203</v>
      </c>
      <c r="Y164" s="49">
        <v>0</v>
      </c>
      <c r="Z164" s="49">
        <v>0</v>
      </c>
      <c r="AA164" s="71">
        <v>164</v>
      </c>
      <c r="AB164" s="71"/>
      <c r="AC164" s="72"/>
      <c r="AD164" s="78" t="s">
        <v>1656</v>
      </c>
      <c r="AE164" s="78">
        <v>40</v>
      </c>
      <c r="AF164" s="78">
        <v>6</v>
      </c>
      <c r="AG164" s="78">
        <v>152</v>
      </c>
      <c r="AH164" s="78">
        <v>88</v>
      </c>
      <c r="AI164" s="78"/>
      <c r="AJ164" s="78" t="s">
        <v>1844</v>
      </c>
      <c r="AK164" s="78" t="s">
        <v>1993</v>
      </c>
      <c r="AL164" s="83" t="s">
        <v>2124</v>
      </c>
      <c r="AM164" s="78"/>
      <c r="AN164" s="80">
        <v>43135.546319444446</v>
      </c>
      <c r="AO164" s="78"/>
      <c r="AP164" s="78" t="b">
        <v>1</v>
      </c>
      <c r="AQ164" s="78" t="b">
        <v>1</v>
      </c>
      <c r="AR164" s="78" t="b">
        <v>0</v>
      </c>
      <c r="AS164" s="78" t="s">
        <v>2332</v>
      </c>
      <c r="AT164" s="78">
        <v>0</v>
      </c>
      <c r="AU164" s="78"/>
      <c r="AV164" s="78" t="b">
        <v>0</v>
      </c>
      <c r="AW164" s="78" t="s">
        <v>2424</v>
      </c>
      <c r="AX164" s="83" t="s">
        <v>2586</v>
      </c>
      <c r="AY164" s="78" t="s">
        <v>66</v>
      </c>
      <c r="AZ164" s="78" t="str">
        <f>REPLACE(INDEX(GroupVertices[Group],MATCH(Vertices[[#This Row],[Vertex]],GroupVertices[Vertex],0)),1,1,"")</f>
        <v>2</v>
      </c>
      <c r="BA164" s="48"/>
      <c r="BB164" s="48"/>
      <c r="BC164" s="48"/>
      <c r="BD164" s="48"/>
      <c r="BE164" s="48" t="s">
        <v>742</v>
      </c>
      <c r="BF164" s="48" t="s">
        <v>742</v>
      </c>
      <c r="BG164" s="121" t="s">
        <v>3507</v>
      </c>
      <c r="BH164" s="121" t="s">
        <v>3507</v>
      </c>
      <c r="BI164" s="121" t="s">
        <v>3631</v>
      </c>
      <c r="BJ164" s="121" t="s">
        <v>3631</v>
      </c>
      <c r="BK164" s="121">
        <v>1</v>
      </c>
      <c r="BL164" s="124">
        <v>5.882352941176471</v>
      </c>
      <c r="BM164" s="121">
        <v>1</v>
      </c>
      <c r="BN164" s="124">
        <v>5.882352941176471</v>
      </c>
      <c r="BO164" s="121">
        <v>0</v>
      </c>
      <c r="BP164" s="124">
        <v>0</v>
      </c>
      <c r="BQ164" s="121">
        <v>15</v>
      </c>
      <c r="BR164" s="124">
        <v>88.23529411764706</v>
      </c>
      <c r="BS164" s="121">
        <v>17</v>
      </c>
      <c r="BT164" s="2"/>
      <c r="BU164" s="3"/>
      <c r="BV164" s="3"/>
      <c r="BW164" s="3"/>
      <c r="BX164" s="3"/>
    </row>
    <row r="165" spans="1:76" ht="15">
      <c r="A165" s="64" t="s">
        <v>334</v>
      </c>
      <c r="B165" s="65"/>
      <c r="C165" s="65" t="s">
        <v>64</v>
      </c>
      <c r="D165" s="66">
        <v>162.14353506969786</v>
      </c>
      <c r="E165" s="68"/>
      <c r="F165" s="100" t="s">
        <v>910</v>
      </c>
      <c r="G165" s="65"/>
      <c r="H165" s="69" t="s">
        <v>334</v>
      </c>
      <c r="I165" s="70"/>
      <c r="J165" s="70"/>
      <c r="K165" s="69" t="s">
        <v>2791</v>
      </c>
      <c r="L165" s="73">
        <v>1</v>
      </c>
      <c r="M165" s="74">
        <v>2111.5498046875</v>
      </c>
      <c r="N165" s="74">
        <v>1898.7064208984375</v>
      </c>
      <c r="O165" s="75"/>
      <c r="P165" s="76"/>
      <c r="Q165" s="76"/>
      <c r="R165" s="86"/>
      <c r="S165" s="48">
        <v>0</v>
      </c>
      <c r="T165" s="48">
        <v>1</v>
      </c>
      <c r="U165" s="49">
        <v>0</v>
      </c>
      <c r="V165" s="49">
        <v>0.012195</v>
      </c>
      <c r="W165" s="49">
        <v>0</v>
      </c>
      <c r="X165" s="49">
        <v>0.484203</v>
      </c>
      <c r="Y165" s="49">
        <v>0</v>
      </c>
      <c r="Z165" s="49">
        <v>0</v>
      </c>
      <c r="AA165" s="71">
        <v>165</v>
      </c>
      <c r="AB165" s="71"/>
      <c r="AC165" s="72"/>
      <c r="AD165" s="78" t="s">
        <v>1657</v>
      </c>
      <c r="AE165" s="78">
        <v>584</v>
      </c>
      <c r="AF165" s="78">
        <v>182</v>
      </c>
      <c r="AG165" s="78">
        <v>8444</v>
      </c>
      <c r="AH165" s="78">
        <v>15404</v>
      </c>
      <c r="AI165" s="78"/>
      <c r="AJ165" s="78" t="s">
        <v>1845</v>
      </c>
      <c r="AK165" s="78" t="s">
        <v>1994</v>
      </c>
      <c r="AL165" s="83" t="s">
        <v>2125</v>
      </c>
      <c r="AM165" s="78"/>
      <c r="AN165" s="80">
        <v>40743.255740740744</v>
      </c>
      <c r="AO165" s="83" t="s">
        <v>2288</v>
      </c>
      <c r="AP165" s="78" t="b">
        <v>0</v>
      </c>
      <c r="AQ165" s="78" t="b">
        <v>0</v>
      </c>
      <c r="AR165" s="78" t="b">
        <v>0</v>
      </c>
      <c r="AS165" s="78" t="s">
        <v>2333</v>
      </c>
      <c r="AT165" s="78">
        <v>12</v>
      </c>
      <c r="AU165" s="83" t="s">
        <v>2342</v>
      </c>
      <c r="AV165" s="78" t="b">
        <v>0</v>
      </c>
      <c r="AW165" s="78" t="s">
        <v>2424</v>
      </c>
      <c r="AX165" s="83" t="s">
        <v>2587</v>
      </c>
      <c r="AY165" s="78" t="s">
        <v>66</v>
      </c>
      <c r="AZ165" s="78" t="str">
        <f>REPLACE(INDEX(GroupVertices[Group],MATCH(Vertices[[#This Row],[Vertex]],GroupVertices[Vertex],0)),1,1,"")</f>
        <v>2</v>
      </c>
      <c r="BA165" s="48"/>
      <c r="BB165" s="48"/>
      <c r="BC165" s="48"/>
      <c r="BD165" s="48"/>
      <c r="BE165" s="48" t="s">
        <v>742</v>
      </c>
      <c r="BF165" s="48" t="s">
        <v>742</v>
      </c>
      <c r="BG165" s="121" t="s">
        <v>3507</v>
      </c>
      <c r="BH165" s="121" t="s">
        <v>3507</v>
      </c>
      <c r="BI165" s="121" t="s">
        <v>3631</v>
      </c>
      <c r="BJ165" s="121" t="s">
        <v>3631</v>
      </c>
      <c r="BK165" s="121">
        <v>1</v>
      </c>
      <c r="BL165" s="124">
        <v>5.882352941176471</v>
      </c>
      <c r="BM165" s="121">
        <v>1</v>
      </c>
      <c r="BN165" s="124">
        <v>5.882352941176471</v>
      </c>
      <c r="BO165" s="121">
        <v>0</v>
      </c>
      <c r="BP165" s="124">
        <v>0</v>
      </c>
      <c r="BQ165" s="121">
        <v>15</v>
      </c>
      <c r="BR165" s="124">
        <v>88.23529411764706</v>
      </c>
      <c r="BS165" s="121">
        <v>17</v>
      </c>
      <c r="BT165" s="2"/>
      <c r="BU165" s="3"/>
      <c r="BV165" s="3"/>
      <c r="BW165" s="3"/>
      <c r="BX165" s="3"/>
    </row>
    <row r="166" spans="1:76" ht="15">
      <c r="A166" s="64" t="s">
        <v>335</v>
      </c>
      <c r="B166" s="65"/>
      <c r="C166" s="65" t="s">
        <v>64</v>
      </c>
      <c r="D166" s="66">
        <v>166.3690480381923</v>
      </c>
      <c r="E166" s="68"/>
      <c r="F166" s="100" t="s">
        <v>911</v>
      </c>
      <c r="G166" s="65"/>
      <c r="H166" s="69" t="s">
        <v>335</v>
      </c>
      <c r="I166" s="70"/>
      <c r="J166" s="70"/>
      <c r="K166" s="69" t="s">
        <v>2792</v>
      </c>
      <c r="L166" s="73">
        <v>1</v>
      </c>
      <c r="M166" s="74">
        <v>5431.5556640625</v>
      </c>
      <c r="N166" s="74">
        <v>5417.01513671875</v>
      </c>
      <c r="O166" s="75"/>
      <c r="P166" s="76"/>
      <c r="Q166" s="76"/>
      <c r="R166" s="86"/>
      <c r="S166" s="48">
        <v>0</v>
      </c>
      <c r="T166" s="48">
        <v>1</v>
      </c>
      <c r="U166" s="49">
        <v>0</v>
      </c>
      <c r="V166" s="49">
        <v>0.142857</v>
      </c>
      <c r="W166" s="49">
        <v>0</v>
      </c>
      <c r="X166" s="49">
        <v>0.595237</v>
      </c>
      <c r="Y166" s="49">
        <v>0</v>
      </c>
      <c r="Z166" s="49">
        <v>0</v>
      </c>
      <c r="AA166" s="71">
        <v>166</v>
      </c>
      <c r="AB166" s="71"/>
      <c r="AC166" s="72"/>
      <c r="AD166" s="78" t="s">
        <v>1658</v>
      </c>
      <c r="AE166" s="78">
        <v>4981</v>
      </c>
      <c r="AF166" s="78">
        <v>5481</v>
      </c>
      <c r="AG166" s="78">
        <v>4589</v>
      </c>
      <c r="AH166" s="78">
        <v>2536</v>
      </c>
      <c r="AI166" s="78"/>
      <c r="AJ166" s="78" t="s">
        <v>1846</v>
      </c>
      <c r="AK166" s="78" t="s">
        <v>1995</v>
      </c>
      <c r="AL166" s="83" t="s">
        <v>2126</v>
      </c>
      <c r="AM166" s="78"/>
      <c r="AN166" s="80">
        <v>40856.84378472222</v>
      </c>
      <c r="AO166" s="83" t="s">
        <v>2289</v>
      </c>
      <c r="AP166" s="78" t="b">
        <v>0</v>
      </c>
      <c r="AQ166" s="78" t="b">
        <v>0</v>
      </c>
      <c r="AR166" s="78" t="b">
        <v>1</v>
      </c>
      <c r="AS166" s="78" t="s">
        <v>1403</v>
      </c>
      <c r="AT166" s="78">
        <v>71</v>
      </c>
      <c r="AU166" s="83" t="s">
        <v>2334</v>
      </c>
      <c r="AV166" s="78" t="b">
        <v>1</v>
      </c>
      <c r="AW166" s="78" t="s">
        <v>2424</v>
      </c>
      <c r="AX166" s="83" t="s">
        <v>2588</v>
      </c>
      <c r="AY166" s="78" t="s">
        <v>66</v>
      </c>
      <c r="AZ166" s="78" t="str">
        <f>REPLACE(INDEX(GroupVertices[Group],MATCH(Vertices[[#This Row],[Vertex]],GroupVertices[Vertex],0)),1,1,"")</f>
        <v>11</v>
      </c>
      <c r="BA166" s="48"/>
      <c r="BB166" s="48"/>
      <c r="BC166" s="48"/>
      <c r="BD166" s="48"/>
      <c r="BE166" s="48" t="s">
        <v>684</v>
      </c>
      <c r="BF166" s="48" t="s">
        <v>684</v>
      </c>
      <c r="BG166" s="121" t="s">
        <v>3509</v>
      </c>
      <c r="BH166" s="121" t="s">
        <v>3509</v>
      </c>
      <c r="BI166" s="121" t="s">
        <v>3633</v>
      </c>
      <c r="BJ166" s="121" t="s">
        <v>3633</v>
      </c>
      <c r="BK166" s="121">
        <v>1</v>
      </c>
      <c r="BL166" s="124">
        <v>5.882352941176471</v>
      </c>
      <c r="BM166" s="121">
        <v>0</v>
      </c>
      <c r="BN166" s="124">
        <v>0</v>
      </c>
      <c r="BO166" s="121">
        <v>0</v>
      </c>
      <c r="BP166" s="124">
        <v>0</v>
      </c>
      <c r="BQ166" s="121">
        <v>16</v>
      </c>
      <c r="BR166" s="124">
        <v>94.11764705882354</v>
      </c>
      <c r="BS166" s="121">
        <v>17</v>
      </c>
      <c r="BT166" s="2"/>
      <c r="BU166" s="3"/>
      <c r="BV166" s="3"/>
      <c r="BW166" s="3"/>
      <c r="BX166" s="3"/>
    </row>
    <row r="167" spans="1:76" ht="15">
      <c r="A167" s="64" t="s">
        <v>342</v>
      </c>
      <c r="B167" s="65"/>
      <c r="C167" s="65" t="s">
        <v>64</v>
      </c>
      <c r="D167" s="66">
        <v>168.5938416185092</v>
      </c>
      <c r="E167" s="68"/>
      <c r="F167" s="100" t="s">
        <v>917</v>
      </c>
      <c r="G167" s="65"/>
      <c r="H167" s="69" t="s">
        <v>342</v>
      </c>
      <c r="I167" s="70"/>
      <c r="J167" s="70"/>
      <c r="K167" s="69" t="s">
        <v>2793</v>
      </c>
      <c r="L167" s="73">
        <v>234.41634241245137</v>
      </c>
      <c r="M167" s="74">
        <v>5905.84228515625</v>
      </c>
      <c r="N167" s="74">
        <v>4846.57421875</v>
      </c>
      <c r="O167" s="75"/>
      <c r="P167" s="76"/>
      <c r="Q167" s="76"/>
      <c r="R167" s="86"/>
      <c r="S167" s="48">
        <v>5</v>
      </c>
      <c r="T167" s="48">
        <v>1</v>
      </c>
      <c r="U167" s="49">
        <v>12</v>
      </c>
      <c r="V167" s="49">
        <v>0.25</v>
      </c>
      <c r="W167" s="49">
        <v>0</v>
      </c>
      <c r="X167" s="49">
        <v>2.61904</v>
      </c>
      <c r="Y167" s="49">
        <v>0</v>
      </c>
      <c r="Z167" s="49">
        <v>0</v>
      </c>
      <c r="AA167" s="71">
        <v>167</v>
      </c>
      <c r="AB167" s="71"/>
      <c r="AC167" s="72"/>
      <c r="AD167" s="78" t="s">
        <v>1659</v>
      </c>
      <c r="AE167" s="78">
        <v>105</v>
      </c>
      <c r="AF167" s="78">
        <v>8271</v>
      </c>
      <c r="AG167" s="78">
        <v>2911</v>
      </c>
      <c r="AH167" s="78">
        <v>820</v>
      </c>
      <c r="AI167" s="78"/>
      <c r="AJ167" s="78" t="s">
        <v>1847</v>
      </c>
      <c r="AK167" s="78" t="s">
        <v>1996</v>
      </c>
      <c r="AL167" s="83" t="s">
        <v>2127</v>
      </c>
      <c r="AM167" s="78"/>
      <c r="AN167" s="80">
        <v>41477.852372685185</v>
      </c>
      <c r="AO167" s="83" t="s">
        <v>2290</v>
      </c>
      <c r="AP167" s="78" t="b">
        <v>0</v>
      </c>
      <c r="AQ167" s="78" t="b">
        <v>0</v>
      </c>
      <c r="AR167" s="78" t="b">
        <v>1</v>
      </c>
      <c r="AS167" s="78" t="s">
        <v>1403</v>
      </c>
      <c r="AT167" s="78">
        <v>113</v>
      </c>
      <c r="AU167" s="83" t="s">
        <v>2334</v>
      </c>
      <c r="AV167" s="78" t="b">
        <v>1</v>
      </c>
      <c r="AW167" s="78" t="s">
        <v>2424</v>
      </c>
      <c r="AX167" s="83" t="s">
        <v>2589</v>
      </c>
      <c r="AY167" s="78" t="s">
        <v>66</v>
      </c>
      <c r="AZ167" s="78" t="str">
        <f>REPLACE(INDEX(GroupVertices[Group],MATCH(Vertices[[#This Row],[Vertex]],GroupVertices[Vertex],0)),1,1,"")</f>
        <v>11</v>
      </c>
      <c r="BA167" s="48"/>
      <c r="BB167" s="48"/>
      <c r="BC167" s="48"/>
      <c r="BD167" s="48"/>
      <c r="BE167" s="48" t="s">
        <v>684</v>
      </c>
      <c r="BF167" s="48" t="s">
        <v>684</v>
      </c>
      <c r="BG167" s="121" t="s">
        <v>3510</v>
      </c>
      <c r="BH167" s="121" t="s">
        <v>3550</v>
      </c>
      <c r="BI167" s="121" t="s">
        <v>3634</v>
      </c>
      <c r="BJ167" s="121" t="s">
        <v>3634</v>
      </c>
      <c r="BK167" s="121">
        <v>8</v>
      </c>
      <c r="BL167" s="124">
        <v>2.359882005899705</v>
      </c>
      <c r="BM167" s="121">
        <v>11</v>
      </c>
      <c r="BN167" s="124">
        <v>3.2448377581120944</v>
      </c>
      <c r="BO167" s="121">
        <v>0</v>
      </c>
      <c r="BP167" s="124">
        <v>0</v>
      </c>
      <c r="BQ167" s="121">
        <v>320</v>
      </c>
      <c r="BR167" s="124">
        <v>94.3952802359882</v>
      </c>
      <c r="BS167" s="121">
        <v>339</v>
      </c>
      <c r="BT167" s="2"/>
      <c r="BU167" s="3"/>
      <c r="BV167" s="3"/>
      <c r="BW167" s="3"/>
      <c r="BX167" s="3"/>
    </row>
    <row r="168" spans="1:76" ht="15">
      <c r="A168" s="64" t="s">
        <v>336</v>
      </c>
      <c r="B168" s="65"/>
      <c r="C168" s="65" t="s">
        <v>64</v>
      </c>
      <c r="D168" s="66">
        <v>162.0980822976269</v>
      </c>
      <c r="E168" s="68"/>
      <c r="F168" s="100" t="s">
        <v>912</v>
      </c>
      <c r="G168" s="65"/>
      <c r="H168" s="69" t="s">
        <v>336</v>
      </c>
      <c r="I168" s="70"/>
      <c r="J168" s="70"/>
      <c r="K168" s="69" t="s">
        <v>2794</v>
      </c>
      <c r="L168" s="73">
        <v>1</v>
      </c>
      <c r="M168" s="74">
        <v>1392.810546875</v>
      </c>
      <c r="N168" s="74">
        <v>8453.7763671875</v>
      </c>
      <c r="O168" s="75"/>
      <c r="P168" s="76"/>
      <c r="Q168" s="76"/>
      <c r="R168" s="86"/>
      <c r="S168" s="48">
        <v>1</v>
      </c>
      <c r="T168" s="48">
        <v>1</v>
      </c>
      <c r="U168" s="49">
        <v>0</v>
      </c>
      <c r="V168" s="49">
        <v>0</v>
      </c>
      <c r="W168" s="49">
        <v>0</v>
      </c>
      <c r="X168" s="49">
        <v>0.999997</v>
      </c>
      <c r="Y168" s="49">
        <v>0</v>
      </c>
      <c r="Z168" s="49" t="s">
        <v>4182</v>
      </c>
      <c r="AA168" s="71">
        <v>168</v>
      </c>
      <c r="AB168" s="71"/>
      <c r="AC168" s="72"/>
      <c r="AD168" s="78" t="s">
        <v>1660</v>
      </c>
      <c r="AE168" s="78">
        <v>172</v>
      </c>
      <c r="AF168" s="78">
        <v>125</v>
      </c>
      <c r="AG168" s="78">
        <v>162</v>
      </c>
      <c r="AH168" s="78">
        <v>127</v>
      </c>
      <c r="AI168" s="78"/>
      <c r="AJ168" s="78" t="s">
        <v>1848</v>
      </c>
      <c r="AK168" s="78" t="s">
        <v>1997</v>
      </c>
      <c r="AL168" s="83" t="s">
        <v>2128</v>
      </c>
      <c r="AM168" s="78"/>
      <c r="AN168" s="80">
        <v>41551.038090277776</v>
      </c>
      <c r="AO168" s="83" t="s">
        <v>2291</v>
      </c>
      <c r="AP168" s="78" t="b">
        <v>1</v>
      </c>
      <c r="AQ168" s="78" t="b">
        <v>0</v>
      </c>
      <c r="AR168" s="78" t="b">
        <v>0</v>
      </c>
      <c r="AS168" s="78" t="s">
        <v>1403</v>
      </c>
      <c r="AT168" s="78">
        <v>3</v>
      </c>
      <c r="AU168" s="83" t="s">
        <v>2334</v>
      </c>
      <c r="AV168" s="78" t="b">
        <v>0</v>
      </c>
      <c r="AW168" s="78" t="s">
        <v>2424</v>
      </c>
      <c r="AX168" s="83" t="s">
        <v>2590</v>
      </c>
      <c r="AY168" s="78" t="s">
        <v>66</v>
      </c>
      <c r="AZ168" s="78" t="str">
        <f>REPLACE(INDEX(GroupVertices[Group],MATCH(Vertices[[#This Row],[Vertex]],GroupVertices[Vertex],0)),1,1,"")</f>
        <v>1</v>
      </c>
      <c r="BA168" s="48" t="s">
        <v>627</v>
      </c>
      <c r="BB168" s="48" t="s">
        <v>627</v>
      </c>
      <c r="BC168" s="48" t="s">
        <v>670</v>
      </c>
      <c r="BD168" s="48" t="s">
        <v>670</v>
      </c>
      <c r="BE168" s="48" t="s">
        <v>744</v>
      </c>
      <c r="BF168" s="48" t="s">
        <v>744</v>
      </c>
      <c r="BG168" s="121" t="s">
        <v>3511</v>
      </c>
      <c r="BH168" s="121" t="s">
        <v>3511</v>
      </c>
      <c r="BI168" s="121" t="s">
        <v>3635</v>
      </c>
      <c r="BJ168" s="121" t="s">
        <v>3635</v>
      </c>
      <c r="BK168" s="121">
        <v>0</v>
      </c>
      <c r="BL168" s="124">
        <v>0</v>
      </c>
      <c r="BM168" s="121">
        <v>1</v>
      </c>
      <c r="BN168" s="124">
        <v>2.9411764705882355</v>
      </c>
      <c r="BO168" s="121">
        <v>0</v>
      </c>
      <c r="BP168" s="124">
        <v>0</v>
      </c>
      <c r="BQ168" s="121">
        <v>33</v>
      </c>
      <c r="BR168" s="124">
        <v>97.05882352941177</v>
      </c>
      <c r="BS168" s="121">
        <v>34</v>
      </c>
      <c r="BT168" s="2"/>
      <c r="BU168" s="3"/>
      <c r="BV168" s="3"/>
      <c r="BW168" s="3"/>
      <c r="BX168" s="3"/>
    </row>
    <row r="169" spans="1:76" ht="15">
      <c r="A169" s="64" t="s">
        <v>337</v>
      </c>
      <c r="B169" s="65"/>
      <c r="C169" s="65" t="s">
        <v>64</v>
      </c>
      <c r="D169" s="66">
        <v>163.37315216677626</v>
      </c>
      <c r="E169" s="68"/>
      <c r="F169" s="100" t="s">
        <v>913</v>
      </c>
      <c r="G169" s="65"/>
      <c r="H169" s="69" t="s">
        <v>337</v>
      </c>
      <c r="I169" s="70"/>
      <c r="J169" s="70"/>
      <c r="K169" s="69" t="s">
        <v>2795</v>
      </c>
      <c r="L169" s="73">
        <v>1</v>
      </c>
      <c r="M169" s="74">
        <v>5581.908203125</v>
      </c>
      <c r="N169" s="74">
        <v>4011.363525390625</v>
      </c>
      <c r="O169" s="75"/>
      <c r="P169" s="76"/>
      <c r="Q169" s="76"/>
      <c r="R169" s="86"/>
      <c r="S169" s="48">
        <v>0</v>
      </c>
      <c r="T169" s="48">
        <v>1</v>
      </c>
      <c r="U169" s="49">
        <v>0</v>
      </c>
      <c r="V169" s="49">
        <v>0.142857</v>
      </c>
      <c r="W169" s="49">
        <v>0</v>
      </c>
      <c r="X169" s="49">
        <v>0.595237</v>
      </c>
      <c r="Y169" s="49">
        <v>0</v>
      </c>
      <c r="Z169" s="49">
        <v>0</v>
      </c>
      <c r="AA169" s="71">
        <v>169</v>
      </c>
      <c r="AB169" s="71"/>
      <c r="AC169" s="72"/>
      <c r="AD169" s="78" t="s">
        <v>1661</v>
      </c>
      <c r="AE169" s="78">
        <v>787</v>
      </c>
      <c r="AF169" s="78">
        <v>1724</v>
      </c>
      <c r="AG169" s="78">
        <v>8937</v>
      </c>
      <c r="AH169" s="78">
        <v>1178</v>
      </c>
      <c r="AI169" s="78"/>
      <c r="AJ169" s="78" t="s">
        <v>1849</v>
      </c>
      <c r="AK169" s="78" t="s">
        <v>1998</v>
      </c>
      <c r="AL169" s="83" t="s">
        <v>2129</v>
      </c>
      <c r="AM169" s="78"/>
      <c r="AN169" s="80">
        <v>42748.90497685185</v>
      </c>
      <c r="AO169" s="83" t="s">
        <v>2292</v>
      </c>
      <c r="AP169" s="78" t="b">
        <v>0</v>
      </c>
      <c r="AQ169" s="78" t="b">
        <v>0</v>
      </c>
      <c r="AR169" s="78" t="b">
        <v>0</v>
      </c>
      <c r="AS169" s="78" t="s">
        <v>1403</v>
      </c>
      <c r="AT169" s="78">
        <v>17</v>
      </c>
      <c r="AU169" s="83" t="s">
        <v>2334</v>
      </c>
      <c r="AV169" s="78" t="b">
        <v>0</v>
      </c>
      <c r="AW169" s="78" t="s">
        <v>2424</v>
      </c>
      <c r="AX169" s="83" t="s">
        <v>2591</v>
      </c>
      <c r="AY169" s="78" t="s">
        <v>66</v>
      </c>
      <c r="AZ169" s="78" t="str">
        <f>REPLACE(INDEX(GroupVertices[Group],MATCH(Vertices[[#This Row],[Vertex]],GroupVertices[Vertex],0)),1,1,"")</f>
        <v>11</v>
      </c>
      <c r="BA169" s="48"/>
      <c r="BB169" s="48"/>
      <c r="BC169" s="48"/>
      <c r="BD169" s="48"/>
      <c r="BE169" s="48" t="s">
        <v>684</v>
      </c>
      <c r="BF169" s="48" t="s">
        <v>684</v>
      </c>
      <c r="BG169" s="121" t="s">
        <v>3509</v>
      </c>
      <c r="BH169" s="121" t="s">
        <v>3509</v>
      </c>
      <c r="BI169" s="121" t="s">
        <v>3633</v>
      </c>
      <c r="BJ169" s="121" t="s">
        <v>3633</v>
      </c>
      <c r="BK169" s="121">
        <v>1</v>
      </c>
      <c r="BL169" s="124">
        <v>5.882352941176471</v>
      </c>
      <c r="BM169" s="121">
        <v>0</v>
      </c>
      <c r="BN169" s="124">
        <v>0</v>
      </c>
      <c r="BO169" s="121">
        <v>0</v>
      </c>
      <c r="BP169" s="124">
        <v>0</v>
      </c>
      <c r="BQ169" s="121">
        <v>16</v>
      </c>
      <c r="BR169" s="124">
        <v>94.11764705882354</v>
      </c>
      <c r="BS169" s="121">
        <v>17</v>
      </c>
      <c r="BT169" s="2"/>
      <c r="BU169" s="3"/>
      <c r="BV169" s="3"/>
      <c r="BW169" s="3"/>
      <c r="BX169" s="3"/>
    </row>
    <row r="170" spans="1:76" ht="15">
      <c r="A170" s="64" t="s">
        <v>338</v>
      </c>
      <c r="B170" s="65"/>
      <c r="C170" s="65" t="s">
        <v>64</v>
      </c>
      <c r="D170" s="66">
        <v>162.88832259801902</v>
      </c>
      <c r="E170" s="68"/>
      <c r="F170" s="100" t="s">
        <v>2408</v>
      </c>
      <c r="G170" s="65"/>
      <c r="H170" s="69" t="s">
        <v>338</v>
      </c>
      <c r="I170" s="70"/>
      <c r="J170" s="70"/>
      <c r="K170" s="69" t="s">
        <v>2796</v>
      </c>
      <c r="L170" s="73">
        <v>117.70817120622569</v>
      </c>
      <c r="M170" s="74">
        <v>7364.435546875</v>
      </c>
      <c r="N170" s="74">
        <v>6861.07861328125</v>
      </c>
      <c r="O170" s="75"/>
      <c r="P170" s="76"/>
      <c r="Q170" s="76"/>
      <c r="R170" s="86"/>
      <c r="S170" s="48">
        <v>0</v>
      </c>
      <c r="T170" s="48">
        <v>3</v>
      </c>
      <c r="U170" s="49">
        <v>6</v>
      </c>
      <c r="V170" s="49">
        <v>0.333333</v>
      </c>
      <c r="W170" s="49">
        <v>0</v>
      </c>
      <c r="X170" s="49">
        <v>1.918913</v>
      </c>
      <c r="Y170" s="49">
        <v>0</v>
      </c>
      <c r="Z170" s="49">
        <v>0</v>
      </c>
      <c r="AA170" s="71">
        <v>170</v>
      </c>
      <c r="AB170" s="71"/>
      <c r="AC170" s="72"/>
      <c r="AD170" s="78" t="s">
        <v>1545</v>
      </c>
      <c r="AE170" s="78">
        <v>1864</v>
      </c>
      <c r="AF170" s="78">
        <v>1116</v>
      </c>
      <c r="AG170" s="78">
        <v>1845</v>
      </c>
      <c r="AH170" s="78">
        <v>1924</v>
      </c>
      <c r="AI170" s="78"/>
      <c r="AJ170" s="78" t="s">
        <v>1850</v>
      </c>
      <c r="AK170" s="78"/>
      <c r="AL170" s="83" t="s">
        <v>2130</v>
      </c>
      <c r="AM170" s="78"/>
      <c r="AN170" s="80">
        <v>40388.871099537035</v>
      </c>
      <c r="AO170" s="83" t="s">
        <v>2293</v>
      </c>
      <c r="AP170" s="78" t="b">
        <v>0</v>
      </c>
      <c r="AQ170" s="78" t="b">
        <v>0</v>
      </c>
      <c r="AR170" s="78" t="b">
        <v>1</v>
      </c>
      <c r="AS170" s="78" t="s">
        <v>1403</v>
      </c>
      <c r="AT170" s="78">
        <v>68</v>
      </c>
      <c r="AU170" s="83" t="s">
        <v>2334</v>
      </c>
      <c r="AV170" s="78" t="b">
        <v>0</v>
      </c>
      <c r="AW170" s="78" t="s">
        <v>2424</v>
      </c>
      <c r="AX170" s="83" t="s">
        <v>2592</v>
      </c>
      <c r="AY170" s="78" t="s">
        <v>66</v>
      </c>
      <c r="AZ170" s="78" t="str">
        <f>REPLACE(INDEX(GroupVertices[Group],MATCH(Vertices[[#This Row],[Vertex]],GroupVertices[Vertex],0)),1,1,"")</f>
        <v>16</v>
      </c>
      <c r="BA170" s="48" t="s">
        <v>628</v>
      </c>
      <c r="BB170" s="48" t="s">
        <v>628</v>
      </c>
      <c r="BC170" s="48" t="s">
        <v>671</v>
      </c>
      <c r="BD170" s="48" t="s">
        <v>671</v>
      </c>
      <c r="BE170" s="48" t="s">
        <v>745</v>
      </c>
      <c r="BF170" s="48" t="s">
        <v>745</v>
      </c>
      <c r="BG170" s="121" t="s">
        <v>3512</v>
      </c>
      <c r="BH170" s="121" t="s">
        <v>3512</v>
      </c>
      <c r="BI170" s="121" t="s">
        <v>3636</v>
      </c>
      <c r="BJ170" s="121" t="s">
        <v>3636</v>
      </c>
      <c r="BK170" s="121">
        <v>1</v>
      </c>
      <c r="BL170" s="124">
        <v>3.125</v>
      </c>
      <c r="BM170" s="121">
        <v>0</v>
      </c>
      <c r="BN170" s="124">
        <v>0</v>
      </c>
      <c r="BO170" s="121">
        <v>0</v>
      </c>
      <c r="BP170" s="124">
        <v>0</v>
      </c>
      <c r="BQ170" s="121">
        <v>31</v>
      </c>
      <c r="BR170" s="124">
        <v>96.875</v>
      </c>
      <c r="BS170" s="121">
        <v>32</v>
      </c>
      <c r="BT170" s="2"/>
      <c r="BU170" s="3"/>
      <c r="BV170" s="3"/>
      <c r="BW170" s="3"/>
      <c r="BX170" s="3"/>
    </row>
    <row r="171" spans="1:76" ht="15">
      <c r="A171" s="64" t="s">
        <v>402</v>
      </c>
      <c r="B171" s="65"/>
      <c r="C171" s="65" t="s">
        <v>64</v>
      </c>
      <c r="D171" s="66">
        <v>162.0382760185861</v>
      </c>
      <c r="E171" s="68"/>
      <c r="F171" s="100" t="s">
        <v>2409</v>
      </c>
      <c r="G171" s="65"/>
      <c r="H171" s="69" t="s">
        <v>402</v>
      </c>
      <c r="I171" s="70"/>
      <c r="J171" s="70"/>
      <c r="K171" s="69" t="s">
        <v>2797</v>
      </c>
      <c r="L171" s="73">
        <v>1</v>
      </c>
      <c r="M171" s="74">
        <v>7364.435546875</v>
      </c>
      <c r="N171" s="74">
        <v>7431.609375</v>
      </c>
      <c r="O171" s="75"/>
      <c r="P171" s="76"/>
      <c r="Q171" s="76"/>
      <c r="R171" s="86"/>
      <c r="S171" s="48">
        <v>1</v>
      </c>
      <c r="T171" s="48">
        <v>0</v>
      </c>
      <c r="U171" s="49">
        <v>0</v>
      </c>
      <c r="V171" s="49">
        <v>0.2</v>
      </c>
      <c r="W171" s="49">
        <v>0</v>
      </c>
      <c r="X171" s="49">
        <v>0.693692</v>
      </c>
      <c r="Y171" s="49">
        <v>0</v>
      </c>
      <c r="Z171" s="49">
        <v>0</v>
      </c>
      <c r="AA171" s="71">
        <v>171</v>
      </c>
      <c r="AB171" s="71"/>
      <c r="AC171" s="72"/>
      <c r="AD171" s="78" t="s">
        <v>1662</v>
      </c>
      <c r="AE171" s="78">
        <v>78</v>
      </c>
      <c r="AF171" s="78">
        <v>50</v>
      </c>
      <c r="AG171" s="78">
        <v>59</v>
      </c>
      <c r="AH171" s="78">
        <v>27</v>
      </c>
      <c r="AI171" s="78">
        <v>-25200</v>
      </c>
      <c r="AJ171" s="78"/>
      <c r="AK171" s="78"/>
      <c r="AL171" s="78"/>
      <c r="AM171" s="78" t="s">
        <v>2157</v>
      </c>
      <c r="AN171" s="80">
        <v>42115.632627314815</v>
      </c>
      <c r="AO171" s="83" t="s">
        <v>2294</v>
      </c>
      <c r="AP171" s="78" t="b">
        <v>1</v>
      </c>
      <c r="AQ171" s="78" t="b">
        <v>0</v>
      </c>
      <c r="AR171" s="78" t="b">
        <v>0</v>
      </c>
      <c r="AS171" s="78" t="s">
        <v>1403</v>
      </c>
      <c r="AT171" s="78">
        <v>1</v>
      </c>
      <c r="AU171" s="83" t="s">
        <v>2334</v>
      </c>
      <c r="AV171" s="78" t="b">
        <v>0</v>
      </c>
      <c r="AW171" s="78" t="s">
        <v>2424</v>
      </c>
      <c r="AX171" s="83" t="s">
        <v>2593</v>
      </c>
      <c r="AY171" s="78" t="s">
        <v>65</v>
      </c>
      <c r="AZ171" s="78" t="str">
        <f>REPLACE(INDEX(GroupVertices[Group],MATCH(Vertices[[#This Row],[Vertex]],GroupVertices[Vertex],0)),1,1,"")</f>
        <v>16</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403</v>
      </c>
      <c r="B172" s="65"/>
      <c r="C172" s="65" t="s">
        <v>64</v>
      </c>
      <c r="D172" s="66">
        <v>1000</v>
      </c>
      <c r="E172" s="68"/>
      <c r="F172" s="100" t="s">
        <v>2410</v>
      </c>
      <c r="G172" s="65"/>
      <c r="H172" s="69" t="s">
        <v>403</v>
      </c>
      <c r="I172" s="70"/>
      <c r="J172" s="70"/>
      <c r="K172" s="69" t="s">
        <v>2798</v>
      </c>
      <c r="L172" s="73">
        <v>1</v>
      </c>
      <c r="M172" s="74">
        <v>6838.1728515625</v>
      </c>
      <c r="N172" s="74">
        <v>7431.609375</v>
      </c>
      <c r="O172" s="75"/>
      <c r="P172" s="76"/>
      <c r="Q172" s="76"/>
      <c r="R172" s="86"/>
      <c r="S172" s="48">
        <v>1</v>
      </c>
      <c r="T172" s="48">
        <v>0</v>
      </c>
      <c r="U172" s="49">
        <v>0</v>
      </c>
      <c r="V172" s="49">
        <v>0.2</v>
      </c>
      <c r="W172" s="49">
        <v>0</v>
      </c>
      <c r="X172" s="49">
        <v>0.693692</v>
      </c>
      <c r="Y172" s="49">
        <v>0</v>
      </c>
      <c r="Z172" s="49">
        <v>0</v>
      </c>
      <c r="AA172" s="71">
        <v>172</v>
      </c>
      <c r="AB172" s="71"/>
      <c r="AC172" s="72"/>
      <c r="AD172" s="78" t="s">
        <v>1663</v>
      </c>
      <c r="AE172" s="78">
        <v>37</v>
      </c>
      <c r="AF172" s="78">
        <v>2977529</v>
      </c>
      <c r="AG172" s="78">
        <v>30605</v>
      </c>
      <c r="AH172" s="78">
        <v>6410</v>
      </c>
      <c r="AI172" s="78"/>
      <c r="AJ172" s="78" t="s">
        <v>1851</v>
      </c>
      <c r="AK172" s="78" t="s">
        <v>1999</v>
      </c>
      <c r="AL172" s="83" t="s">
        <v>2131</v>
      </c>
      <c r="AM172" s="78"/>
      <c r="AN172" s="80">
        <v>39857.777708333335</v>
      </c>
      <c r="AO172" s="83" t="s">
        <v>2295</v>
      </c>
      <c r="AP172" s="78" t="b">
        <v>0</v>
      </c>
      <c r="AQ172" s="78" t="b">
        <v>0</v>
      </c>
      <c r="AR172" s="78" t="b">
        <v>1</v>
      </c>
      <c r="AS172" s="78" t="s">
        <v>1403</v>
      </c>
      <c r="AT172" s="78">
        <v>15093</v>
      </c>
      <c r="AU172" s="83" t="s">
        <v>2337</v>
      </c>
      <c r="AV172" s="78" t="b">
        <v>1</v>
      </c>
      <c r="AW172" s="78" t="s">
        <v>2424</v>
      </c>
      <c r="AX172" s="83" t="s">
        <v>2594</v>
      </c>
      <c r="AY172" s="78" t="s">
        <v>65</v>
      </c>
      <c r="AZ172" s="78" t="str">
        <f>REPLACE(INDEX(GroupVertices[Group],MATCH(Vertices[[#This Row],[Vertex]],GroupVertices[Vertex],0)),1,1,"")</f>
        <v>16</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404</v>
      </c>
      <c r="B173" s="65"/>
      <c r="C173" s="65" t="s">
        <v>64</v>
      </c>
      <c r="D173" s="66">
        <v>175.00906181694995</v>
      </c>
      <c r="E173" s="68"/>
      <c r="F173" s="100" t="s">
        <v>2411</v>
      </c>
      <c r="G173" s="65"/>
      <c r="H173" s="69" t="s">
        <v>404</v>
      </c>
      <c r="I173" s="70"/>
      <c r="J173" s="70"/>
      <c r="K173" s="69" t="s">
        <v>2799</v>
      </c>
      <c r="L173" s="73">
        <v>1</v>
      </c>
      <c r="M173" s="74">
        <v>6838.1728515625</v>
      </c>
      <c r="N173" s="74">
        <v>6861.07861328125</v>
      </c>
      <c r="O173" s="75"/>
      <c r="P173" s="76"/>
      <c r="Q173" s="76"/>
      <c r="R173" s="86"/>
      <c r="S173" s="48">
        <v>1</v>
      </c>
      <c r="T173" s="48">
        <v>0</v>
      </c>
      <c r="U173" s="49">
        <v>0</v>
      </c>
      <c r="V173" s="49">
        <v>0.2</v>
      </c>
      <c r="W173" s="49">
        <v>0</v>
      </c>
      <c r="X173" s="49">
        <v>0.693692</v>
      </c>
      <c r="Y173" s="49">
        <v>0</v>
      </c>
      <c r="Z173" s="49">
        <v>0</v>
      </c>
      <c r="AA173" s="71">
        <v>173</v>
      </c>
      <c r="AB173" s="71"/>
      <c r="AC173" s="72"/>
      <c r="AD173" s="78" t="s">
        <v>1664</v>
      </c>
      <c r="AE173" s="78">
        <v>150</v>
      </c>
      <c r="AF173" s="78">
        <v>16316</v>
      </c>
      <c r="AG173" s="78">
        <v>303</v>
      </c>
      <c r="AH173" s="78">
        <v>2346</v>
      </c>
      <c r="AI173" s="78">
        <v>-25200</v>
      </c>
      <c r="AJ173" s="78" t="s">
        <v>1852</v>
      </c>
      <c r="AK173" s="78" t="s">
        <v>1999</v>
      </c>
      <c r="AL173" s="83" t="s">
        <v>2132</v>
      </c>
      <c r="AM173" s="78" t="s">
        <v>2157</v>
      </c>
      <c r="AN173" s="80">
        <v>40983.98584490741</v>
      </c>
      <c r="AO173" s="83" t="s">
        <v>2296</v>
      </c>
      <c r="AP173" s="78" t="b">
        <v>0</v>
      </c>
      <c r="AQ173" s="78" t="b">
        <v>0</v>
      </c>
      <c r="AR173" s="78" t="b">
        <v>0</v>
      </c>
      <c r="AS173" s="78" t="s">
        <v>1403</v>
      </c>
      <c r="AT173" s="78">
        <v>155</v>
      </c>
      <c r="AU173" s="83" t="s">
        <v>2349</v>
      </c>
      <c r="AV173" s="78" t="b">
        <v>1</v>
      </c>
      <c r="AW173" s="78" t="s">
        <v>2424</v>
      </c>
      <c r="AX173" s="83" t="s">
        <v>2595</v>
      </c>
      <c r="AY173" s="78" t="s">
        <v>65</v>
      </c>
      <c r="AZ173" s="78" t="str">
        <f>REPLACE(INDEX(GroupVertices[Group],MATCH(Vertices[[#This Row],[Vertex]],GroupVertices[Vertex],0)),1,1,"")</f>
        <v>16</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339</v>
      </c>
      <c r="B174" s="65"/>
      <c r="C174" s="65" t="s">
        <v>64</v>
      </c>
      <c r="D174" s="66">
        <v>162.32135907271245</v>
      </c>
      <c r="E174" s="68"/>
      <c r="F174" s="100" t="s">
        <v>914</v>
      </c>
      <c r="G174" s="65"/>
      <c r="H174" s="69" t="s">
        <v>339</v>
      </c>
      <c r="I174" s="70"/>
      <c r="J174" s="70"/>
      <c r="K174" s="69" t="s">
        <v>2800</v>
      </c>
      <c r="L174" s="73">
        <v>1</v>
      </c>
      <c r="M174" s="74">
        <v>9599.4296875</v>
      </c>
      <c r="N174" s="74">
        <v>3717.275390625</v>
      </c>
      <c r="O174" s="75"/>
      <c r="P174" s="76"/>
      <c r="Q174" s="76"/>
      <c r="R174" s="86"/>
      <c r="S174" s="48">
        <v>1</v>
      </c>
      <c r="T174" s="48">
        <v>2</v>
      </c>
      <c r="U174" s="49">
        <v>0</v>
      </c>
      <c r="V174" s="49">
        <v>1</v>
      </c>
      <c r="W174" s="49">
        <v>0</v>
      </c>
      <c r="X174" s="49">
        <v>1.298242</v>
      </c>
      <c r="Y174" s="49">
        <v>0</v>
      </c>
      <c r="Z174" s="49">
        <v>0</v>
      </c>
      <c r="AA174" s="71">
        <v>174</v>
      </c>
      <c r="AB174" s="71"/>
      <c r="AC174" s="72"/>
      <c r="AD174" s="78" t="s">
        <v>1665</v>
      </c>
      <c r="AE174" s="78">
        <v>1067</v>
      </c>
      <c r="AF174" s="78">
        <v>405</v>
      </c>
      <c r="AG174" s="78">
        <v>5077</v>
      </c>
      <c r="AH174" s="78">
        <v>428</v>
      </c>
      <c r="AI174" s="78"/>
      <c r="AJ174" s="78" t="s">
        <v>1853</v>
      </c>
      <c r="AK174" s="78" t="s">
        <v>2000</v>
      </c>
      <c r="AL174" s="78"/>
      <c r="AM174" s="78"/>
      <c r="AN174" s="80">
        <v>39549.20291666667</v>
      </c>
      <c r="AO174" s="83" t="s">
        <v>2297</v>
      </c>
      <c r="AP174" s="78" t="b">
        <v>0</v>
      </c>
      <c r="AQ174" s="78" t="b">
        <v>0</v>
      </c>
      <c r="AR174" s="78" t="b">
        <v>1</v>
      </c>
      <c r="AS174" s="78" t="s">
        <v>1403</v>
      </c>
      <c r="AT174" s="78">
        <v>4</v>
      </c>
      <c r="AU174" s="83" t="s">
        <v>2347</v>
      </c>
      <c r="AV174" s="78" t="b">
        <v>0</v>
      </c>
      <c r="AW174" s="78" t="s">
        <v>2424</v>
      </c>
      <c r="AX174" s="83" t="s">
        <v>2596</v>
      </c>
      <c r="AY174" s="78" t="s">
        <v>66</v>
      </c>
      <c r="AZ174" s="78" t="str">
        <f>REPLACE(INDEX(GroupVertices[Group],MATCH(Vertices[[#This Row],[Vertex]],GroupVertices[Vertex],0)),1,1,"")</f>
        <v>26</v>
      </c>
      <c r="BA174" s="48"/>
      <c r="BB174" s="48"/>
      <c r="BC174" s="48"/>
      <c r="BD174" s="48"/>
      <c r="BE174" s="48" t="s">
        <v>684</v>
      </c>
      <c r="BF174" s="48" t="s">
        <v>684</v>
      </c>
      <c r="BG174" s="121" t="s">
        <v>3513</v>
      </c>
      <c r="BH174" s="121" t="s">
        <v>3551</v>
      </c>
      <c r="BI174" s="121" t="s">
        <v>3637</v>
      </c>
      <c r="BJ174" s="121" t="s">
        <v>3637</v>
      </c>
      <c r="BK174" s="121">
        <v>0</v>
      </c>
      <c r="BL174" s="124">
        <v>0</v>
      </c>
      <c r="BM174" s="121">
        <v>2</v>
      </c>
      <c r="BN174" s="124">
        <v>4.545454545454546</v>
      </c>
      <c r="BO174" s="121">
        <v>0</v>
      </c>
      <c r="BP174" s="124">
        <v>0</v>
      </c>
      <c r="BQ174" s="121">
        <v>42</v>
      </c>
      <c r="BR174" s="124">
        <v>95.45454545454545</v>
      </c>
      <c r="BS174" s="121">
        <v>44</v>
      </c>
      <c r="BT174" s="2"/>
      <c r="BU174" s="3"/>
      <c r="BV174" s="3"/>
      <c r="BW174" s="3"/>
      <c r="BX174" s="3"/>
    </row>
    <row r="175" spans="1:76" ht="15">
      <c r="A175" s="64" t="s">
        <v>405</v>
      </c>
      <c r="B175" s="65"/>
      <c r="C175" s="65" t="s">
        <v>64</v>
      </c>
      <c r="D175" s="66">
        <v>336.63513221612476</v>
      </c>
      <c r="E175" s="68"/>
      <c r="F175" s="100" t="s">
        <v>2412</v>
      </c>
      <c r="G175" s="65"/>
      <c r="H175" s="69" t="s">
        <v>405</v>
      </c>
      <c r="I175" s="70"/>
      <c r="J175" s="70"/>
      <c r="K175" s="69" t="s">
        <v>2801</v>
      </c>
      <c r="L175" s="73">
        <v>1</v>
      </c>
      <c r="M175" s="74">
        <v>9599.4296875</v>
      </c>
      <c r="N175" s="74">
        <v>4305.45166015625</v>
      </c>
      <c r="O175" s="75"/>
      <c r="P175" s="76"/>
      <c r="Q175" s="76"/>
      <c r="R175" s="86"/>
      <c r="S175" s="48">
        <v>1</v>
      </c>
      <c r="T175" s="48">
        <v>0</v>
      </c>
      <c r="U175" s="49">
        <v>0</v>
      </c>
      <c r="V175" s="49">
        <v>1</v>
      </c>
      <c r="W175" s="49">
        <v>0</v>
      </c>
      <c r="X175" s="49">
        <v>0.701753</v>
      </c>
      <c r="Y175" s="49">
        <v>0</v>
      </c>
      <c r="Z175" s="49">
        <v>0</v>
      </c>
      <c r="AA175" s="71">
        <v>175</v>
      </c>
      <c r="AB175" s="71"/>
      <c r="AC175" s="72"/>
      <c r="AD175" s="78" t="s">
        <v>1666</v>
      </c>
      <c r="AE175" s="78">
        <v>1804</v>
      </c>
      <c r="AF175" s="78">
        <v>219003</v>
      </c>
      <c r="AG175" s="78">
        <v>11140</v>
      </c>
      <c r="AH175" s="78">
        <v>21951</v>
      </c>
      <c r="AI175" s="78"/>
      <c r="AJ175" s="78" t="s">
        <v>1854</v>
      </c>
      <c r="AK175" s="78" t="s">
        <v>1903</v>
      </c>
      <c r="AL175" s="83" t="s">
        <v>2133</v>
      </c>
      <c r="AM175" s="78"/>
      <c r="AN175" s="80">
        <v>40210.19008101852</v>
      </c>
      <c r="AO175" s="83" t="s">
        <v>2298</v>
      </c>
      <c r="AP175" s="78" t="b">
        <v>0</v>
      </c>
      <c r="AQ175" s="78" t="b">
        <v>0</v>
      </c>
      <c r="AR175" s="78" t="b">
        <v>0</v>
      </c>
      <c r="AS175" s="78" t="s">
        <v>1403</v>
      </c>
      <c r="AT175" s="78">
        <v>2536</v>
      </c>
      <c r="AU175" s="83" t="s">
        <v>2347</v>
      </c>
      <c r="AV175" s="78" t="b">
        <v>1</v>
      </c>
      <c r="AW175" s="78" t="s">
        <v>2424</v>
      </c>
      <c r="AX175" s="83" t="s">
        <v>2597</v>
      </c>
      <c r="AY175" s="78" t="s">
        <v>65</v>
      </c>
      <c r="AZ175" s="78" t="str">
        <f>REPLACE(INDEX(GroupVertices[Group],MATCH(Vertices[[#This Row],[Vertex]],GroupVertices[Vertex],0)),1,1,"")</f>
        <v>26</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340</v>
      </c>
      <c r="B176" s="65"/>
      <c r="C176" s="65" t="s">
        <v>64</v>
      </c>
      <c r="D176" s="66">
        <v>163.1179787095356</v>
      </c>
      <c r="E176" s="68"/>
      <c r="F176" s="100" t="s">
        <v>915</v>
      </c>
      <c r="G176" s="65"/>
      <c r="H176" s="69" t="s">
        <v>340</v>
      </c>
      <c r="I176" s="70"/>
      <c r="J176" s="70"/>
      <c r="K176" s="69" t="s">
        <v>2802</v>
      </c>
      <c r="L176" s="73">
        <v>1</v>
      </c>
      <c r="M176" s="74">
        <v>6380.12841796875</v>
      </c>
      <c r="N176" s="74">
        <v>4276.1328125</v>
      </c>
      <c r="O176" s="75"/>
      <c r="P176" s="76"/>
      <c r="Q176" s="76"/>
      <c r="R176" s="86"/>
      <c r="S176" s="48">
        <v>0</v>
      </c>
      <c r="T176" s="48">
        <v>1</v>
      </c>
      <c r="U176" s="49">
        <v>0</v>
      </c>
      <c r="V176" s="49">
        <v>0.142857</v>
      </c>
      <c r="W176" s="49">
        <v>0</v>
      </c>
      <c r="X176" s="49">
        <v>0.595237</v>
      </c>
      <c r="Y176" s="49">
        <v>0</v>
      </c>
      <c r="Z176" s="49">
        <v>0</v>
      </c>
      <c r="AA176" s="71">
        <v>176</v>
      </c>
      <c r="AB176" s="71"/>
      <c r="AC176" s="72"/>
      <c r="AD176" s="78" t="s">
        <v>1667</v>
      </c>
      <c r="AE176" s="78">
        <v>2555</v>
      </c>
      <c r="AF176" s="78">
        <v>1404</v>
      </c>
      <c r="AG176" s="78">
        <v>38842</v>
      </c>
      <c r="AH176" s="78">
        <v>36580</v>
      </c>
      <c r="AI176" s="78"/>
      <c r="AJ176" s="78" t="s">
        <v>1855</v>
      </c>
      <c r="AK176" s="78" t="s">
        <v>2001</v>
      </c>
      <c r="AL176" s="78"/>
      <c r="AM176" s="78"/>
      <c r="AN176" s="80">
        <v>40712.87064814815</v>
      </c>
      <c r="AO176" s="83" t="s">
        <v>2299</v>
      </c>
      <c r="AP176" s="78" t="b">
        <v>1</v>
      </c>
      <c r="AQ176" s="78" t="b">
        <v>0</v>
      </c>
      <c r="AR176" s="78" t="b">
        <v>1</v>
      </c>
      <c r="AS176" s="78" t="s">
        <v>1403</v>
      </c>
      <c r="AT176" s="78">
        <v>26</v>
      </c>
      <c r="AU176" s="83" t="s">
        <v>2334</v>
      </c>
      <c r="AV176" s="78" t="b">
        <v>0</v>
      </c>
      <c r="AW176" s="78" t="s">
        <v>2424</v>
      </c>
      <c r="AX176" s="83" t="s">
        <v>2598</v>
      </c>
      <c r="AY176" s="78" t="s">
        <v>66</v>
      </c>
      <c r="AZ176" s="78" t="str">
        <f>REPLACE(INDEX(GroupVertices[Group],MATCH(Vertices[[#This Row],[Vertex]],GroupVertices[Vertex],0)),1,1,"")</f>
        <v>11</v>
      </c>
      <c r="BA176" s="48"/>
      <c r="BB176" s="48"/>
      <c r="BC176" s="48"/>
      <c r="BD176" s="48"/>
      <c r="BE176" s="48"/>
      <c r="BF176" s="48"/>
      <c r="BG176" s="121" t="s">
        <v>3514</v>
      </c>
      <c r="BH176" s="121" t="s">
        <v>3552</v>
      </c>
      <c r="BI176" s="121" t="s">
        <v>3638</v>
      </c>
      <c r="BJ176" s="121" t="s">
        <v>3638</v>
      </c>
      <c r="BK176" s="121">
        <v>0</v>
      </c>
      <c r="BL176" s="124">
        <v>0</v>
      </c>
      <c r="BM176" s="121">
        <v>1</v>
      </c>
      <c r="BN176" s="124">
        <v>1.3157894736842106</v>
      </c>
      <c r="BO176" s="121">
        <v>0</v>
      </c>
      <c r="BP176" s="124">
        <v>0</v>
      </c>
      <c r="BQ176" s="121">
        <v>75</v>
      </c>
      <c r="BR176" s="124">
        <v>98.6842105263158</v>
      </c>
      <c r="BS176" s="121">
        <v>76</v>
      </c>
      <c r="BT176" s="2"/>
      <c r="BU176" s="3"/>
      <c r="BV176" s="3"/>
      <c r="BW176" s="3"/>
      <c r="BX176" s="3"/>
    </row>
    <row r="177" spans="1:76" ht="15">
      <c r="A177" s="64" t="s">
        <v>341</v>
      </c>
      <c r="B177" s="65"/>
      <c r="C177" s="65" t="s">
        <v>64</v>
      </c>
      <c r="D177" s="66">
        <v>162</v>
      </c>
      <c r="E177" s="68"/>
      <c r="F177" s="100" t="s">
        <v>916</v>
      </c>
      <c r="G177" s="65"/>
      <c r="H177" s="69" t="s">
        <v>341</v>
      </c>
      <c r="I177" s="70"/>
      <c r="J177" s="70"/>
      <c r="K177" s="69" t="s">
        <v>2803</v>
      </c>
      <c r="L177" s="73">
        <v>1</v>
      </c>
      <c r="M177" s="74">
        <v>6229.77587890625</v>
      </c>
      <c r="N177" s="74">
        <v>5681.78466796875</v>
      </c>
      <c r="O177" s="75"/>
      <c r="P177" s="76"/>
      <c r="Q177" s="76"/>
      <c r="R177" s="86"/>
      <c r="S177" s="48">
        <v>0</v>
      </c>
      <c r="T177" s="48">
        <v>1</v>
      </c>
      <c r="U177" s="49">
        <v>0</v>
      </c>
      <c r="V177" s="49">
        <v>0.142857</v>
      </c>
      <c r="W177" s="49">
        <v>0</v>
      </c>
      <c r="X177" s="49">
        <v>0.595237</v>
      </c>
      <c r="Y177" s="49">
        <v>0</v>
      </c>
      <c r="Z177" s="49">
        <v>0</v>
      </c>
      <c r="AA177" s="71">
        <v>177</v>
      </c>
      <c r="AB177" s="71"/>
      <c r="AC177" s="72"/>
      <c r="AD177" s="78" t="s">
        <v>1668</v>
      </c>
      <c r="AE177" s="78">
        <v>108</v>
      </c>
      <c r="AF177" s="78">
        <v>2</v>
      </c>
      <c r="AG177" s="78">
        <v>48</v>
      </c>
      <c r="AH177" s="78">
        <v>132</v>
      </c>
      <c r="AI177" s="78"/>
      <c r="AJ177" s="78" t="s">
        <v>1856</v>
      </c>
      <c r="AK177" s="78" t="s">
        <v>2002</v>
      </c>
      <c r="AL177" s="78"/>
      <c r="AM177" s="78"/>
      <c r="AN177" s="80">
        <v>43150.02334490741</v>
      </c>
      <c r="AO177" s="83" t="s">
        <v>2300</v>
      </c>
      <c r="AP177" s="78" t="b">
        <v>0</v>
      </c>
      <c r="AQ177" s="78" t="b">
        <v>0</v>
      </c>
      <c r="AR177" s="78" t="b">
        <v>0</v>
      </c>
      <c r="AS177" s="78" t="s">
        <v>1403</v>
      </c>
      <c r="AT177" s="78">
        <v>0</v>
      </c>
      <c r="AU177" s="83" t="s">
        <v>2334</v>
      </c>
      <c r="AV177" s="78" t="b">
        <v>0</v>
      </c>
      <c r="AW177" s="78" t="s">
        <v>2424</v>
      </c>
      <c r="AX177" s="83" t="s">
        <v>2599</v>
      </c>
      <c r="AY177" s="78" t="s">
        <v>66</v>
      </c>
      <c r="AZ177" s="78" t="str">
        <f>REPLACE(INDEX(GroupVertices[Group],MATCH(Vertices[[#This Row],[Vertex]],GroupVertices[Vertex],0)),1,1,"")</f>
        <v>11</v>
      </c>
      <c r="BA177" s="48"/>
      <c r="BB177" s="48"/>
      <c r="BC177" s="48"/>
      <c r="BD177" s="48"/>
      <c r="BE177" s="48"/>
      <c r="BF177" s="48"/>
      <c r="BG177" s="121" t="s">
        <v>3515</v>
      </c>
      <c r="BH177" s="121" t="s">
        <v>3515</v>
      </c>
      <c r="BI177" s="121" t="s">
        <v>3639</v>
      </c>
      <c r="BJ177" s="121" t="s">
        <v>3639</v>
      </c>
      <c r="BK177" s="121">
        <v>0</v>
      </c>
      <c r="BL177" s="124">
        <v>0</v>
      </c>
      <c r="BM177" s="121">
        <v>1</v>
      </c>
      <c r="BN177" s="124">
        <v>4.3478260869565215</v>
      </c>
      <c r="BO177" s="121">
        <v>0</v>
      </c>
      <c r="BP177" s="124">
        <v>0</v>
      </c>
      <c r="BQ177" s="121">
        <v>22</v>
      </c>
      <c r="BR177" s="124">
        <v>95.65217391304348</v>
      </c>
      <c r="BS177" s="121">
        <v>23</v>
      </c>
      <c r="BT177" s="2"/>
      <c r="BU177" s="3"/>
      <c r="BV177" s="3"/>
      <c r="BW177" s="3"/>
      <c r="BX177" s="3"/>
    </row>
    <row r="178" spans="1:76" ht="15">
      <c r="A178" s="64" t="s">
        <v>343</v>
      </c>
      <c r="B178" s="65"/>
      <c r="C178" s="65" t="s">
        <v>64</v>
      </c>
      <c r="D178" s="66">
        <v>162.1323712309436</v>
      </c>
      <c r="E178" s="68"/>
      <c r="F178" s="100" t="s">
        <v>918</v>
      </c>
      <c r="G178" s="65"/>
      <c r="H178" s="69" t="s">
        <v>343</v>
      </c>
      <c r="I178" s="70"/>
      <c r="J178" s="70"/>
      <c r="K178" s="69" t="s">
        <v>2804</v>
      </c>
      <c r="L178" s="73">
        <v>1</v>
      </c>
      <c r="M178" s="74">
        <v>2074.12841796875</v>
      </c>
      <c r="N178" s="74">
        <v>2658.226806640625</v>
      </c>
      <c r="O178" s="75"/>
      <c r="P178" s="76"/>
      <c r="Q178" s="76"/>
      <c r="R178" s="86"/>
      <c r="S178" s="48">
        <v>1</v>
      </c>
      <c r="T178" s="48">
        <v>2</v>
      </c>
      <c r="U178" s="49">
        <v>0</v>
      </c>
      <c r="V178" s="49">
        <v>0.012195</v>
      </c>
      <c r="W178" s="49">
        <v>0</v>
      </c>
      <c r="X178" s="49">
        <v>0.842092</v>
      </c>
      <c r="Y178" s="49">
        <v>0</v>
      </c>
      <c r="Z178" s="49">
        <v>0</v>
      </c>
      <c r="AA178" s="71">
        <v>178</v>
      </c>
      <c r="AB178" s="71"/>
      <c r="AC178" s="72"/>
      <c r="AD178" s="78" t="s">
        <v>1669</v>
      </c>
      <c r="AE178" s="78">
        <v>299</v>
      </c>
      <c r="AF178" s="78">
        <v>168</v>
      </c>
      <c r="AG178" s="78">
        <v>1327</v>
      </c>
      <c r="AH178" s="78">
        <v>691</v>
      </c>
      <c r="AI178" s="78"/>
      <c r="AJ178" s="78" t="s">
        <v>1857</v>
      </c>
      <c r="AK178" s="78" t="s">
        <v>2003</v>
      </c>
      <c r="AL178" s="83" t="s">
        <v>2134</v>
      </c>
      <c r="AM178" s="78"/>
      <c r="AN178" s="80">
        <v>39971.8572337963</v>
      </c>
      <c r="AO178" s="83" t="s">
        <v>2301</v>
      </c>
      <c r="AP178" s="78" t="b">
        <v>1</v>
      </c>
      <c r="AQ178" s="78" t="b">
        <v>0</v>
      </c>
      <c r="AR178" s="78" t="b">
        <v>0</v>
      </c>
      <c r="AS178" s="78" t="s">
        <v>1403</v>
      </c>
      <c r="AT178" s="78">
        <v>10</v>
      </c>
      <c r="AU178" s="83" t="s">
        <v>2334</v>
      </c>
      <c r="AV178" s="78" t="b">
        <v>0</v>
      </c>
      <c r="AW178" s="78" t="s">
        <v>2424</v>
      </c>
      <c r="AX178" s="83" t="s">
        <v>2600</v>
      </c>
      <c r="AY178" s="78" t="s">
        <v>66</v>
      </c>
      <c r="AZ178" s="78" t="str">
        <f>REPLACE(INDEX(GroupVertices[Group],MATCH(Vertices[[#This Row],[Vertex]],GroupVertices[Vertex],0)),1,1,"")</f>
        <v>2</v>
      </c>
      <c r="BA178" s="48"/>
      <c r="BB178" s="48"/>
      <c r="BC178" s="48"/>
      <c r="BD178" s="48"/>
      <c r="BE178" s="48" t="s">
        <v>3408</v>
      </c>
      <c r="BF178" s="48" t="s">
        <v>3419</v>
      </c>
      <c r="BG178" s="121" t="s">
        <v>3516</v>
      </c>
      <c r="BH178" s="121" t="s">
        <v>3553</v>
      </c>
      <c r="BI178" s="121" t="s">
        <v>3640</v>
      </c>
      <c r="BJ178" s="121" t="s">
        <v>3640</v>
      </c>
      <c r="BK178" s="121">
        <v>4</v>
      </c>
      <c r="BL178" s="124">
        <v>7.407407407407407</v>
      </c>
      <c r="BM178" s="121">
        <v>1</v>
      </c>
      <c r="BN178" s="124">
        <v>1.8518518518518519</v>
      </c>
      <c r="BO178" s="121">
        <v>0</v>
      </c>
      <c r="BP178" s="124">
        <v>0</v>
      </c>
      <c r="BQ178" s="121">
        <v>49</v>
      </c>
      <c r="BR178" s="124">
        <v>90.74074074074075</v>
      </c>
      <c r="BS178" s="121">
        <v>54</v>
      </c>
      <c r="BT178" s="2"/>
      <c r="BU178" s="3"/>
      <c r="BV178" s="3"/>
      <c r="BW178" s="3"/>
      <c r="BX178" s="3"/>
    </row>
    <row r="179" spans="1:76" ht="15">
      <c r="A179" s="64" t="s">
        <v>344</v>
      </c>
      <c r="B179" s="65"/>
      <c r="C179" s="65" t="s">
        <v>64</v>
      </c>
      <c r="D179" s="66">
        <v>164.51266113676655</v>
      </c>
      <c r="E179" s="68"/>
      <c r="F179" s="100" t="s">
        <v>919</v>
      </c>
      <c r="G179" s="65"/>
      <c r="H179" s="69" t="s">
        <v>344</v>
      </c>
      <c r="I179" s="70"/>
      <c r="J179" s="70"/>
      <c r="K179" s="69" t="s">
        <v>2805</v>
      </c>
      <c r="L179" s="73">
        <v>1</v>
      </c>
      <c r="M179" s="74">
        <v>1392.810546875</v>
      </c>
      <c r="N179" s="74">
        <v>7658.8974609375</v>
      </c>
      <c r="O179" s="75"/>
      <c r="P179" s="76"/>
      <c r="Q179" s="76"/>
      <c r="R179" s="86"/>
      <c r="S179" s="48">
        <v>1</v>
      </c>
      <c r="T179" s="48">
        <v>1</v>
      </c>
      <c r="U179" s="49">
        <v>0</v>
      </c>
      <c r="V179" s="49">
        <v>0</v>
      </c>
      <c r="W179" s="49">
        <v>0</v>
      </c>
      <c r="X179" s="49">
        <v>0.999997</v>
      </c>
      <c r="Y179" s="49">
        <v>0</v>
      </c>
      <c r="Z179" s="49" t="s">
        <v>4182</v>
      </c>
      <c r="AA179" s="71">
        <v>179</v>
      </c>
      <c r="AB179" s="71"/>
      <c r="AC179" s="72"/>
      <c r="AD179" s="78" t="s">
        <v>1670</v>
      </c>
      <c r="AE179" s="78">
        <v>2561</v>
      </c>
      <c r="AF179" s="78">
        <v>3153</v>
      </c>
      <c r="AG179" s="78">
        <v>16204</v>
      </c>
      <c r="AH179" s="78">
        <v>145</v>
      </c>
      <c r="AI179" s="78"/>
      <c r="AJ179" s="78" t="s">
        <v>1858</v>
      </c>
      <c r="AK179" s="78" t="s">
        <v>1449</v>
      </c>
      <c r="AL179" s="83" t="s">
        <v>2135</v>
      </c>
      <c r="AM179" s="78"/>
      <c r="AN179" s="80">
        <v>39895.49730324074</v>
      </c>
      <c r="AO179" s="83" t="s">
        <v>2302</v>
      </c>
      <c r="AP179" s="78" t="b">
        <v>0</v>
      </c>
      <c r="AQ179" s="78" t="b">
        <v>0</v>
      </c>
      <c r="AR179" s="78" t="b">
        <v>0</v>
      </c>
      <c r="AS179" s="78" t="s">
        <v>1403</v>
      </c>
      <c r="AT179" s="78">
        <v>34</v>
      </c>
      <c r="AU179" s="83" t="s">
        <v>2340</v>
      </c>
      <c r="AV179" s="78" t="b">
        <v>0</v>
      </c>
      <c r="AW179" s="78" t="s">
        <v>2424</v>
      </c>
      <c r="AX179" s="83" t="s">
        <v>2601</v>
      </c>
      <c r="AY179" s="78" t="s">
        <v>66</v>
      </c>
      <c r="AZ179" s="78" t="str">
        <f>REPLACE(INDEX(GroupVertices[Group],MATCH(Vertices[[#This Row],[Vertex]],GroupVertices[Vertex],0)),1,1,"")</f>
        <v>1</v>
      </c>
      <c r="BA179" s="48" t="s">
        <v>3393</v>
      </c>
      <c r="BB179" s="48" t="s">
        <v>3393</v>
      </c>
      <c r="BC179" s="48" t="s">
        <v>669</v>
      </c>
      <c r="BD179" s="48" t="s">
        <v>669</v>
      </c>
      <c r="BE179" s="48" t="s">
        <v>3409</v>
      </c>
      <c r="BF179" s="48" t="s">
        <v>747</v>
      </c>
      <c r="BG179" s="121" t="s">
        <v>3517</v>
      </c>
      <c r="BH179" s="121" t="s">
        <v>3528</v>
      </c>
      <c r="BI179" s="121" t="s">
        <v>3270</v>
      </c>
      <c r="BJ179" s="121" t="s">
        <v>3270</v>
      </c>
      <c r="BK179" s="121">
        <v>0</v>
      </c>
      <c r="BL179" s="124">
        <v>0</v>
      </c>
      <c r="BM179" s="121">
        <v>0</v>
      </c>
      <c r="BN179" s="124">
        <v>0</v>
      </c>
      <c r="BO179" s="121">
        <v>0</v>
      </c>
      <c r="BP179" s="124">
        <v>0</v>
      </c>
      <c r="BQ179" s="121">
        <v>54</v>
      </c>
      <c r="BR179" s="124">
        <v>100</v>
      </c>
      <c r="BS179" s="121">
        <v>54</v>
      </c>
      <c r="BT179" s="2"/>
      <c r="BU179" s="3"/>
      <c r="BV179" s="3"/>
      <c r="BW179" s="3"/>
      <c r="BX179" s="3"/>
    </row>
    <row r="180" spans="1:76" ht="15">
      <c r="A180" s="64" t="s">
        <v>345</v>
      </c>
      <c r="B180" s="65"/>
      <c r="C180" s="65" t="s">
        <v>64</v>
      </c>
      <c r="D180" s="66">
        <v>162.38355760291486</v>
      </c>
      <c r="E180" s="68"/>
      <c r="F180" s="100" t="s">
        <v>920</v>
      </c>
      <c r="G180" s="65"/>
      <c r="H180" s="69" t="s">
        <v>345</v>
      </c>
      <c r="I180" s="70"/>
      <c r="J180" s="70"/>
      <c r="K180" s="69" t="s">
        <v>2806</v>
      </c>
      <c r="L180" s="73">
        <v>1</v>
      </c>
      <c r="M180" s="74">
        <v>8995.2021484375</v>
      </c>
      <c r="N180" s="74">
        <v>4305.45166015625</v>
      </c>
      <c r="O180" s="75"/>
      <c r="P180" s="76"/>
      <c r="Q180" s="76"/>
      <c r="R180" s="86"/>
      <c r="S180" s="48">
        <v>2</v>
      </c>
      <c r="T180" s="48">
        <v>1</v>
      </c>
      <c r="U180" s="49">
        <v>0</v>
      </c>
      <c r="V180" s="49">
        <v>1</v>
      </c>
      <c r="W180" s="49">
        <v>0</v>
      </c>
      <c r="X180" s="49">
        <v>1.298242</v>
      </c>
      <c r="Y180" s="49">
        <v>0</v>
      </c>
      <c r="Z180" s="49">
        <v>0</v>
      </c>
      <c r="AA180" s="71">
        <v>180</v>
      </c>
      <c r="AB180" s="71"/>
      <c r="AC180" s="72"/>
      <c r="AD180" s="78" t="s">
        <v>1671</v>
      </c>
      <c r="AE180" s="78">
        <v>143</v>
      </c>
      <c r="AF180" s="78">
        <v>483</v>
      </c>
      <c r="AG180" s="78">
        <v>4065</v>
      </c>
      <c r="AH180" s="78">
        <v>437</v>
      </c>
      <c r="AI180" s="78"/>
      <c r="AJ180" s="78" t="s">
        <v>1859</v>
      </c>
      <c r="AK180" s="78" t="s">
        <v>1985</v>
      </c>
      <c r="AL180" s="83" t="s">
        <v>2136</v>
      </c>
      <c r="AM180" s="78"/>
      <c r="AN180" s="80">
        <v>42423.687581018516</v>
      </c>
      <c r="AO180" s="83" t="s">
        <v>2303</v>
      </c>
      <c r="AP180" s="78" t="b">
        <v>0</v>
      </c>
      <c r="AQ180" s="78" t="b">
        <v>0</v>
      </c>
      <c r="AR180" s="78" t="b">
        <v>0</v>
      </c>
      <c r="AS180" s="78" t="s">
        <v>1403</v>
      </c>
      <c r="AT180" s="78">
        <v>91</v>
      </c>
      <c r="AU180" s="83" t="s">
        <v>2334</v>
      </c>
      <c r="AV180" s="78" t="b">
        <v>0</v>
      </c>
      <c r="AW180" s="78" t="s">
        <v>2424</v>
      </c>
      <c r="AX180" s="83" t="s">
        <v>2602</v>
      </c>
      <c r="AY180" s="78" t="s">
        <v>66</v>
      </c>
      <c r="AZ180" s="78" t="str">
        <f>REPLACE(INDEX(GroupVertices[Group],MATCH(Vertices[[#This Row],[Vertex]],GroupVertices[Vertex],0)),1,1,"")</f>
        <v>25</v>
      </c>
      <c r="BA180" s="48" t="s">
        <v>633</v>
      </c>
      <c r="BB180" s="48" t="s">
        <v>633</v>
      </c>
      <c r="BC180" s="48" t="s">
        <v>666</v>
      </c>
      <c r="BD180" s="48" t="s">
        <v>666</v>
      </c>
      <c r="BE180" s="48" t="s">
        <v>748</v>
      </c>
      <c r="BF180" s="48" t="s">
        <v>748</v>
      </c>
      <c r="BG180" s="121" t="s">
        <v>3159</v>
      </c>
      <c r="BH180" s="121" t="s">
        <v>3159</v>
      </c>
      <c r="BI180" s="121" t="s">
        <v>3288</v>
      </c>
      <c r="BJ180" s="121" t="s">
        <v>3288</v>
      </c>
      <c r="BK180" s="121">
        <v>0</v>
      </c>
      <c r="BL180" s="124">
        <v>0</v>
      </c>
      <c r="BM180" s="121">
        <v>1</v>
      </c>
      <c r="BN180" s="124">
        <v>2.0408163265306123</v>
      </c>
      <c r="BO180" s="121">
        <v>0</v>
      </c>
      <c r="BP180" s="124">
        <v>0</v>
      </c>
      <c r="BQ180" s="121">
        <v>48</v>
      </c>
      <c r="BR180" s="124">
        <v>97.95918367346938</v>
      </c>
      <c r="BS180" s="121">
        <v>49</v>
      </c>
      <c r="BT180" s="2"/>
      <c r="BU180" s="3"/>
      <c r="BV180" s="3"/>
      <c r="BW180" s="3"/>
      <c r="BX180" s="3"/>
    </row>
    <row r="181" spans="1:76" ht="15">
      <c r="A181" s="64" t="s">
        <v>346</v>
      </c>
      <c r="B181" s="65"/>
      <c r="C181" s="65" t="s">
        <v>64</v>
      </c>
      <c r="D181" s="66">
        <v>163.18496174206126</v>
      </c>
      <c r="E181" s="68"/>
      <c r="F181" s="100" t="s">
        <v>921</v>
      </c>
      <c r="G181" s="65"/>
      <c r="H181" s="69" t="s">
        <v>346</v>
      </c>
      <c r="I181" s="70"/>
      <c r="J181" s="70"/>
      <c r="K181" s="69" t="s">
        <v>2807</v>
      </c>
      <c r="L181" s="73">
        <v>1</v>
      </c>
      <c r="M181" s="74">
        <v>8995.2021484375</v>
      </c>
      <c r="N181" s="74">
        <v>3717.275390625</v>
      </c>
      <c r="O181" s="75"/>
      <c r="P181" s="76"/>
      <c r="Q181" s="76"/>
      <c r="R181" s="86"/>
      <c r="S181" s="48">
        <v>0</v>
      </c>
      <c r="T181" s="48">
        <v>1</v>
      </c>
      <c r="U181" s="49">
        <v>0</v>
      </c>
      <c r="V181" s="49">
        <v>1</v>
      </c>
      <c r="W181" s="49">
        <v>0</v>
      </c>
      <c r="X181" s="49">
        <v>0.701753</v>
      </c>
      <c r="Y181" s="49">
        <v>0</v>
      </c>
      <c r="Z181" s="49">
        <v>0</v>
      </c>
      <c r="AA181" s="71">
        <v>181</v>
      </c>
      <c r="AB181" s="71"/>
      <c r="AC181" s="72"/>
      <c r="AD181" s="78" t="s">
        <v>1671</v>
      </c>
      <c r="AE181" s="78">
        <v>1662</v>
      </c>
      <c r="AF181" s="78">
        <v>1488</v>
      </c>
      <c r="AG181" s="78">
        <v>1901</v>
      </c>
      <c r="AH181" s="78">
        <v>270</v>
      </c>
      <c r="AI181" s="78"/>
      <c r="AJ181" s="78" t="s">
        <v>1860</v>
      </c>
      <c r="AK181" s="78" t="s">
        <v>2004</v>
      </c>
      <c r="AL181" s="83" t="s">
        <v>2137</v>
      </c>
      <c r="AM181" s="78"/>
      <c r="AN181" s="80">
        <v>40884.68053240741</v>
      </c>
      <c r="AO181" s="83" t="s">
        <v>2304</v>
      </c>
      <c r="AP181" s="78" t="b">
        <v>0</v>
      </c>
      <c r="AQ181" s="78" t="b">
        <v>0</v>
      </c>
      <c r="AR181" s="78" t="b">
        <v>0</v>
      </c>
      <c r="AS181" s="78" t="s">
        <v>1403</v>
      </c>
      <c r="AT181" s="78">
        <v>24</v>
      </c>
      <c r="AU181" s="83" t="s">
        <v>2337</v>
      </c>
      <c r="AV181" s="78" t="b">
        <v>0</v>
      </c>
      <c r="AW181" s="78" t="s">
        <v>2424</v>
      </c>
      <c r="AX181" s="83" t="s">
        <v>2603</v>
      </c>
      <c r="AY181" s="78" t="s">
        <v>66</v>
      </c>
      <c r="AZ181" s="78" t="str">
        <f>REPLACE(INDEX(GroupVertices[Group],MATCH(Vertices[[#This Row],[Vertex]],GroupVertices[Vertex],0)),1,1,"")</f>
        <v>25</v>
      </c>
      <c r="BA181" s="48"/>
      <c r="BB181" s="48"/>
      <c r="BC181" s="48"/>
      <c r="BD181" s="48"/>
      <c r="BE181" s="48" t="s">
        <v>749</v>
      </c>
      <c r="BF181" s="48" t="s">
        <v>749</v>
      </c>
      <c r="BG181" s="121" t="s">
        <v>3518</v>
      </c>
      <c r="BH181" s="121" t="s">
        <v>3518</v>
      </c>
      <c r="BI181" s="121" t="s">
        <v>3641</v>
      </c>
      <c r="BJ181" s="121" t="s">
        <v>3641</v>
      </c>
      <c r="BK181" s="121">
        <v>0</v>
      </c>
      <c r="BL181" s="124">
        <v>0</v>
      </c>
      <c r="BM181" s="121">
        <v>0</v>
      </c>
      <c r="BN181" s="124">
        <v>0</v>
      </c>
      <c r="BO181" s="121">
        <v>0</v>
      </c>
      <c r="BP181" s="124">
        <v>0</v>
      </c>
      <c r="BQ181" s="121">
        <v>21</v>
      </c>
      <c r="BR181" s="124">
        <v>100</v>
      </c>
      <c r="BS181" s="121">
        <v>21</v>
      </c>
      <c r="BT181" s="2"/>
      <c r="BU181" s="3"/>
      <c r="BV181" s="3"/>
      <c r="BW181" s="3"/>
      <c r="BX181" s="3"/>
    </row>
    <row r="182" spans="1:76" ht="15">
      <c r="A182" s="64" t="s">
        <v>348</v>
      </c>
      <c r="B182" s="65"/>
      <c r="C182" s="65" t="s">
        <v>64</v>
      </c>
      <c r="D182" s="66">
        <v>162.08931071003423</v>
      </c>
      <c r="E182" s="68"/>
      <c r="F182" s="100" t="s">
        <v>922</v>
      </c>
      <c r="G182" s="65"/>
      <c r="H182" s="69" t="s">
        <v>348</v>
      </c>
      <c r="I182" s="70"/>
      <c r="J182" s="70"/>
      <c r="K182" s="69" t="s">
        <v>2808</v>
      </c>
      <c r="L182" s="73">
        <v>1</v>
      </c>
      <c r="M182" s="74">
        <v>2306.4619140625</v>
      </c>
      <c r="N182" s="74">
        <v>1317.8785400390625</v>
      </c>
      <c r="O182" s="75"/>
      <c r="P182" s="76"/>
      <c r="Q182" s="76"/>
      <c r="R182" s="86"/>
      <c r="S182" s="48">
        <v>0</v>
      </c>
      <c r="T182" s="48">
        <v>2</v>
      </c>
      <c r="U182" s="49">
        <v>0</v>
      </c>
      <c r="V182" s="49">
        <v>0.01</v>
      </c>
      <c r="W182" s="49">
        <v>0</v>
      </c>
      <c r="X182" s="49">
        <v>0.691483</v>
      </c>
      <c r="Y182" s="49">
        <v>0.5</v>
      </c>
      <c r="Z182" s="49">
        <v>0</v>
      </c>
      <c r="AA182" s="71">
        <v>182</v>
      </c>
      <c r="AB182" s="71"/>
      <c r="AC182" s="72"/>
      <c r="AD182" s="78" t="s">
        <v>1672</v>
      </c>
      <c r="AE182" s="78">
        <v>260</v>
      </c>
      <c r="AF182" s="78">
        <v>114</v>
      </c>
      <c r="AG182" s="78">
        <v>4481</v>
      </c>
      <c r="AH182" s="78">
        <v>90</v>
      </c>
      <c r="AI182" s="78"/>
      <c r="AJ182" s="78" t="s">
        <v>1861</v>
      </c>
      <c r="AK182" s="78" t="s">
        <v>2005</v>
      </c>
      <c r="AL182" s="78"/>
      <c r="AM182" s="78"/>
      <c r="AN182" s="80">
        <v>39981.40524305555</v>
      </c>
      <c r="AO182" s="78"/>
      <c r="AP182" s="78" t="b">
        <v>1</v>
      </c>
      <c r="AQ182" s="78" t="b">
        <v>0</v>
      </c>
      <c r="AR182" s="78" t="b">
        <v>1</v>
      </c>
      <c r="AS182" s="78" t="s">
        <v>1403</v>
      </c>
      <c r="AT182" s="78">
        <v>16</v>
      </c>
      <c r="AU182" s="83" t="s">
        <v>2334</v>
      </c>
      <c r="AV182" s="78" t="b">
        <v>0</v>
      </c>
      <c r="AW182" s="78" t="s">
        <v>2424</v>
      </c>
      <c r="AX182" s="83" t="s">
        <v>2604</v>
      </c>
      <c r="AY182" s="78" t="s">
        <v>66</v>
      </c>
      <c r="AZ182" s="78" t="str">
        <f>REPLACE(INDEX(GroupVertices[Group],MATCH(Vertices[[#This Row],[Vertex]],GroupVertices[Vertex],0)),1,1,"")</f>
        <v>5</v>
      </c>
      <c r="BA182" s="48" t="s">
        <v>635</v>
      </c>
      <c r="BB182" s="48" t="s">
        <v>635</v>
      </c>
      <c r="BC182" s="48" t="s">
        <v>674</v>
      </c>
      <c r="BD182" s="48" t="s">
        <v>674</v>
      </c>
      <c r="BE182" s="48" t="s">
        <v>730</v>
      </c>
      <c r="BF182" s="48" t="s">
        <v>730</v>
      </c>
      <c r="BG182" s="121" t="s">
        <v>3519</v>
      </c>
      <c r="BH182" s="121" t="s">
        <v>3519</v>
      </c>
      <c r="BI182" s="121" t="s">
        <v>3629</v>
      </c>
      <c r="BJ182" s="121" t="s">
        <v>3629</v>
      </c>
      <c r="BK182" s="121">
        <v>1</v>
      </c>
      <c r="BL182" s="124">
        <v>3.4482758620689653</v>
      </c>
      <c r="BM182" s="121">
        <v>1</v>
      </c>
      <c r="BN182" s="124">
        <v>3.4482758620689653</v>
      </c>
      <c r="BO182" s="121">
        <v>0</v>
      </c>
      <c r="BP182" s="124">
        <v>0</v>
      </c>
      <c r="BQ182" s="121">
        <v>27</v>
      </c>
      <c r="BR182" s="124">
        <v>93.10344827586206</v>
      </c>
      <c r="BS182" s="121">
        <v>29</v>
      </c>
      <c r="BT182" s="2"/>
      <c r="BU182" s="3"/>
      <c r="BV182" s="3"/>
      <c r="BW182" s="3"/>
      <c r="BX182" s="3"/>
    </row>
    <row r="183" spans="1:76" ht="15">
      <c r="A183" s="64" t="s">
        <v>349</v>
      </c>
      <c r="B183" s="65"/>
      <c r="C183" s="65" t="s">
        <v>64</v>
      </c>
      <c r="D183" s="66">
        <v>165.89857197640484</v>
      </c>
      <c r="E183" s="68"/>
      <c r="F183" s="100" t="s">
        <v>2413</v>
      </c>
      <c r="G183" s="65"/>
      <c r="H183" s="69" t="s">
        <v>349</v>
      </c>
      <c r="I183" s="70"/>
      <c r="J183" s="70"/>
      <c r="K183" s="69" t="s">
        <v>2809</v>
      </c>
      <c r="L183" s="73">
        <v>1</v>
      </c>
      <c r="M183" s="74">
        <v>8390.9736328125</v>
      </c>
      <c r="N183" s="74">
        <v>1235.1705322265625</v>
      </c>
      <c r="O183" s="75"/>
      <c r="P183" s="76"/>
      <c r="Q183" s="76"/>
      <c r="R183" s="86"/>
      <c r="S183" s="48">
        <v>2</v>
      </c>
      <c r="T183" s="48">
        <v>1</v>
      </c>
      <c r="U183" s="49">
        <v>0</v>
      </c>
      <c r="V183" s="49">
        <v>1</v>
      </c>
      <c r="W183" s="49">
        <v>0</v>
      </c>
      <c r="X183" s="49">
        <v>1.298242</v>
      </c>
      <c r="Y183" s="49">
        <v>0</v>
      </c>
      <c r="Z183" s="49">
        <v>0</v>
      </c>
      <c r="AA183" s="71">
        <v>183</v>
      </c>
      <c r="AB183" s="71"/>
      <c r="AC183" s="72"/>
      <c r="AD183" s="78" t="s">
        <v>1673</v>
      </c>
      <c r="AE183" s="78">
        <v>524</v>
      </c>
      <c r="AF183" s="78">
        <v>4891</v>
      </c>
      <c r="AG183" s="78">
        <v>6743</v>
      </c>
      <c r="AH183" s="78">
        <v>4291</v>
      </c>
      <c r="AI183" s="78"/>
      <c r="AJ183" s="78" t="s">
        <v>1862</v>
      </c>
      <c r="AK183" s="78" t="s">
        <v>2006</v>
      </c>
      <c r="AL183" s="83" t="s">
        <v>2138</v>
      </c>
      <c r="AM183" s="78"/>
      <c r="AN183" s="80">
        <v>41235.59873842593</v>
      </c>
      <c r="AO183" s="83" t="s">
        <v>2305</v>
      </c>
      <c r="AP183" s="78" t="b">
        <v>1</v>
      </c>
      <c r="AQ183" s="78" t="b">
        <v>0</v>
      </c>
      <c r="AR183" s="78" t="b">
        <v>1</v>
      </c>
      <c r="AS183" s="78" t="s">
        <v>1403</v>
      </c>
      <c r="AT183" s="78">
        <v>41</v>
      </c>
      <c r="AU183" s="83" t="s">
        <v>2334</v>
      </c>
      <c r="AV183" s="78" t="b">
        <v>0</v>
      </c>
      <c r="AW183" s="78" t="s">
        <v>2424</v>
      </c>
      <c r="AX183" s="83" t="s">
        <v>2605</v>
      </c>
      <c r="AY183" s="78" t="s">
        <v>66</v>
      </c>
      <c r="AZ183" s="78" t="str">
        <f>REPLACE(INDEX(GroupVertices[Group],MATCH(Vertices[[#This Row],[Vertex]],GroupVertices[Vertex],0)),1,1,"")</f>
        <v>24</v>
      </c>
      <c r="BA183" s="48"/>
      <c r="BB183" s="48"/>
      <c r="BC183" s="48"/>
      <c r="BD183" s="48"/>
      <c r="BE183" s="48" t="s">
        <v>750</v>
      </c>
      <c r="BF183" s="48" t="s">
        <v>750</v>
      </c>
      <c r="BG183" s="121" t="s">
        <v>3158</v>
      </c>
      <c r="BH183" s="121" t="s">
        <v>3158</v>
      </c>
      <c r="BI183" s="121" t="s">
        <v>3287</v>
      </c>
      <c r="BJ183" s="121" t="s">
        <v>3287</v>
      </c>
      <c r="BK183" s="121">
        <v>1</v>
      </c>
      <c r="BL183" s="124">
        <v>3.0303030303030303</v>
      </c>
      <c r="BM183" s="121">
        <v>0</v>
      </c>
      <c r="BN183" s="124">
        <v>0</v>
      </c>
      <c r="BO183" s="121">
        <v>0</v>
      </c>
      <c r="BP183" s="124">
        <v>0</v>
      </c>
      <c r="BQ183" s="121">
        <v>32</v>
      </c>
      <c r="BR183" s="124">
        <v>96.96969696969697</v>
      </c>
      <c r="BS183" s="121">
        <v>33</v>
      </c>
      <c r="BT183" s="2"/>
      <c r="BU183" s="3"/>
      <c r="BV183" s="3"/>
      <c r="BW183" s="3"/>
      <c r="BX183" s="3"/>
    </row>
    <row r="184" spans="1:76" ht="15">
      <c r="A184" s="64" t="s">
        <v>350</v>
      </c>
      <c r="B184" s="65"/>
      <c r="C184" s="65" t="s">
        <v>64</v>
      </c>
      <c r="D184" s="66">
        <v>162.12040997513543</v>
      </c>
      <c r="E184" s="68"/>
      <c r="F184" s="100" t="s">
        <v>923</v>
      </c>
      <c r="G184" s="65"/>
      <c r="H184" s="69" t="s">
        <v>350</v>
      </c>
      <c r="I184" s="70"/>
      <c r="J184" s="70"/>
      <c r="K184" s="69" t="s">
        <v>2810</v>
      </c>
      <c r="L184" s="73">
        <v>1</v>
      </c>
      <c r="M184" s="74">
        <v>8390.9736328125</v>
      </c>
      <c r="N184" s="74">
        <v>646.994140625</v>
      </c>
      <c r="O184" s="75"/>
      <c r="P184" s="76"/>
      <c r="Q184" s="76"/>
      <c r="R184" s="86"/>
      <c r="S184" s="48">
        <v>0</v>
      </c>
      <c r="T184" s="48">
        <v>1</v>
      </c>
      <c r="U184" s="49">
        <v>0</v>
      </c>
      <c r="V184" s="49">
        <v>1</v>
      </c>
      <c r="W184" s="49">
        <v>0</v>
      </c>
      <c r="X184" s="49">
        <v>0.701753</v>
      </c>
      <c r="Y184" s="49">
        <v>0</v>
      </c>
      <c r="Z184" s="49">
        <v>0</v>
      </c>
      <c r="AA184" s="71">
        <v>184</v>
      </c>
      <c r="AB184" s="71"/>
      <c r="AC184" s="72"/>
      <c r="AD184" s="78" t="s">
        <v>1674</v>
      </c>
      <c r="AE184" s="78">
        <v>37</v>
      </c>
      <c r="AF184" s="78">
        <v>153</v>
      </c>
      <c r="AG184" s="78">
        <v>113</v>
      </c>
      <c r="AH184" s="78">
        <v>53</v>
      </c>
      <c r="AI184" s="78"/>
      <c r="AJ184" s="78" t="s">
        <v>1863</v>
      </c>
      <c r="AK184" s="78" t="s">
        <v>1449</v>
      </c>
      <c r="AL184" s="78"/>
      <c r="AM184" s="78"/>
      <c r="AN184" s="80">
        <v>43214.60928240741</v>
      </c>
      <c r="AO184" s="83" t="s">
        <v>2306</v>
      </c>
      <c r="AP184" s="78" t="b">
        <v>1</v>
      </c>
      <c r="AQ184" s="78" t="b">
        <v>0</v>
      </c>
      <c r="AR184" s="78" t="b">
        <v>0</v>
      </c>
      <c r="AS184" s="78" t="s">
        <v>1403</v>
      </c>
      <c r="AT184" s="78">
        <v>0</v>
      </c>
      <c r="AU184" s="78"/>
      <c r="AV184" s="78" t="b">
        <v>0</v>
      </c>
      <c r="AW184" s="78" t="s">
        <v>2424</v>
      </c>
      <c r="AX184" s="83" t="s">
        <v>2606</v>
      </c>
      <c r="AY184" s="78" t="s">
        <v>66</v>
      </c>
      <c r="AZ184" s="78" t="str">
        <f>REPLACE(INDEX(GroupVertices[Group],MATCH(Vertices[[#This Row],[Vertex]],GroupVertices[Vertex],0)),1,1,"")</f>
        <v>24</v>
      </c>
      <c r="BA184" s="48"/>
      <c r="BB184" s="48"/>
      <c r="BC184" s="48"/>
      <c r="BD184" s="48"/>
      <c r="BE184" s="48" t="s">
        <v>751</v>
      </c>
      <c r="BF184" s="48" t="s">
        <v>751</v>
      </c>
      <c r="BG184" s="121" t="s">
        <v>3520</v>
      </c>
      <c r="BH184" s="121" t="s">
        <v>3520</v>
      </c>
      <c r="BI184" s="121" t="s">
        <v>3642</v>
      </c>
      <c r="BJ184" s="121" t="s">
        <v>3642</v>
      </c>
      <c r="BK184" s="121">
        <v>1</v>
      </c>
      <c r="BL184" s="124">
        <v>3.8461538461538463</v>
      </c>
      <c r="BM184" s="121">
        <v>0</v>
      </c>
      <c r="BN184" s="124">
        <v>0</v>
      </c>
      <c r="BO184" s="121">
        <v>0</v>
      </c>
      <c r="BP184" s="124">
        <v>0</v>
      </c>
      <c r="BQ184" s="121">
        <v>25</v>
      </c>
      <c r="BR184" s="124">
        <v>96.15384615384616</v>
      </c>
      <c r="BS184" s="121">
        <v>26</v>
      </c>
      <c r="BT184" s="2"/>
      <c r="BU184" s="3"/>
      <c r="BV184" s="3"/>
      <c r="BW184" s="3"/>
      <c r="BX184" s="3"/>
    </row>
    <row r="185" spans="1:76" ht="15">
      <c r="A185" s="64" t="s">
        <v>351</v>
      </c>
      <c r="B185" s="65"/>
      <c r="C185" s="65" t="s">
        <v>64</v>
      </c>
      <c r="D185" s="66">
        <v>162.04306052090936</v>
      </c>
      <c r="E185" s="68"/>
      <c r="F185" s="100" t="s">
        <v>924</v>
      </c>
      <c r="G185" s="65"/>
      <c r="H185" s="69" t="s">
        <v>351</v>
      </c>
      <c r="I185" s="70"/>
      <c r="J185" s="70"/>
      <c r="K185" s="69" t="s">
        <v>2811</v>
      </c>
      <c r="L185" s="73">
        <v>39.90272373540856</v>
      </c>
      <c r="M185" s="74">
        <v>8449.447265625</v>
      </c>
      <c r="N185" s="74">
        <v>5270.06103515625</v>
      </c>
      <c r="O185" s="75"/>
      <c r="P185" s="76"/>
      <c r="Q185" s="76"/>
      <c r="R185" s="86"/>
      <c r="S185" s="48">
        <v>1</v>
      </c>
      <c r="T185" s="48">
        <v>1</v>
      </c>
      <c r="U185" s="49">
        <v>2</v>
      </c>
      <c r="V185" s="49">
        <v>0.5</v>
      </c>
      <c r="W185" s="49">
        <v>0</v>
      </c>
      <c r="X185" s="49">
        <v>1.459455</v>
      </c>
      <c r="Y185" s="49">
        <v>0</v>
      </c>
      <c r="Z185" s="49">
        <v>0</v>
      </c>
      <c r="AA185" s="71">
        <v>185</v>
      </c>
      <c r="AB185" s="71"/>
      <c r="AC185" s="72"/>
      <c r="AD185" s="78" t="s">
        <v>1675</v>
      </c>
      <c r="AE185" s="78">
        <v>74</v>
      </c>
      <c r="AF185" s="78">
        <v>56</v>
      </c>
      <c r="AG185" s="78">
        <v>35</v>
      </c>
      <c r="AH185" s="78">
        <v>30</v>
      </c>
      <c r="AI185" s="78"/>
      <c r="AJ185" s="78" t="s">
        <v>1864</v>
      </c>
      <c r="AK185" s="78" t="s">
        <v>2007</v>
      </c>
      <c r="AL185" s="83" t="s">
        <v>2139</v>
      </c>
      <c r="AM185" s="78"/>
      <c r="AN185" s="80">
        <v>43573.76599537037</v>
      </c>
      <c r="AO185" s="78"/>
      <c r="AP185" s="78" t="b">
        <v>1</v>
      </c>
      <c r="AQ185" s="78" t="b">
        <v>0</v>
      </c>
      <c r="AR185" s="78" t="b">
        <v>0</v>
      </c>
      <c r="AS185" s="78" t="s">
        <v>1403</v>
      </c>
      <c r="AT185" s="78">
        <v>1</v>
      </c>
      <c r="AU185" s="78"/>
      <c r="AV185" s="78" t="b">
        <v>0</v>
      </c>
      <c r="AW185" s="78" t="s">
        <v>2424</v>
      </c>
      <c r="AX185" s="83" t="s">
        <v>2607</v>
      </c>
      <c r="AY185" s="78" t="s">
        <v>66</v>
      </c>
      <c r="AZ185" s="78" t="str">
        <f>REPLACE(INDEX(GroupVertices[Group],MATCH(Vertices[[#This Row],[Vertex]],GroupVertices[Vertex],0)),1,1,"")</f>
        <v>18</v>
      </c>
      <c r="BA185" s="48" t="s">
        <v>636</v>
      </c>
      <c r="BB185" s="48" t="s">
        <v>636</v>
      </c>
      <c r="BC185" s="48" t="s">
        <v>648</v>
      </c>
      <c r="BD185" s="48" t="s">
        <v>648</v>
      </c>
      <c r="BE185" s="48" t="s">
        <v>752</v>
      </c>
      <c r="BF185" s="48" t="s">
        <v>752</v>
      </c>
      <c r="BG185" s="121" t="s">
        <v>3154</v>
      </c>
      <c r="BH185" s="121" t="s">
        <v>3154</v>
      </c>
      <c r="BI185" s="121" t="s">
        <v>3643</v>
      </c>
      <c r="BJ185" s="121" t="s">
        <v>3643</v>
      </c>
      <c r="BK185" s="121">
        <v>2</v>
      </c>
      <c r="BL185" s="124">
        <v>4.3478260869565215</v>
      </c>
      <c r="BM185" s="121">
        <v>2</v>
      </c>
      <c r="BN185" s="124">
        <v>4.3478260869565215</v>
      </c>
      <c r="BO185" s="121">
        <v>0</v>
      </c>
      <c r="BP185" s="124">
        <v>0</v>
      </c>
      <c r="BQ185" s="121">
        <v>42</v>
      </c>
      <c r="BR185" s="124">
        <v>91.30434782608695</v>
      </c>
      <c r="BS185" s="121">
        <v>46</v>
      </c>
      <c r="BT185" s="2"/>
      <c r="BU185" s="3"/>
      <c r="BV185" s="3"/>
      <c r="BW185" s="3"/>
      <c r="BX185" s="3"/>
    </row>
    <row r="186" spans="1:76" ht="15">
      <c r="A186" s="64" t="s">
        <v>406</v>
      </c>
      <c r="B186" s="65"/>
      <c r="C186" s="65" t="s">
        <v>64</v>
      </c>
      <c r="D186" s="66">
        <v>163.51509240236638</v>
      </c>
      <c r="E186" s="68"/>
      <c r="F186" s="100" t="s">
        <v>2414</v>
      </c>
      <c r="G186" s="65"/>
      <c r="H186" s="69" t="s">
        <v>406</v>
      </c>
      <c r="I186" s="70"/>
      <c r="J186" s="70"/>
      <c r="K186" s="69" t="s">
        <v>2812</v>
      </c>
      <c r="L186" s="73">
        <v>1</v>
      </c>
      <c r="M186" s="74">
        <v>8449.447265625</v>
      </c>
      <c r="N186" s="74">
        <v>5905.2919921875</v>
      </c>
      <c r="O186" s="75"/>
      <c r="P186" s="76"/>
      <c r="Q186" s="76"/>
      <c r="R186" s="86"/>
      <c r="S186" s="48">
        <v>1</v>
      </c>
      <c r="T186" s="48">
        <v>0</v>
      </c>
      <c r="U186" s="49">
        <v>0</v>
      </c>
      <c r="V186" s="49">
        <v>0.333333</v>
      </c>
      <c r="W186" s="49">
        <v>0</v>
      </c>
      <c r="X186" s="49">
        <v>0.770268</v>
      </c>
      <c r="Y186" s="49">
        <v>0</v>
      </c>
      <c r="Z186" s="49">
        <v>0</v>
      </c>
      <c r="AA186" s="71">
        <v>186</v>
      </c>
      <c r="AB186" s="71"/>
      <c r="AC186" s="72"/>
      <c r="AD186" s="78" t="s">
        <v>1676</v>
      </c>
      <c r="AE186" s="78">
        <v>3269</v>
      </c>
      <c r="AF186" s="78">
        <v>1902</v>
      </c>
      <c r="AG186" s="78">
        <v>4478</v>
      </c>
      <c r="AH186" s="78">
        <v>2148</v>
      </c>
      <c r="AI186" s="78"/>
      <c r="AJ186" s="78" t="s">
        <v>1865</v>
      </c>
      <c r="AK186" s="78" t="s">
        <v>1918</v>
      </c>
      <c r="AL186" s="83" t="s">
        <v>2140</v>
      </c>
      <c r="AM186" s="78"/>
      <c r="AN186" s="80">
        <v>40717.278657407405</v>
      </c>
      <c r="AO186" s="83" t="s">
        <v>2307</v>
      </c>
      <c r="AP186" s="78" t="b">
        <v>0</v>
      </c>
      <c r="AQ186" s="78" t="b">
        <v>0</v>
      </c>
      <c r="AR186" s="78" t="b">
        <v>0</v>
      </c>
      <c r="AS186" s="78" t="s">
        <v>1403</v>
      </c>
      <c r="AT186" s="78">
        <v>24</v>
      </c>
      <c r="AU186" s="83" t="s">
        <v>2334</v>
      </c>
      <c r="AV186" s="78" t="b">
        <v>0</v>
      </c>
      <c r="AW186" s="78" t="s">
        <v>2424</v>
      </c>
      <c r="AX186" s="83" t="s">
        <v>2608</v>
      </c>
      <c r="AY186" s="78" t="s">
        <v>65</v>
      </c>
      <c r="AZ186" s="78" t="str">
        <f>REPLACE(INDEX(GroupVertices[Group],MATCH(Vertices[[#This Row],[Vertex]],GroupVertices[Vertex],0)),1,1,"")</f>
        <v>18</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352</v>
      </c>
      <c r="B187" s="65"/>
      <c r="C187" s="65" t="s">
        <v>64</v>
      </c>
      <c r="D187" s="66">
        <v>163.49515697601944</v>
      </c>
      <c r="E187" s="68"/>
      <c r="F187" s="100" t="s">
        <v>925</v>
      </c>
      <c r="G187" s="65"/>
      <c r="H187" s="69" t="s">
        <v>352</v>
      </c>
      <c r="I187" s="70"/>
      <c r="J187" s="70"/>
      <c r="K187" s="69" t="s">
        <v>2813</v>
      </c>
      <c r="L187" s="73">
        <v>1</v>
      </c>
      <c r="M187" s="74">
        <v>8780.7978515625</v>
      </c>
      <c r="N187" s="74">
        <v>5905.2919921875</v>
      </c>
      <c r="O187" s="75"/>
      <c r="P187" s="76"/>
      <c r="Q187" s="76"/>
      <c r="R187" s="86"/>
      <c r="S187" s="48">
        <v>0</v>
      </c>
      <c r="T187" s="48">
        <v>1</v>
      </c>
      <c r="U187" s="49">
        <v>0</v>
      </c>
      <c r="V187" s="49">
        <v>0.333333</v>
      </c>
      <c r="W187" s="49">
        <v>0</v>
      </c>
      <c r="X187" s="49">
        <v>0.770268</v>
      </c>
      <c r="Y187" s="49">
        <v>0</v>
      </c>
      <c r="Z187" s="49">
        <v>0</v>
      </c>
      <c r="AA187" s="71">
        <v>187</v>
      </c>
      <c r="AB187" s="71"/>
      <c r="AC187" s="72"/>
      <c r="AD187" s="78" t="s">
        <v>1677</v>
      </c>
      <c r="AE187" s="78">
        <v>1747</v>
      </c>
      <c r="AF187" s="78">
        <v>1877</v>
      </c>
      <c r="AG187" s="78">
        <v>5530</v>
      </c>
      <c r="AH187" s="78">
        <v>3642</v>
      </c>
      <c r="AI187" s="78"/>
      <c r="AJ187" s="78" t="s">
        <v>1866</v>
      </c>
      <c r="AK187" s="78" t="s">
        <v>2008</v>
      </c>
      <c r="AL187" s="78"/>
      <c r="AM187" s="78"/>
      <c r="AN187" s="80">
        <v>41471.36203703703</v>
      </c>
      <c r="AO187" s="83" t="s">
        <v>2308</v>
      </c>
      <c r="AP187" s="78" t="b">
        <v>0</v>
      </c>
      <c r="AQ187" s="78" t="b">
        <v>0</v>
      </c>
      <c r="AR187" s="78" t="b">
        <v>1</v>
      </c>
      <c r="AS187" s="78" t="s">
        <v>1403</v>
      </c>
      <c r="AT187" s="78">
        <v>39</v>
      </c>
      <c r="AU187" s="83" t="s">
        <v>2335</v>
      </c>
      <c r="AV187" s="78" t="b">
        <v>0</v>
      </c>
      <c r="AW187" s="78" t="s">
        <v>2424</v>
      </c>
      <c r="AX187" s="83" t="s">
        <v>2609</v>
      </c>
      <c r="AY187" s="78" t="s">
        <v>66</v>
      </c>
      <c r="AZ187" s="78" t="str">
        <f>REPLACE(INDEX(GroupVertices[Group],MATCH(Vertices[[#This Row],[Vertex]],GroupVertices[Vertex],0)),1,1,"")</f>
        <v>18</v>
      </c>
      <c r="BA187" s="48"/>
      <c r="BB187" s="48"/>
      <c r="BC187" s="48"/>
      <c r="BD187" s="48"/>
      <c r="BE187" s="48"/>
      <c r="BF187" s="48"/>
      <c r="BG187" s="121" t="s">
        <v>3521</v>
      </c>
      <c r="BH187" s="121" t="s">
        <v>3521</v>
      </c>
      <c r="BI187" s="121" t="s">
        <v>3644</v>
      </c>
      <c r="BJ187" s="121" t="s">
        <v>3644</v>
      </c>
      <c r="BK187" s="121">
        <v>2</v>
      </c>
      <c r="BL187" s="124">
        <v>7.6923076923076925</v>
      </c>
      <c r="BM187" s="121">
        <v>1</v>
      </c>
      <c r="BN187" s="124">
        <v>3.8461538461538463</v>
      </c>
      <c r="BO187" s="121">
        <v>0</v>
      </c>
      <c r="BP187" s="124">
        <v>0</v>
      </c>
      <c r="BQ187" s="121">
        <v>23</v>
      </c>
      <c r="BR187" s="124">
        <v>88.46153846153847</v>
      </c>
      <c r="BS187" s="121">
        <v>26</v>
      </c>
      <c r="BT187" s="2"/>
      <c r="BU187" s="3"/>
      <c r="BV187" s="3"/>
      <c r="BW187" s="3"/>
      <c r="BX187" s="3"/>
    </row>
    <row r="188" spans="1:76" ht="15">
      <c r="A188" s="64" t="s">
        <v>353</v>
      </c>
      <c r="B188" s="65"/>
      <c r="C188" s="65" t="s">
        <v>64</v>
      </c>
      <c r="D188" s="66">
        <v>162.09010812708811</v>
      </c>
      <c r="E188" s="68"/>
      <c r="F188" s="100" t="s">
        <v>926</v>
      </c>
      <c r="G188" s="65"/>
      <c r="H188" s="69" t="s">
        <v>353</v>
      </c>
      <c r="I188" s="70"/>
      <c r="J188" s="70"/>
      <c r="K188" s="69" t="s">
        <v>2814</v>
      </c>
      <c r="L188" s="73">
        <v>1</v>
      </c>
      <c r="M188" s="74">
        <v>1871.9700927734375</v>
      </c>
      <c r="N188" s="74">
        <v>7658.8974609375</v>
      </c>
      <c r="O188" s="75"/>
      <c r="P188" s="76"/>
      <c r="Q188" s="76"/>
      <c r="R188" s="86"/>
      <c r="S188" s="48">
        <v>1</v>
      </c>
      <c r="T188" s="48">
        <v>1</v>
      </c>
      <c r="U188" s="49">
        <v>0</v>
      </c>
      <c r="V188" s="49">
        <v>0</v>
      </c>
      <c r="W188" s="49">
        <v>0</v>
      </c>
      <c r="X188" s="49">
        <v>0.999997</v>
      </c>
      <c r="Y188" s="49">
        <v>0</v>
      </c>
      <c r="Z188" s="49" t="s">
        <v>4182</v>
      </c>
      <c r="AA188" s="71">
        <v>188</v>
      </c>
      <c r="AB188" s="71"/>
      <c r="AC188" s="72"/>
      <c r="AD188" s="78" t="s">
        <v>1678</v>
      </c>
      <c r="AE188" s="78">
        <v>631</v>
      </c>
      <c r="AF188" s="78">
        <v>115</v>
      </c>
      <c r="AG188" s="78">
        <v>1578</v>
      </c>
      <c r="AH188" s="78">
        <v>2161</v>
      </c>
      <c r="AI188" s="78"/>
      <c r="AJ188" s="78" t="s">
        <v>1867</v>
      </c>
      <c r="AK188" s="78"/>
      <c r="AL188" s="78"/>
      <c r="AM188" s="78"/>
      <c r="AN188" s="80">
        <v>42007.61451388889</v>
      </c>
      <c r="AO188" s="83" t="s">
        <v>2309</v>
      </c>
      <c r="AP188" s="78" t="b">
        <v>0</v>
      </c>
      <c r="AQ188" s="78" t="b">
        <v>0</v>
      </c>
      <c r="AR188" s="78" t="b">
        <v>1</v>
      </c>
      <c r="AS188" s="78" t="s">
        <v>1403</v>
      </c>
      <c r="AT188" s="78">
        <v>9</v>
      </c>
      <c r="AU188" s="83" t="s">
        <v>2342</v>
      </c>
      <c r="AV188" s="78" t="b">
        <v>0</v>
      </c>
      <c r="AW188" s="78" t="s">
        <v>2424</v>
      </c>
      <c r="AX188" s="83" t="s">
        <v>2610</v>
      </c>
      <c r="AY188" s="78" t="s">
        <v>66</v>
      </c>
      <c r="AZ188" s="78" t="str">
        <f>REPLACE(INDEX(GroupVertices[Group],MATCH(Vertices[[#This Row],[Vertex]],GroupVertices[Vertex],0)),1,1,"")</f>
        <v>1</v>
      </c>
      <c r="BA188" s="48"/>
      <c r="BB188" s="48"/>
      <c r="BC188" s="48"/>
      <c r="BD188" s="48"/>
      <c r="BE188" s="48" t="s">
        <v>753</v>
      </c>
      <c r="BF188" s="48" t="s">
        <v>753</v>
      </c>
      <c r="BG188" s="121" t="s">
        <v>3522</v>
      </c>
      <c r="BH188" s="121" t="s">
        <v>3522</v>
      </c>
      <c r="BI188" s="121" t="s">
        <v>3645</v>
      </c>
      <c r="BJ188" s="121" t="s">
        <v>3645</v>
      </c>
      <c r="BK188" s="121">
        <v>1</v>
      </c>
      <c r="BL188" s="124">
        <v>4.545454545454546</v>
      </c>
      <c r="BM188" s="121">
        <v>0</v>
      </c>
      <c r="BN188" s="124">
        <v>0</v>
      </c>
      <c r="BO188" s="121">
        <v>0</v>
      </c>
      <c r="BP188" s="124">
        <v>0</v>
      </c>
      <c r="BQ188" s="121">
        <v>21</v>
      </c>
      <c r="BR188" s="124">
        <v>95.45454545454545</v>
      </c>
      <c r="BS188" s="121">
        <v>22</v>
      </c>
      <c r="BT188" s="2"/>
      <c r="BU188" s="3"/>
      <c r="BV188" s="3"/>
      <c r="BW188" s="3"/>
      <c r="BX188" s="3"/>
    </row>
    <row r="189" spans="1:76" ht="15">
      <c r="A189" s="64" t="s">
        <v>354</v>
      </c>
      <c r="B189" s="65"/>
      <c r="C189" s="65" t="s">
        <v>64</v>
      </c>
      <c r="D189" s="66">
        <v>162.343686750221</v>
      </c>
      <c r="E189" s="68"/>
      <c r="F189" s="100" t="s">
        <v>927</v>
      </c>
      <c r="G189" s="65"/>
      <c r="H189" s="69" t="s">
        <v>354</v>
      </c>
      <c r="I189" s="70"/>
      <c r="J189" s="70"/>
      <c r="K189" s="69" t="s">
        <v>2815</v>
      </c>
      <c r="L189" s="73">
        <v>117.70817120622569</v>
      </c>
      <c r="M189" s="74">
        <v>8607.0009765625</v>
      </c>
      <c r="N189" s="74">
        <v>6861.07861328125</v>
      </c>
      <c r="O189" s="75"/>
      <c r="P189" s="76"/>
      <c r="Q189" s="76"/>
      <c r="R189" s="86"/>
      <c r="S189" s="48">
        <v>0</v>
      </c>
      <c r="T189" s="48">
        <v>3</v>
      </c>
      <c r="U189" s="49">
        <v>6</v>
      </c>
      <c r="V189" s="49">
        <v>0.333333</v>
      </c>
      <c r="W189" s="49">
        <v>0</v>
      </c>
      <c r="X189" s="49">
        <v>1.918913</v>
      </c>
      <c r="Y189" s="49">
        <v>0</v>
      </c>
      <c r="Z189" s="49">
        <v>0</v>
      </c>
      <c r="AA189" s="71">
        <v>189</v>
      </c>
      <c r="AB189" s="71"/>
      <c r="AC189" s="72"/>
      <c r="AD189" s="78" t="s">
        <v>1679</v>
      </c>
      <c r="AE189" s="78">
        <v>1331</v>
      </c>
      <c r="AF189" s="78">
        <v>433</v>
      </c>
      <c r="AG189" s="78">
        <v>910</v>
      </c>
      <c r="AH189" s="78">
        <v>756</v>
      </c>
      <c r="AI189" s="78"/>
      <c r="AJ189" s="78" t="s">
        <v>1868</v>
      </c>
      <c r="AK189" s="78" t="s">
        <v>2009</v>
      </c>
      <c r="AL189" s="83" t="s">
        <v>2141</v>
      </c>
      <c r="AM189" s="78"/>
      <c r="AN189" s="80">
        <v>41054.548310185186</v>
      </c>
      <c r="AO189" s="83" t="s">
        <v>2310</v>
      </c>
      <c r="AP189" s="78" t="b">
        <v>1</v>
      </c>
      <c r="AQ189" s="78" t="b">
        <v>0</v>
      </c>
      <c r="AR189" s="78" t="b">
        <v>0</v>
      </c>
      <c r="AS189" s="78" t="s">
        <v>1403</v>
      </c>
      <c r="AT189" s="78">
        <v>49</v>
      </c>
      <c r="AU189" s="83" t="s">
        <v>2334</v>
      </c>
      <c r="AV189" s="78" t="b">
        <v>0</v>
      </c>
      <c r="AW189" s="78" t="s">
        <v>2424</v>
      </c>
      <c r="AX189" s="83" t="s">
        <v>2611</v>
      </c>
      <c r="AY189" s="78" t="s">
        <v>66</v>
      </c>
      <c r="AZ189" s="78" t="str">
        <f>REPLACE(INDEX(GroupVertices[Group],MATCH(Vertices[[#This Row],[Vertex]],GroupVertices[Vertex],0)),1,1,"")</f>
        <v>15</v>
      </c>
      <c r="BA189" s="48"/>
      <c r="BB189" s="48"/>
      <c r="BC189" s="48"/>
      <c r="BD189" s="48"/>
      <c r="BE189" s="48" t="s">
        <v>754</v>
      </c>
      <c r="BF189" s="48" t="s">
        <v>754</v>
      </c>
      <c r="BG189" s="121" t="s">
        <v>3523</v>
      </c>
      <c r="BH189" s="121" t="s">
        <v>3523</v>
      </c>
      <c r="BI189" s="121" t="s">
        <v>3646</v>
      </c>
      <c r="BJ189" s="121" t="s">
        <v>3646</v>
      </c>
      <c r="BK189" s="121">
        <v>0</v>
      </c>
      <c r="BL189" s="124">
        <v>0</v>
      </c>
      <c r="BM189" s="121">
        <v>0</v>
      </c>
      <c r="BN189" s="124">
        <v>0</v>
      </c>
      <c r="BO189" s="121">
        <v>0</v>
      </c>
      <c r="BP189" s="124">
        <v>0</v>
      </c>
      <c r="BQ189" s="121">
        <v>8</v>
      </c>
      <c r="BR189" s="124">
        <v>100</v>
      </c>
      <c r="BS189" s="121">
        <v>8</v>
      </c>
      <c r="BT189" s="2"/>
      <c r="BU189" s="3"/>
      <c r="BV189" s="3"/>
      <c r="BW189" s="3"/>
      <c r="BX189" s="3"/>
    </row>
    <row r="190" spans="1:76" ht="15">
      <c r="A190" s="64" t="s">
        <v>407</v>
      </c>
      <c r="B190" s="65"/>
      <c r="C190" s="65" t="s">
        <v>64</v>
      </c>
      <c r="D190" s="66">
        <v>292.82822894433593</v>
      </c>
      <c r="E190" s="68"/>
      <c r="F190" s="100" t="s">
        <v>2415</v>
      </c>
      <c r="G190" s="65"/>
      <c r="H190" s="69" t="s">
        <v>407</v>
      </c>
      <c r="I190" s="70"/>
      <c r="J190" s="70"/>
      <c r="K190" s="69" t="s">
        <v>2816</v>
      </c>
      <c r="L190" s="73">
        <v>1</v>
      </c>
      <c r="M190" s="74">
        <v>8607.0009765625</v>
      </c>
      <c r="N190" s="74">
        <v>7431.609375</v>
      </c>
      <c r="O190" s="75"/>
      <c r="P190" s="76"/>
      <c r="Q190" s="76"/>
      <c r="R190" s="86"/>
      <c r="S190" s="48">
        <v>1</v>
      </c>
      <c r="T190" s="48">
        <v>0</v>
      </c>
      <c r="U190" s="49">
        <v>0</v>
      </c>
      <c r="V190" s="49">
        <v>0.2</v>
      </c>
      <c r="W190" s="49">
        <v>0</v>
      </c>
      <c r="X190" s="49">
        <v>0.693692</v>
      </c>
      <c r="Y190" s="49">
        <v>0</v>
      </c>
      <c r="Z190" s="49">
        <v>0</v>
      </c>
      <c r="AA190" s="71">
        <v>190</v>
      </c>
      <c r="AB190" s="71"/>
      <c r="AC190" s="72"/>
      <c r="AD190" s="78" t="s">
        <v>1680</v>
      </c>
      <c r="AE190" s="78">
        <v>316</v>
      </c>
      <c r="AF190" s="78">
        <v>164067</v>
      </c>
      <c r="AG190" s="78">
        <v>19358</v>
      </c>
      <c r="AH190" s="78">
        <v>4182</v>
      </c>
      <c r="AI190" s="78"/>
      <c r="AJ190" s="78" t="s">
        <v>1869</v>
      </c>
      <c r="AK190" s="78" t="s">
        <v>2010</v>
      </c>
      <c r="AL190" s="83" t="s">
        <v>2142</v>
      </c>
      <c r="AM190" s="78"/>
      <c r="AN190" s="80">
        <v>39687.89776620371</v>
      </c>
      <c r="AO190" s="83" t="s">
        <v>2311</v>
      </c>
      <c r="AP190" s="78" t="b">
        <v>0</v>
      </c>
      <c r="AQ190" s="78" t="b">
        <v>0</v>
      </c>
      <c r="AR190" s="78" t="b">
        <v>0</v>
      </c>
      <c r="AS190" s="78" t="s">
        <v>1403</v>
      </c>
      <c r="AT190" s="78">
        <v>2464</v>
      </c>
      <c r="AU190" s="83" t="s">
        <v>2334</v>
      </c>
      <c r="AV190" s="78" t="b">
        <v>1</v>
      </c>
      <c r="AW190" s="78" t="s">
        <v>2424</v>
      </c>
      <c r="AX190" s="83" t="s">
        <v>2612</v>
      </c>
      <c r="AY190" s="78" t="s">
        <v>65</v>
      </c>
      <c r="AZ190" s="78" t="str">
        <f>REPLACE(INDEX(GroupVertices[Group],MATCH(Vertices[[#This Row],[Vertex]],GroupVertices[Vertex],0)),1,1,"")</f>
        <v>15</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408</v>
      </c>
      <c r="B191" s="65"/>
      <c r="C191" s="65" t="s">
        <v>64</v>
      </c>
      <c r="D191" s="66">
        <v>178.29202782776173</v>
      </c>
      <c r="E191" s="68"/>
      <c r="F191" s="100" t="s">
        <v>2416</v>
      </c>
      <c r="G191" s="65"/>
      <c r="H191" s="69" t="s">
        <v>408</v>
      </c>
      <c r="I191" s="70"/>
      <c r="J191" s="70"/>
      <c r="K191" s="69" t="s">
        <v>2817</v>
      </c>
      <c r="L191" s="73">
        <v>1</v>
      </c>
      <c r="M191" s="74">
        <v>8083.98681640625</v>
      </c>
      <c r="N191" s="74">
        <v>7431.609375</v>
      </c>
      <c r="O191" s="75"/>
      <c r="P191" s="76"/>
      <c r="Q191" s="76"/>
      <c r="R191" s="86"/>
      <c r="S191" s="48">
        <v>1</v>
      </c>
      <c r="T191" s="48">
        <v>0</v>
      </c>
      <c r="U191" s="49">
        <v>0</v>
      </c>
      <c r="V191" s="49">
        <v>0.2</v>
      </c>
      <c r="W191" s="49">
        <v>0</v>
      </c>
      <c r="X191" s="49">
        <v>0.693692</v>
      </c>
      <c r="Y191" s="49">
        <v>0</v>
      </c>
      <c r="Z191" s="49">
        <v>0</v>
      </c>
      <c r="AA191" s="71">
        <v>191</v>
      </c>
      <c r="AB191" s="71"/>
      <c r="AC191" s="72"/>
      <c r="AD191" s="78" t="s">
        <v>1681</v>
      </c>
      <c r="AE191" s="78">
        <v>291</v>
      </c>
      <c r="AF191" s="78">
        <v>20433</v>
      </c>
      <c r="AG191" s="78">
        <v>2488</v>
      </c>
      <c r="AH191" s="78">
        <v>1398</v>
      </c>
      <c r="AI191" s="78"/>
      <c r="AJ191" s="78" t="s">
        <v>1870</v>
      </c>
      <c r="AK191" s="78"/>
      <c r="AL191" s="83" t="s">
        <v>2143</v>
      </c>
      <c r="AM191" s="78"/>
      <c r="AN191" s="80">
        <v>41974.58091435185</v>
      </c>
      <c r="AO191" s="83" t="s">
        <v>2312</v>
      </c>
      <c r="AP191" s="78" t="b">
        <v>0</v>
      </c>
      <c r="AQ191" s="78" t="b">
        <v>0</v>
      </c>
      <c r="AR191" s="78" t="b">
        <v>0</v>
      </c>
      <c r="AS191" s="78" t="s">
        <v>1403</v>
      </c>
      <c r="AT191" s="78">
        <v>220</v>
      </c>
      <c r="AU191" s="83" t="s">
        <v>2334</v>
      </c>
      <c r="AV191" s="78" t="b">
        <v>1</v>
      </c>
      <c r="AW191" s="78" t="s">
        <v>2424</v>
      </c>
      <c r="AX191" s="83" t="s">
        <v>2613</v>
      </c>
      <c r="AY191" s="78" t="s">
        <v>65</v>
      </c>
      <c r="AZ191" s="78" t="str">
        <f>REPLACE(INDEX(GroupVertices[Group],MATCH(Vertices[[#This Row],[Vertex]],GroupVertices[Vertex],0)),1,1,"")</f>
        <v>15</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409</v>
      </c>
      <c r="B192" s="65"/>
      <c r="C192" s="65" t="s">
        <v>64</v>
      </c>
      <c r="D192" s="66">
        <v>181.80783961830556</v>
      </c>
      <c r="E192" s="68"/>
      <c r="F192" s="100" t="s">
        <v>2417</v>
      </c>
      <c r="G192" s="65"/>
      <c r="H192" s="69" t="s">
        <v>409</v>
      </c>
      <c r="I192" s="70"/>
      <c r="J192" s="70"/>
      <c r="K192" s="69" t="s">
        <v>2818</v>
      </c>
      <c r="L192" s="73">
        <v>1</v>
      </c>
      <c r="M192" s="74">
        <v>8083.98681640625</v>
      </c>
      <c r="N192" s="74">
        <v>6861.07861328125</v>
      </c>
      <c r="O192" s="75"/>
      <c r="P192" s="76"/>
      <c r="Q192" s="76"/>
      <c r="R192" s="86"/>
      <c r="S192" s="48">
        <v>1</v>
      </c>
      <c r="T192" s="48">
        <v>0</v>
      </c>
      <c r="U192" s="49">
        <v>0</v>
      </c>
      <c r="V192" s="49">
        <v>0.2</v>
      </c>
      <c r="W192" s="49">
        <v>0</v>
      </c>
      <c r="X192" s="49">
        <v>0.693692</v>
      </c>
      <c r="Y192" s="49">
        <v>0</v>
      </c>
      <c r="Z192" s="49">
        <v>0</v>
      </c>
      <c r="AA192" s="71">
        <v>192</v>
      </c>
      <c r="AB192" s="71"/>
      <c r="AC192" s="72"/>
      <c r="AD192" s="78" t="s">
        <v>1682</v>
      </c>
      <c r="AE192" s="78">
        <v>95</v>
      </c>
      <c r="AF192" s="78">
        <v>24842</v>
      </c>
      <c r="AG192" s="78">
        <v>1069</v>
      </c>
      <c r="AH192" s="78">
        <v>873</v>
      </c>
      <c r="AI192" s="78"/>
      <c r="AJ192" s="78" t="s">
        <v>1871</v>
      </c>
      <c r="AK192" s="78"/>
      <c r="AL192" s="83" t="s">
        <v>2144</v>
      </c>
      <c r="AM192" s="78"/>
      <c r="AN192" s="80">
        <v>39787.19331018518</v>
      </c>
      <c r="AO192" s="83" t="s">
        <v>2313</v>
      </c>
      <c r="AP192" s="78" t="b">
        <v>0</v>
      </c>
      <c r="AQ192" s="78" t="b">
        <v>0</v>
      </c>
      <c r="AR192" s="78" t="b">
        <v>1</v>
      </c>
      <c r="AS192" s="78" t="s">
        <v>1403</v>
      </c>
      <c r="AT192" s="78">
        <v>356</v>
      </c>
      <c r="AU192" s="83" t="s">
        <v>2334</v>
      </c>
      <c r="AV192" s="78" t="b">
        <v>1</v>
      </c>
      <c r="AW192" s="78" t="s">
        <v>2424</v>
      </c>
      <c r="AX192" s="83" t="s">
        <v>2614</v>
      </c>
      <c r="AY192" s="78" t="s">
        <v>65</v>
      </c>
      <c r="AZ192" s="78" t="str">
        <f>REPLACE(INDEX(GroupVertices[Group],MATCH(Vertices[[#This Row],[Vertex]],GroupVertices[Vertex],0)),1,1,"")</f>
        <v>15</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355</v>
      </c>
      <c r="B193" s="65"/>
      <c r="C193" s="65" t="s">
        <v>64</v>
      </c>
      <c r="D193" s="66">
        <v>164.82205895367082</v>
      </c>
      <c r="E193" s="68"/>
      <c r="F193" s="100" t="s">
        <v>928</v>
      </c>
      <c r="G193" s="65"/>
      <c r="H193" s="69" t="s">
        <v>355</v>
      </c>
      <c r="I193" s="70"/>
      <c r="J193" s="70"/>
      <c r="K193" s="69" t="s">
        <v>2819</v>
      </c>
      <c r="L193" s="73">
        <v>1</v>
      </c>
      <c r="M193" s="74">
        <v>8390.9736328125</v>
      </c>
      <c r="N193" s="74">
        <v>2179.19384765625</v>
      </c>
      <c r="O193" s="75"/>
      <c r="P193" s="76"/>
      <c r="Q193" s="76"/>
      <c r="R193" s="86"/>
      <c r="S193" s="48">
        <v>1</v>
      </c>
      <c r="T193" s="48">
        <v>2</v>
      </c>
      <c r="U193" s="49">
        <v>0</v>
      </c>
      <c r="V193" s="49">
        <v>1</v>
      </c>
      <c r="W193" s="49">
        <v>0</v>
      </c>
      <c r="X193" s="49">
        <v>1.298242</v>
      </c>
      <c r="Y193" s="49">
        <v>0</v>
      </c>
      <c r="Z193" s="49">
        <v>0</v>
      </c>
      <c r="AA193" s="71">
        <v>193</v>
      </c>
      <c r="AB193" s="71"/>
      <c r="AC193" s="72"/>
      <c r="AD193" s="78" t="s">
        <v>1683</v>
      </c>
      <c r="AE193" s="78">
        <v>2611</v>
      </c>
      <c r="AF193" s="78">
        <v>3541</v>
      </c>
      <c r="AG193" s="78">
        <v>57987</v>
      </c>
      <c r="AH193" s="78">
        <v>61695</v>
      </c>
      <c r="AI193" s="78"/>
      <c r="AJ193" s="78" t="s">
        <v>1872</v>
      </c>
      <c r="AK193" s="78" t="s">
        <v>1969</v>
      </c>
      <c r="AL193" s="78"/>
      <c r="AM193" s="78"/>
      <c r="AN193" s="80">
        <v>39980.682754629626</v>
      </c>
      <c r="AO193" s="83" t="s">
        <v>2314</v>
      </c>
      <c r="AP193" s="78" t="b">
        <v>0</v>
      </c>
      <c r="AQ193" s="78" t="b">
        <v>0</v>
      </c>
      <c r="AR193" s="78" t="b">
        <v>0</v>
      </c>
      <c r="AS193" s="78" t="s">
        <v>1403</v>
      </c>
      <c r="AT193" s="78">
        <v>114</v>
      </c>
      <c r="AU193" s="83" t="s">
        <v>2335</v>
      </c>
      <c r="AV193" s="78" t="b">
        <v>0</v>
      </c>
      <c r="AW193" s="78" t="s">
        <v>2424</v>
      </c>
      <c r="AX193" s="83" t="s">
        <v>2615</v>
      </c>
      <c r="AY193" s="78" t="s">
        <v>66</v>
      </c>
      <c r="AZ193" s="78" t="str">
        <f>REPLACE(INDEX(GroupVertices[Group],MATCH(Vertices[[#This Row],[Vertex]],GroupVertices[Vertex],0)),1,1,"")</f>
        <v>23</v>
      </c>
      <c r="BA193" s="48" t="s">
        <v>637</v>
      </c>
      <c r="BB193" s="48" t="s">
        <v>637</v>
      </c>
      <c r="BC193" s="48" t="s">
        <v>648</v>
      </c>
      <c r="BD193" s="48" t="s">
        <v>648</v>
      </c>
      <c r="BE193" s="48" t="s">
        <v>3045</v>
      </c>
      <c r="BF193" s="48" t="s">
        <v>3420</v>
      </c>
      <c r="BG193" s="121" t="s">
        <v>3524</v>
      </c>
      <c r="BH193" s="121" t="s">
        <v>3524</v>
      </c>
      <c r="BI193" s="121" t="s">
        <v>3647</v>
      </c>
      <c r="BJ193" s="121" t="s">
        <v>3647</v>
      </c>
      <c r="BK193" s="121">
        <v>2</v>
      </c>
      <c r="BL193" s="124">
        <v>4.878048780487805</v>
      </c>
      <c r="BM193" s="121">
        <v>2</v>
      </c>
      <c r="BN193" s="124">
        <v>4.878048780487805</v>
      </c>
      <c r="BO193" s="121">
        <v>0</v>
      </c>
      <c r="BP193" s="124">
        <v>0</v>
      </c>
      <c r="BQ193" s="121">
        <v>37</v>
      </c>
      <c r="BR193" s="124">
        <v>90.2439024390244</v>
      </c>
      <c r="BS193" s="121">
        <v>41</v>
      </c>
      <c r="BT193" s="2"/>
      <c r="BU193" s="3"/>
      <c r="BV193" s="3"/>
      <c r="BW193" s="3"/>
      <c r="BX193" s="3"/>
    </row>
    <row r="194" spans="1:76" ht="15">
      <c r="A194" s="64" t="s">
        <v>410</v>
      </c>
      <c r="B194" s="65"/>
      <c r="C194" s="65" t="s">
        <v>64</v>
      </c>
      <c r="D194" s="66">
        <v>272.6017453727449</v>
      </c>
      <c r="E194" s="68"/>
      <c r="F194" s="100" t="s">
        <v>2418</v>
      </c>
      <c r="G194" s="65"/>
      <c r="H194" s="69" t="s">
        <v>410</v>
      </c>
      <c r="I194" s="70"/>
      <c r="J194" s="70"/>
      <c r="K194" s="69" t="s">
        <v>2820</v>
      </c>
      <c r="L194" s="73">
        <v>1</v>
      </c>
      <c r="M194" s="74">
        <v>8390.9736328125</v>
      </c>
      <c r="N194" s="74">
        <v>2773.251953125</v>
      </c>
      <c r="O194" s="75"/>
      <c r="P194" s="76"/>
      <c r="Q194" s="76"/>
      <c r="R194" s="86"/>
      <c r="S194" s="48">
        <v>1</v>
      </c>
      <c r="T194" s="48">
        <v>0</v>
      </c>
      <c r="U194" s="49">
        <v>0</v>
      </c>
      <c r="V194" s="49">
        <v>1</v>
      </c>
      <c r="W194" s="49">
        <v>0</v>
      </c>
      <c r="X194" s="49">
        <v>0.701753</v>
      </c>
      <c r="Y194" s="49">
        <v>0</v>
      </c>
      <c r="Z194" s="49">
        <v>0</v>
      </c>
      <c r="AA194" s="71">
        <v>194</v>
      </c>
      <c r="AB194" s="71"/>
      <c r="AC194" s="72"/>
      <c r="AD194" s="78" t="s">
        <v>1684</v>
      </c>
      <c r="AE194" s="78">
        <v>11137</v>
      </c>
      <c r="AF194" s="78">
        <v>138702</v>
      </c>
      <c r="AG194" s="78">
        <v>236452</v>
      </c>
      <c r="AH194" s="78">
        <v>130663</v>
      </c>
      <c r="AI194" s="78"/>
      <c r="AJ194" s="78" t="s">
        <v>1873</v>
      </c>
      <c r="AK194" s="78" t="s">
        <v>2011</v>
      </c>
      <c r="AL194" s="83" t="s">
        <v>2145</v>
      </c>
      <c r="AM194" s="78"/>
      <c r="AN194" s="80">
        <v>38912.24252314815</v>
      </c>
      <c r="AO194" s="83" t="s">
        <v>2315</v>
      </c>
      <c r="AP194" s="78" t="b">
        <v>0</v>
      </c>
      <c r="AQ194" s="78" t="b">
        <v>0</v>
      </c>
      <c r="AR194" s="78" t="b">
        <v>1</v>
      </c>
      <c r="AS194" s="78" t="s">
        <v>1403</v>
      </c>
      <c r="AT194" s="78">
        <v>5864</v>
      </c>
      <c r="AU194" s="83" t="s">
        <v>2334</v>
      </c>
      <c r="AV194" s="78" t="b">
        <v>1</v>
      </c>
      <c r="AW194" s="78" t="s">
        <v>2424</v>
      </c>
      <c r="AX194" s="83" t="s">
        <v>2616</v>
      </c>
      <c r="AY194" s="78" t="s">
        <v>65</v>
      </c>
      <c r="AZ194" s="78" t="str">
        <f>REPLACE(INDEX(GroupVertices[Group],MATCH(Vertices[[#This Row],[Vertex]],GroupVertices[Vertex],0)),1,1,"")</f>
        <v>23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356</v>
      </c>
      <c r="B195" s="65"/>
      <c r="C195" s="65" t="s">
        <v>64</v>
      </c>
      <c r="D195" s="66">
        <v>162.33571257968222</v>
      </c>
      <c r="E195" s="68"/>
      <c r="F195" s="100" t="s">
        <v>929</v>
      </c>
      <c r="G195" s="65"/>
      <c r="H195" s="69" t="s">
        <v>356</v>
      </c>
      <c r="I195" s="70"/>
      <c r="J195" s="70"/>
      <c r="K195" s="69" t="s">
        <v>2821</v>
      </c>
      <c r="L195" s="73">
        <v>1</v>
      </c>
      <c r="M195" s="74">
        <v>3200.981689453125</v>
      </c>
      <c r="N195" s="74">
        <v>352.9058837890625</v>
      </c>
      <c r="O195" s="75"/>
      <c r="P195" s="76"/>
      <c r="Q195" s="76"/>
      <c r="R195" s="86"/>
      <c r="S195" s="48">
        <v>0</v>
      </c>
      <c r="T195" s="48">
        <v>1</v>
      </c>
      <c r="U195" s="49">
        <v>0</v>
      </c>
      <c r="V195" s="49">
        <v>0.009901</v>
      </c>
      <c r="W195" s="49">
        <v>0</v>
      </c>
      <c r="X195" s="49">
        <v>0.415781</v>
      </c>
      <c r="Y195" s="49">
        <v>0</v>
      </c>
      <c r="Z195" s="49">
        <v>0</v>
      </c>
      <c r="AA195" s="71">
        <v>195</v>
      </c>
      <c r="AB195" s="71"/>
      <c r="AC195" s="72"/>
      <c r="AD195" s="78" t="s">
        <v>1685</v>
      </c>
      <c r="AE195" s="78">
        <v>1129</v>
      </c>
      <c r="AF195" s="78">
        <v>423</v>
      </c>
      <c r="AG195" s="78">
        <v>2053</v>
      </c>
      <c r="AH195" s="78">
        <v>1243</v>
      </c>
      <c r="AI195" s="78"/>
      <c r="AJ195" s="78" t="s">
        <v>1874</v>
      </c>
      <c r="AK195" s="78" t="s">
        <v>2012</v>
      </c>
      <c r="AL195" s="83" t="s">
        <v>2146</v>
      </c>
      <c r="AM195" s="78"/>
      <c r="AN195" s="80">
        <v>41349.129953703705</v>
      </c>
      <c r="AO195" s="83" t="s">
        <v>2316</v>
      </c>
      <c r="AP195" s="78" t="b">
        <v>0</v>
      </c>
      <c r="AQ195" s="78" t="b">
        <v>0</v>
      </c>
      <c r="AR195" s="78" t="b">
        <v>1</v>
      </c>
      <c r="AS195" s="78" t="s">
        <v>1403</v>
      </c>
      <c r="AT195" s="78">
        <v>34</v>
      </c>
      <c r="AU195" s="83" t="s">
        <v>2337</v>
      </c>
      <c r="AV195" s="78" t="b">
        <v>0</v>
      </c>
      <c r="AW195" s="78" t="s">
        <v>2424</v>
      </c>
      <c r="AX195" s="83" t="s">
        <v>2617</v>
      </c>
      <c r="AY195" s="78" t="s">
        <v>66</v>
      </c>
      <c r="AZ195" s="78" t="str">
        <f>REPLACE(INDEX(GroupVertices[Group],MATCH(Vertices[[#This Row],[Vertex]],GroupVertices[Vertex],0)),1,1,"")</f>
        <v>5</v>
      </c>
      <c r="BA195" s="48"/>
      <c r="BB195" s="48"/>
      <c r="BC195" s="48"/>
      <c r="BD195" s="48"/>
      <c r="BE195" s="48" t="s">
        <v>756</v>
      </c>
      <c r="BF195" s="48" t="s">
        <v>756</v>
      </c>
      <c r="BG195" s="121" t="s">
        <v>3525</v>
      </c>
      <c r="BH195" s="121" t="s">
        <v>3525</v>
      </c>
      <c r="BI195" s="121" t="s">
        <v>3648</v>
      </c>
      <c r="BJ195" s="121" t="s">
        <v>3648</v>
      </c>
      <c r="BK195" s="121">
        <v>2</v>
      </c>
      <c r="BL195" s="124">
        <v>4.545454545454546</v>
      </c>
      <c r="BM195" s="121">
        <v>0</v>
      </c>
      <c r="BN195" s="124">
        <v>0</v>
      </c>
      <c r="BO195" s="121">
        <v>0</v>
      </c>
      <c r="BP195" s="124">
        <v>0</v>
      </c>
      <c r="BQ195" s="121">
        <v>42</v>
      </c>
      <c r="BR195" s="124">
        <v>95.45454545454545</v>
      </c>
      <c r="BS195" s="121">
        <v>44</v>
      </c>
      <c r="BT195" s="2"/>
      <c r="BU195" s="3"/>
      <c r="BV195" s="3"/>
      <c r="BW195" s="3"/>
      <c r="BX195" s="3"/>
    </row>
    <row r="196" spans="1:76" ht="15">
      <c r="A196" s="64" t="s">
        <v>357</v>
      </c>
      <c r="B196" s="65"/>
      <c r="C196" s="65" t="s">
        <v>64</v>
      </c>
      <c r="D196" s="66">
        <v>162.4274155408781</v>
      </c>
      <c r="E196" s="68"/>
      <c r="F196" s="100" t="s">
        <v>930</v>
      </c>
      <c r="G196" s="65"/>
      <c r="H196" s="69" t="s">
        <v>357</v>
      </c>
      <c r="I196" s="70"/>
      <c r="J196" s="70"/>
      <c r="K196" s="69" t="s">
        <v>2822</v>
      </c>
      <c r="L196" s="73">
        <v>487.284046692607</v>
      </c>
      <c r="M196" s="74">
        <v>7839.35205078125</v>
      </c>
      <c r="N196" s="74">
        <v>8885.25390625</v>
      </c>
      <c r="O196" s="75"/>
      <c r="P196" s="76"/>
      <c r="Q196" s="76"/>
      <c r="R196" s="86"/>
      <c r="S196" s="48">
        <v>1</v>
      </c>
      <c r="T196" s="48">
        <v>6</v>
      </c>
      <c r="U196" s="49">
        <v>25</v>
      </c>
      <c r="V196" s="49">
        <v>0.166667</v>
      </c>
      <c r="W196" s="49">
        <v>0</v>
      </c>
      <c r="X196" s="49">
        <v>2.524165</v>
      </c>
      <c r="Y196" s="49">
        <v>0.06666666666666667</v>
      </c>
      <c r="Z196" s="49">
        <v>0.16666666666666666</v>
      </c>
      <c r="AA196" s="71">
        <v>196</v>
      </c>
      <c r="AB196" s="71"/>
      <c r="AC196" s="72"/>
      <c r="AD196" s="78" t="s">
        <v>1686</v>
      </c>
      <c r="AE196" s="78">
        <v>827</v>
      </c>
      <c r="AF196" s="78">
        <v>538</v>
      </c>
      <c r="AG196" s="78">
        <v>2737</v>
      </c>
      <c r="AH196" s="78">
        <v>2316</v>
      </c>
      <c r="AI196" s="78"/>
      <c r="AJ196" s="78" t="s">
        <v>1875</v>
      </c>
      <c r="AK196" s="78" t="s">
        <v>2013</v>
      </c>
      <c r="AL196" s="78"/>
      <c r="AM196" s="78"/>
      <c r="AN196" s="80">
        <v>40563.80021990741</v>
      </c>
      <c r="AO196" s="83" t="s">
        <v>2317</v>
      </c>
      <c r="AP196" s="78" t="b">
        <v>0</v>
      </c>
      <c r="AQ196" s="78" t="b">
        <v>0</v>
      </c>
      <c r="AR196" s="78" t="b">
        <v>0</v>
      </c>
      <c r="AS196" s="78" t="s">
        <v>1403</v>
      </c>
      <c r="AT196" s="78">
        <v>14</v>
      </c>
      <c r="AU196" s="83" t="s">
        <v>2350</v>
      </c>
      <c r="AV196" s="78" t="b">
        <v>0</v>
      </c>
      <c r="AW196" s="78" t="s">
        <v>2424</v>
      </c>
      <c r="AX196" s="83" t="s">
        <v>2618</v>
      </c>
      <c r="AY196" s="78" t="s">
        <v>66</v>
      </c>
      <c r="AZ196" s="78" t="str">
        <f>REPLACE(INDEX(GroupVertices[Group],MATCH(Vertices[[#This Row],[Vertex]],GroupVertices[Vertex],0)),1,1,"")</f>
        <v>9</v>
      </c>
      <c r="BA196" s="48" t="s">
        <v>638</v>
      </c>
      <c r="BB196" s="48" t="s">
        <v>638</v>
      </c>
      <c r="BC196" s="48" t="s">
        <v>675</v>
      </c>
      <c r="BD196" s="48" t="s">
        <v>675</v>
      </c>
      <c r="BE196" s="48" t="s">
        <v>757</v>
      </c>
      <c r="BF196" s="48" t="s">
        <v>757</v>
      </c>
      <c r="BG196" s="121" t="s">
        <v>3147</v>
      </c>
      <c r="BH196" s="121" t="s">
        <v>3147</v>
      </c>
      <c r="BI196" s="121" t="s">
        <v>3277</v>
      </c>
      <c r="BJ196" s="121" t="s">
        <v>3277</v>
      </c>
      <c r="BK196" s="121">
        <v>0</v>
      </c>
      <c r="BL196" s="124">
        <v>0</v>
      </c>
      <c r="BM196" s="121">
        <v>2</v>
      </c>
      <c r="BN196" s="124">
        <v>6.0606060606060606</v>
      </c>
      <c r="BO196" s="121">
        <v>0</v>
      </c>
      <c r="BP196" s="124">
        <v>0</v>
      </c>
      <c r="BQ196" s="121">
        <v>31</v>
      </c>
      <c r="BR196" s="124">
        <v>93.93939393939394</v>
      </c>
      <c r="BS196" s="121">
        <v>33</v>
      </c>
      <c r="BT196" s="2"/>
      <c r="BU196" s="3"/>
      <c r="BV196" s="3"/>
      <c r="BW196" s="3"/>
      <c r="BX196" s="3"/>
    </row>
    <row r="197" spans="1:76" ht="15">
      <c r="A197" s="64" t="s">
        <v>411</v>
      </c>
      <c r="B197" s="65"/>
      <c r="C197" s="65" t="s">
        <v>64</v>
      </c>
      <c r="D197" s="66">
        <v>174.75548319381707</v>
      </c>
      <c r="E197" s="68"/>
      <c r="F197" s="100" t="s">
        <v>2419</v>
      </c>
      <c r="G197" s="65"/>
      <c r="H197" s="69" t="s">
        <v>411</v>
      </c>
      <c r="I197" s="70"/>
      <c r="J197" s="70"/>
      <c r="K197" s="69" t="s">
        <v>2823</v>
      </c>
      <c r="L197" s="73">
        <v>1</v>
      </c>
      <c r="M197" s="74">
        <v>7883.53369140625</v>
      </c>
      <c r="N197" s="74">
        <v>8069.78125</v>
      </c>
      <c r="O197" s="75"/>
      <c r="P197" s="76"/>
      <c r="Q197" s="76"/>
      <c r="R197" s="86"/>
      <c r="S197" s="48">
        <v>1</v>
      </c>
      <c r="T197" s="48">
        <v>0</v>
      </c>
      <c r="U197" s="49">
        <v>0</v>
      </c>
      <c r="V197" s="49">
        <v>0.090909</v>
      </c>
      <c r="W197" s="49">
        <v>0</v>
      </c>
      <c r="X197" s="49">
        <v>0.50759</v>
      </c>
      <c r="Y197" s="49">
        <v>0</v>
      </c>
      <c r="Z197" s="49">
        <v>0</v>
      </c>
      <c r="AA197" s="71">
        <v>197</v>
      </c>
      <c r="AB197" s="71"/>
      <c r="AC197" s="72"/>
      <c r="AD197" s="78" t="s">
        <v>1687</v>
      </c>
      <c r="AE197" s="78">
        <v>473</v>
      </c>
      <c r="AF197" s="78">
        <v>15998</v>
      </c>
      <c r="AG197" s="78">
        <v>7914</v>
      </c>
      <c r="AH197" s="78">
        <v>864</v>
      </c>
      <c r="AI197" s="78"/>
      <c r="AJ197" s="78" t="s">
        <v>1876</v>
      </c>
      <c r="AK197" s="78" t="s">
        <v>1969</v>
      </c>
      <c r="AL197" s="78"/>
      <c r="AM197" s="78"/>
      <c r="AN197" s="80">
        <v>40749.87458333333</v>
      </c>
      <c r="AO197" s="83" t="s">
        <v>2318</v>
      </c>
      <c r="AP197" s="78" t="b">
        <v>0</v>
      </c>
      <c r="AQ197" s="78" t="b">
        <v>0</v>
      </c>
      <c r="AR197" s="78" t="b">
        <v>1</v>
      </c>
      <c r="AS197" s="78" t="s">
        <v>1403</v>
      </c>
      <c r="AT197" s="78">
        <v>517</v>
      </c>
      <c r="AU197" s="83" t="s">
        <v>2350</v>
      </c>
      <c r="AV197" s="78" t="b">
        <v>1</v>
      </c>
      <c r="AW197" s="78" t="s">
        <v>2424</v>
      </c>
      <c r="AX197" s="83" t="s">
        <v>2619</v>
      </c>
      <c r="AY197" s="78" t="s">
        <v>65</v>
      </c>
      <c r="AZ197" s="78" t="str">
        <f>REPLACE(INDEX(GroupVertices[Group],MATCH(Vertices[[#This Row],[Vertex]],GroupVertices[Vertex],0)),1,1,"")</f>
        <v>9</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412</v>
      </c>
      <c r="B198" s="65"/>
      <c r="C198" s="65" t="s">
        <v>64</v>
      </c>
      <c r="D198" s="66">
        <v>1000</v>
      </c>
      <c r="E198" s="68"/>
      <c r="F198" s="100" t="s">
        <v>2420</v>
      </c>
      <c r="G198" s="65"/>
      <c r="H198" s="69" t="s">
        <v>412</v>
      </c>
      <c r="I198" s="70"/>
      <c r="J198" s="70"/>
      <c r="K198" s="69" t="s">
        <v>2824</v>
      </c>
      <c r="L198" s="73">
        <v>1</v>
      </c>
      <c r="M198" s="74">
        <v>8602.12890625</v>
      </c>
      <c r="N198" s="74">
        <v>8582.619140625</v>
      </c>
      <c r="O198" s="75"/>
      <c r="P198" s="76"/>
      <c r="Q198" s="76"/>
      <c r="R198" s="86"/>
      <c r="S198" s="48">
        <v>1</v>
      </c>
      <c r="T198" s="48">
        <v>0</v>
      </c>
      <c r="U198" s="49">
        <v>0</v>
      </c>
      <c r="V198" s="49">
        <v>0.090909</v>
      </c>
      <c r="W198" s="49">
        <v>0</v>
      </c>
      <c r="X198" s="49">
        <v>0.50759</v>
      </c>
      <c r="Y198" s="49">
        <v>0</v>
      </c>
      <c r="Z198" s="49">
        <v>0</v>
      </c>
      <c r="AA198" s="71">
        <v>198</v>
      </c>
      <c r="AB198" s="71"/>
      <c r="AC198" s="72"/>
      <c r="AD198" s="78" t="s">
        <v>1688</v>
      </c>
      <c r="AE198" s="78">
        <v>1518</v>
      </c>
      <c r="AF198" s="78">
        <v>13604498</v>
      </c>
      <c r="AG198" s="78">
        <v>311829</v>
      </c>
      <c r="AH198" s="78">
        <v>4565</v>
      </c>
      <c r="AI198" s="78"/>
      <c r="AJ198" s="78" t="s">
        <v>1877</v>
      </c>
      <c r="AK198" s="78" t="s">
        <v>1969</v>
      </c>
      <c r="AL198" s="83" t="s">
        <v>2147</v>
      </c>
      <c r="AM198" s="78"/>
      <c r="AN198" s="80">
        <v>39168.471979166665</v>
      </c>
      <c r="AO198" s="83" t="s">
        <v>2319</v>
      </c>
      <c r="AP198" s="78" t="b">
        <v>0</v>
      </c>
      <c r="AQ198" s="78" t="b">
        <v>0</v>
      </c>
      <c r="AR198" s="78" t="b">
        <v>1</v>
      </c>
      <c r="AS198" s="78" t="s">
        <v>1403</v>
      </c>
      <c r="AT198" s="78">
        <v>89645</v>
      </c>
      <c r="AU198" s="83" t="s">
        <v>2334</v>
      </c>
      <c r="AV198" s="78" t="b">
        <v>1</v>
      </c>
      <c r="AW198" s="78" t="s">
        <v>2424</v>
      </c>
      <c r="AX198" s="83" t="s">
        <v>2620</v>
      </c>
      <c r="AY198" s="78" t="s">
        <v>65</v>
      </c>
      <c r="AZ198" s="78" t="str">
        <f>REPLACE(INDEX(GroupVertices[Group],MATCH(Vertices[[#This Row],[Vertex]],GroupVertices[Vertex],0)),1,1,"")</f>
        <v>9</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413</v>
      </c>
      <c r="B199" s="65"/>
      <c r="C199" s="65" t="s">
        <v>64</v>
      </c>
      <c r="D199" s="66">
        <v>652.3429102677437</v>
      </c>
      <c r="E199" s="68"/>
      <c r="F199" s="100" t="s">
        <v>2421</v>
      </c>
      <c r="G199" s="65"/>
      <c r="H199" s="69" t="s">
        <v>413</v>
      </c>
      <c r="I199" s="70"/>
      <c r="J199" s="70"/>
      <c r="K199" s="69" t="s">
        <v>2825</v>
      </c>
      <c r="L199" s="73">
        <v>1</v>
      </c>
      <c r="M199" s="74">
        <v>7114.29833984375</v>
      </c>
      <c r="N199" s="74">
        <v>8493.1201171875</v>
      </c>
      <c r="O199" s="75"/>
      <c r="P199" s="76"/>
      <c r="Q199" s="76"/>
      <c r="R199" s="86"/>
      <c r="S199" s="48">
        <v>1</v>
      </c>
      <c r="T199" s="48">
        <v>0</v>
      </c>
      <c r="U199" s="49">
        <v>0</v>
      </c>
      <c r="V199" s="49">
        <v>0.090909</v>
      </c>
      <c r="W199" s="49">
        <v>0</v>
      </c>
      <c r="X199" s="49">
        <v>0.50759</v>
      </c>
      <c r="Y199" s="49">
        <v>0</v>
      </c>
      <c r="Z199" s="49">
        <v>0</v>
      </c>
      <c r="AA199" s="71">
        <v>199</v>
      </c>
      <c r="AB199" s="71"/>
      <c r="AC199" s="72"/>
      <c r="AD199" s="78" t="s">
        <v>1689</v>
      </c>
      <c r="AE199" s="78">
        <v>496</v>
      </c>
      <c r="AF199" s="78">
        <v>614916</v>
      </c>
      <c r="AG199" s="78">
        <v>197531</v>
      </c>
      <c r="AH199" s="78">
        <v>456</v>
      </c>
      <c r="AI199" s="78"/>
      <c r="AJ199" s="78" t="s">
        <v>1878</v>
      </c>
      <c r="AK199" s="78" t="s">
        <v>2013</v>
      </c>
      <c r="AL199" s="83" t="s">
        <v>2148</v>
      </c>
      <c r="AM199" s="78"/>
      <c r="AN199" s="80">
        <v>39342.94640046296</v>
      </c>
      <c r="AO199" s="83" t="s">
        <v>2320</v>
      </c>
      <c r="AP199" s="78" t="b">
        <v>0</v>
      </c>
      <c r="AQ199" s="78" t="b">
        <v>0</v>
      </c>
      <c r="AR199" s="78" t="b">
        <v>1</v>
      </c>
      <c r="AS199" s="78" t="s">
        <v>1403</v>
      </c>
      <c r="AT199" s="78">
        <v>4877</v>
      </c>
      <c r="AU199" s="83" t="s">
        <v>2334</v>
      </c>
      <c r="AV199" s="78" t="b">
        <v>1</v>
      </c>
      <c r="AW199" s="78" t="s">
        <v>2424</v>
      </c>
      <c r="AX199" s="83" t="s">
        <v>2621</v>
      </c>
      <c r="AY199" s="78" t="s">
        <v>65</v>
      </c>
      <c r="AZ199" s="78" t="str">
        <f>REPLACE(INDEX(GroupVertices[Group],MATCH(Vertices[[#This Row],[Vertex]],GroupVertices[Vertex],0)),1,1,"")</f>
        <v>9</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358</v>
      </c>
      <c r="B200" s="65"/>
      <c r="C200" s="65" t="s">
        <v>64</v>
      </c>
      <c r="D200" s="66">
        <v>165.6601442772956</v>
      </c>
      <c r="E200" s="68"/>
      <c r="F200" s="100" t="s">
        <v>931</v>
      </c>
      <c r="G200" s="65"/>
      <c r="H200" s="69" t="s">
        <v>358</v>
      </c>
      <c r="I200" s="70"/>
      <c r="J200" s="70"/>
      <c r="K200" s="69" t="s">
        <v>2826</v>
      </c>
      <c r="L200" s="73">
        <v>1</v>
      </c>
      <c r="M200" s="74">
        <v>434.4919738769531</v>
      </c>
      <c r="N200" s="74">
        <v>6864.01953125</v>
      </c>
      <c r="O200" s="75"/>
      <c r="P200" s="76"/>
      <c r="Q200" s="76"/>
      <c r="R200" s="86"/>
      <c r="S200" s="48">
        <v>1</v>
      </c>
      <c r="T200" s="48">
        <v>1</v>
      </c>
      <c r="U200" s="49">
        <v>0</v>
      </c>
      <c r="V200" s="49">
        <v>0</v>
      </c>
      <c r="W200" s="49">
        <v>0</v>
      </c>
      <c r="X200" s="49">
        <v>0.999997</v>
      </c>
      <c r="Y200" s="49">
        <v>0</v>
      </c>
      <c r="Z200" s="49" t="s">
        <v>4182</v>
      </c>
      <c r="AA200" s="71">
        <v>200</v>
      </c>
      <c r="AB200" s="71"/>
      <c r="AC200" s="72"/>
      <c r="AD200" s="78" t="s">
        <v>1690</v>
      </c>
      <c r="AE200" s="78">
        <v>2000</v>
      </c>
      <c r="AF200" s="78">
        <v>4592</v>
      </c>
      <c r="AG200" s="78">
        <v>19927</v>
      </c>
      <c r="AH200" s="78">
        <v>29114</v>
      </c>
      <c r="AI200" s="78"/>
      <c r="AJ200" s="78" t="s">
        <v>1879</v>
      </c>
      <c r="AK200" s="78" t="s">
        <v>2014</v>
      </c>
      <c r="AL200" s="83" t="s">
        <v>2149</v>
      </c>
      <c r="AM200" s="78"/>
      <c r="AN200" s="80">
        <v>40507.0209375</v>
      </c>
      <c r="AO200" s="83" t="s">
        <v>2321</v>
      </c>
      <c r="AP200" s="78" t="b">
        <v>0</v>
      </c>
      <c r="AQ200" s="78" t="b">
        <v>0</v>
      </c>
      <c r="AR200" s="78" t="b">
        <v>0</v>
      </c>
      <c r="AS200" s="78" t="s">
        <v>1403</v>
      </c>
      <c r="AT200" s="78">
        <v>88</v>
      </c>
      <c r="AU200" s="83" t="s">
        <v>2336</v>
      </c>
      <c r="AV200" s="78" t="b">
        <v>0</v>
      </c>
      <c r="AW200" s="78" t="s">
        <v>2424</v>
      </c>
      <c r="AX200" s="83" t="s">
        <v>2622</v>
      </c>
      <c r="AY200" s="78" t="s">
        <v>66</v>
      </c>
      <c r="AZ200" s="78" t="str">
        <f>REPLACE(INDEX(GroupVertices[Group],MATCH(Vertices[[#This Row],[Vertex]],GroupVertices[Vertex],0)),1,1,"")</f>
        <v>1</v>
      </c>
      <c r="BA200" s="48" t="s">
        <v>639</v>
      </c>
      <c r="BB200" s="48" t="s">
        <v>639</v>
      </c>
      <c r="BC200" s="48" t="s">
        <v>676</v>
      </c>
      <c r="BD200" s="48" t="s">
        <v>676</v>
      </c>
      <c r="BE200" s="48" t="s">
        <v>758</v>
      </c>
      <c r="BF200" s="48" t="s">
        <v>758</v>
      </c>
      <c r="BG200" s="121" t="s">
        <v>3526</v>
      </c>
      <c r="BH200" s="121" t="s">
        <v>3526</v>
      </c>
      <c r="BI200" s="121" t="s">
        <v>3649</v>
      </c>
      <c r="BJ200" s="121" t="s">
        <v>3649</v>
      </c>
      <c r="BK200" s="121">
        <v>0</v>
      </c>
      <c r="BL200" s="124">
        <v>0</v>
      </c>
      <c r="BM200" s="121">
        <v>1</v>
      </c>
      <c r="BN200" s="124">
        <v>7.142857142857143</v>
      </c>
      <c r="BO200" s="121">
        <v>0</v>
      </c>
      <c r="BP200" s="124">
        <v>0</v>
      </c>
      <c r="BQ200" s="121">
        <v>13</v>
      </c>
      <c r="BR200" s="124">
        <v>92.85714285714286</v>
      </c>
      <c r="BS200" s="121">
        <v>14</v>
      </c>
      <c r="BT200" s="2"/>
      <c r="BU200" s="3"/>
      <c r="BV200" s="3"/>
      <c r="BW200" s="3"/>
      <c r="BX200" s="3"/>
    </row>
    <row r="201" spans="1:76" ht="15">
      <c r="A201" s="64" t="s">
        <v>359</v>
      </c>
      <c r="B201" s="65"/>
      <c r="C201" s="65" t="s">
        <v>64</v>
      </c>
      <c r="D201" s="66">
        <v>162.7471797794828</v>
      </c>
      <c r="E201" s="68"/>
      <c r="F201" s="100" t="s">
        <v>932</v>
      </c>
      <c r="G201" s="65"/>
      <c r="H201" s="69" t="s">
        <v>359</v>
      </c>
      <c r="I201" s="70"/>
      <c r="J201" s="70"/>
      <c r="K201" s="69" t="s">
        <v>2827</v>
      </c>
      <c r="L201" s="73">
        <v>1</v>
      </c>
      <c r="M201" s="74">
        <v>1871.9700927734375</v>
      </c>
      <c r="N201" s="74">
        <v>8453.7763671875</v>
      </c>
      <c r="O201" s="75"/>
      <c r="P201" s="76"/>
      <c r="Q201" s="76"/>
      <c r="R201" s="86"/>
      <c r="S201" s="48">
        <v>1</v>
      </c>
      <c r="T201" s="48">
        <v>1</v>
      </c>
      <c r="U201" s="49">
        <v>0</v>
      </c>
      <c r="V201" s="49">
        <v>0</v>
      </c>
      <c r="W201" s="49">
        <v>0</v>
      </c>
      <c r="X201" s="49">
        <v>0.999997</v>
      </c>
      <c r="Y201" s="49">
        <v>0</v>
      </c>
      <c r="Z201" s="49" t="s">
        <v>4182</v>
      </c>
      <c r="AA201" s="71">
        <v>201</v>
      </c>
      <c r="AB201" s="71"/>
      <c r="AC201" s="72"/>
      <c r="AD201" s="78" t="s">
        <v>1691</v>
      </c>
      <c r="AE201" s="78">
        <v>2398</v>
      </c>
      <c r="AF201" s="78">
        <v>939</v>
      </c>
      <c r="AG201" s="78">
        <v>2044</v>
      </c>
      <c r="AH201" s="78">
        <v>962</v>
      </c>
      <c r="AI201" s="78"/>
      <c r="AJ201" s="78" t="s">
        <v>1880</v>
      </c>
      <c r="AK201" s="78" t="s">
        <v>2015</v>
      </c>
      <c r="AL201" s="83" t="s">
        <v>2150</v>
      </c>
      <c r="AM201" s="78"/>
      <c r="AN201" s="80">
        <v>41913.71115740741</v>
      </c>
      <c r="AO201" s="83" t="s">
        <v>2322</v>
      </c>
      <c r="AP201" s="78" t="b">
        <v>1</v>
      </c>
      <c r="AQ201" s="78" t="b">
        <v>0</v>
      </c>
      <c r="AR201" s="78" t="b">
        <v>1</v>
      </c>
      <c r="AS201" s="78" t="s">
        <v>1403</v>
      </c>
      <c r="AT201" s="78">
        <v>6</v>
      </c>
      <c r="AU201" s="83" t="s">
        <v>2334</v>
      </c>
      <c r="AV201" s="78" t="b">
        <v>0</v>
      </c>
      <c r="AW201" s="78" t="s">
        <v>2424</v>
      </c>
      <c r="AX201" s="83" t="s">
        <v>2623</v>
      </c>
      <c r="AY201" s="78" t="s">
        <v>66</v>
      </c>
      <c r="AZ201" s="78" t="str">
        <f>REPLACE(INDEX(GroupVertices[Group],MATCH(Vertices[[#This Row],[Vertex]],GroupVertices[Vertex],0)),1,1,"")</f>
        <v>1</v>
      </c>
      <c r="BA201" s="48" t="s">
        <v>3394</v>
      </c>
      <c r="BB201" s="48" t="s">
        <v>3394</v>
      </c>
      <c r="BC201" s="48" t="s">
        <v>657</v>
      </c>
      <c r="BD201" s="48" t="s">
        <v>657</v>
      </c>
      <c r="BE201" s="48" t="s">
        <v>3410</v>
      </c>
      <c r="BF201" s="48" t="s">
        <v>3421</v>
      </c>
      <c r="BG201" s="121" t="s">
        <v>3527</v>
      </c>
      <c r="BH201" s="121" t="s">
        <v>3527</v>
      </c>
      <c r="BI201" s="121" t="s">
        <v>3650</v>
      </c>
      <c r="BJ201" s="121" t="s">
        <v>3650</v>
      </c>
      <c r="BK201" s="121">
        <v>1</v>
      </c>
      <c r="BL201" s="124">
        <v>2.5641025641025643</v>
      </c>
      <c r="BM201" s="121">
        <v>0</v>
      </c>
      <c r="BN201" s="124">
        <v>0</v>
      </c>
      <c r="BO201" s="121">
        <v>0</v>
      </c>
      <c r="BP201" s="124">
        <v>0</v>
      </c>
      <c r="BQ201" s="121">
        <v>38</v>
      </c>
      <c r="BR201" s="124">
        <v>97.43589743589743</v>
      </c>
      <c r="BS201" s="121">
        <v>39</v>
      </c>
      <c r="BT201" s="2"/>
      <c r="BU201" s="3"/>
      <c r="BV201" s="3"/>
      <c r="BW201" s="3"/>
      <c r="BX201" s="3"/>
    </row>
    <row r="202" spans="1:76" ht="15">
      <c r="A202" s="64" t="s">
        <v>360</v>
      </c>
      <c r="B202" s="65"/>
      <c r="C202" s="65" t="s">
        <v>64</v>
      </c>
      <c r="D202" s="66">
        <v>162.07495720306443</v>
      </c>
      <c r="E202" s="68"/>
      <c r="F202" s="100" t="s">
        <v>933</v>
      </c>
      <c r="G202" s="65"/>
      <c r="H202" s="69" t="s">
        <v>360</v>
      </c>
      <c r="I202" s="70"/>
      <c r="J202" s="70"/>
      <c r="K202" s="69" t="s">
        <v>2828</v>
      </c>
      <c r="L202" s="73">
        <v>1</v>
      </c>
      <c r="M202" s="74">
        <v>434.4919738769531</v>
      </c>
      <c r="N202" s="74">
        <v>7658.8974609375</v>
      </c>
      <c r="O202" s="75"/>
      <c r="P202" s="76"/>
      <c r="Q202" s="76"/>
      <c r="R202" s="86"/>
      <c r="S202" s="48">
        <v>1</v>
      </c>
      <c r="T202" s="48">
        <v>1</v>
      </c>
      <c r="U202" s="49">
        <v>0</v>
      </c>
      <c r="V202" s="49">
        <v>0</v>
      </c>
      <c r="W202" s="49">
        <v>0</v>
      </c>
      <c r="X202" s="49">
        <v>0.999997</v>
      </c>
      <c r="Y202" s="49">
        <v>0</v>
      </c>
      <c r="Z202" s="49" t="s">
        <v>4182</v>
      </c>
      <c r="AA202" s="71">
        <v>202</v>
      </c>
      <c r="AB202" s="71"/>
      <c r="AC202" s="72"/>
      <c r="AD202" s="78" t="s">
        <v>1692</v>
      </c>
      <c r="AE202" s="78">
        <v>162</v>
      </c>
      <c r="AF202" s="78">
        <v>96</v>
      </c>
      <c r="AG202" s="78">
        <v>39993</v>
      </c>
      <c r="AH202" s="78">
        <v>11</v>
      </c>
      <c r="AI202" s="78"/>
      <c r="AJ202" s="78" t="s">
        <v>1881</v>
      </c>
      <c r="AK202" s="78" t="s">
        <v>2016</v>
      </c>
      <c r="AL202" s="83" t="s">
        <v>2151</v>
      </c>
      <c r="AM202" s="78"/>
      <c r="AN202" s="80">
        <v>42209.701689814814</v>
      </c>
      <c r="AO202" s="83" t="s">
        <v>2323</v>
      </c>
      <c r="AP202" s="78" t="b">
        <v>0</v>
      </c>
      <c r="AQ202" s="78" t="b">
        <v>0</v>
      </c>
      <c r="AR202" s="78" t="b">
        <v>1</v>
      </c>
      <c r="AS202" s="78" t="s">
        <v>1403</v>
      </c>
      <c r="AT202" s="78">
        <v>6</v>
      </c>
      <c r="AU202" s="83" t="s">
        <v>2334</v>
      </c>
      <c r="AV202" s="78" t="b">
        <v>0</v>
      </c>
      <c r="AW202" s="78" t="s">
        <v>2424</v>
      </c>
      <c r="AX202" s="83" t="s">
        <v>2624</v>
      </c>
      <c r="AY202" s="78" t="s">
        <v>66</v>
      </c>
      <c r="AZ202" s="78" t="str">
        <f>REPLACE(INDEX(GroupVertices[Group],MATCH(Vertices[[#This Row],[Vertex]],GroupVertices[Vertex],0)),1,1,"")</f>
        <v>1</v>
      </c>
      <c r="BA202" s="48" t="s">
        <v>3395</v>
      </c>
      <c r="BB202" s="48" t="s">
        <v>3395</v>
      </c>
      <c r="BC202" s="48" t="s">
        <v>657</v>
      </c>
      <c r="BD202" s="48" t="s">
        <v>657</v>
      </c>
      <c r="BE202" s="48" t="s">
        <v>684</v>
      </c>
      <c r="BF202" s="48" t="s">
        <v>684</v>
      </c>
      <c r="BG202" s="121" t="s">
        <v>3528</v>
      </c>
      <c r="BH202" s="121" t="s">
        <v>3528</v>
      </c>
      <c r="BI202" s="121" t="s">
        <v>3270</v>
      </c>
      <c r="BJ202" s="121" t="s">
        <v>3270</v>
      </c>
      <c r="BK202" s="121">
        <v>0</v>
      </c>
      <c r="BL202" s="124">
        <v>0</v>
      </c>
      <c r="BM202" s="121">
        <v>0</v>
      </c>
      <c r="BN202" s="124">
        <v>0</v>
      </c>
      <c r="BO202" s="121">
        <v>0</v>
      </c>
      <c r="BP202" s="124">
        <v>0</v>
      </c>
      <c r="BQ202" s="121">
        <v>124</v>
      </c>
      <c r="BR202" s="124">
        <v>100</v>
      </c>
      <c r="BS202" s="121">
        <v>124</v>
      </c>
      <c r="BT202" s="2"/>
      <c r="BU202" s="3"/>
      <c r="BV202" s="3"/>
      <c r="BW202" s="3"/>
      <c r="BX202" s="3"/>
    </row>
    <row r="203" spans="1:76" ht="15">
      <c r="A203" s="64" t="s">
        <v>414</v>
      </c>
      <c r="B203" s="65"/>
      <c r="C203" s="65" t="s">
        <v>64</v>
      </c>
      <c r="D203" s="66">
        <v>169.83621738844963</v>
      </c>
      <c r="E203" s="68"/>
      <c r="F203" s="100" t="s">
        <v>2422</v>
      </c>
      <c r="G203" s="65"/>
      <c r="H203" s="69" t="s">
        <v>414</v>
      </c>
      <c r="I203" s="70"/>
      <c r="J203" s="70"/>
      <c r="K203" s="69" t="s">
        <v>2829</v>
      </c>
      <c r="L203" s="73">
        <v>1</v>
      </c>
      <c r="M203" s="74">
        <v>8357.8564453125</v>
      </c>
      <c r="N203" s="74">
        <v>9516.1708984375</v>
      </c>
      <c r="O203" s="75"/>
      <c r="P203" s="76"/>
      <c r="Q203" s="76"/>
      <c r="R203" s="86"/>
      <c r="S203" s="48">
        <v>2</v>
      </c>
      <c r="T203" s="48">
        <v>0</v>
      </c>
      <c r="U203" s="49">
        <v>0</v>
      </c>
      <c r="V203" s="49">
        <v>0.1</v>
      </c>
      <c r="W203" s="49">
        <v>0</v>
      </c>
      <c r="X203" s="49">
        <v>0.858055</v>
      </c>
      <c r="Y203" s="49">
        <v>1</v>
      </c>
      <c r="Z203" s="49">
        <v>0</v>
      </c>
      <c r="AA203" s="71">
        <v>203</v>
      </c>
      <c r="AB203" s="71"/>
      <c r="AC203" s="72"/>
      <c r="AD203" s="78" t="s">
        <v>1693</v>
      </c>
      <c r="AE203" s="78">
        <v>1448</v>
      </c>
      <c r="AF203" s="78">
        <v>9829</v>
      </c>
      <c r="AG203" s="78">
        <v>10364</v>
      </c>
      <c r="AH203" s="78">
        <v>3145</v>
      </c>
      <c r="AI203" s="78"/>
      <c r="AJ203" s="78" t="s">
        <v>1882</v>
      </c>
      <c r="AK203" s="78" t="s">
        <v>2017</v>
      </c>
      <c r="AL203" s="83" t="s">
        <v>2152</v>
      </c>
      <c r="AM203" s="78"/>
      <c r="AN203" s="80">
        <v>40038.95956018518</v>
      </c>
      <c r="AO203" s="83" t="s">
        <v>2324</v>
      </c>
      <c r="AP203" s="78" t="b">
        <v>1</v>
      </c>
      <c r="AQ203" s="78" t="b">
        <v>0</v>
      </c>
      <c r="AR203" s="78" t="b">
        <v>1</v>
      </c>
      <c r="AS203" s="78" t="s">
        <v>1403</v>
      </c>
      <c r="AT203" s="78">
        <v>283</v>
      </c>
      <c r="AU203" s="83" t="s">
        <v>2334</v>
      </c>
      <c r="AV203" s="78" t="b">
        <v>1</v>
      </c>
      <c r="AW203" s="78" t="s">
        <v>2424</v>
      </c>
      <c r="AX203" s="83" t="s">
        <v>2625</v>
      </c>
      <c r="AY203" s="78" t="s">
        <v>65</v>
      </c>
      <c r="AZ203" s="78" t="str">
        <f>REPLACE(INDEX(GroupVertices[Group],MATCH(Vertices[[#This Row],[Vertex]],GroupVertices[Vertex],0)),1,1,"")</f>
        <v>9</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361</v>
      </c>
      <c r="B204" s="65"/>
      <c r="C204" s="65" t="s">
        <v>64</v>
      </c>
      <c r="D204" s="66">
        <v>182.41547141335988</v>
      </c>
      <c r="E204" s="68"/>
      <c r="F204" s="100" t="s">
        <v>934</v>
      </c>
      <c r="G204" s="65"/>
      <c r="H204" s="69" t="s">
        <v>361</v>
      </c>
      <c r="I204" s="70"/>
      <c r="J204" s="70"/>
      <c r="K204" s="69" t="s">
        <v>2830</v>
      </c>
      <c r="L204" s="73">
        <v>20.45136186770428</v>
      </c>
      <c r="M204" s="74">
        <v>7798.095703125</v>
      </c>
      <c r="N204" s="74">
        <v>9646.09375</v>
      </c>
      <c r="O204" s="75"/>
      <c r="P204" s="76"/>
      <c r="Q204" s="76"/>
      <c r="R204" s="86"/>
      <c r="S204" s="48">
        <v>1</v>
      </c>
      <c r="T204" s="48">
        <v>3</v>
      </c>
      <c r="U204" s="49">
        <v>1</v>
      </c>
      <c r="V204" s="49">
        <v>0.111111</v>
      </c>
      <c r="W204" s="49">
        <v>0</v>
      </c>
      <c r="X204" s="49">
        <v>1.236936</v>
      </c>
      <c r="Y204" s="49">
        <v>0.3333333333333333</v>
      </c>
      <c r="Z204" s="49">
        <v>0.3333333333333333</v>
      </c>
      <c r="AA204" s="71">
        <v>204</v>
      </c>
      <c r="AB204" s="71"/>
      <c r="AC204" s="72"/>
      <c r="AD204" s="78" t="s">
        <v>1694</v>
      </c>
      <c r="AE204" s="78">
        <v>879</v>
      </c>
      <c r="AF204" s="78">
        <v>25604</v>
      </c>
      <c r="AG204" s="78">
        <v>13398</v>
      </c>
      <c r="AH204" s="78">
        <v>1261</v>
      </c>
      <c r="AI204" s="78"/>
      <c r="AJ204" s="78" t="s">
        <v>1883</v>
      </c>
      <c r="AK204" s="78" t="s">
        <v>2018</v>
      </c>
      <c r="AL204" s="83" t="s">
        <v>2153</v>
      </c>
      <c r="AM204" s="78"/>
      <c r="AN204" s="80">
        <v>40273.810219907406</v>
      </c>
      <c r="AO204" s="83" t="s">
        <v>2325</v>
      </c>
      <c r="AP204" s="78" t="b">
        <v>0</v>
      </c>
      <c r="AQ204" s="78" t="b">
        <v>0</v>
      </c>
      <c r="AR204" s="78" t="b">
        <v>1</v>
      </c>
      <c r="AS204" s="78" t="s">
        <v>1403</v>
      </c>
      <c r="AT204" s="78">
        <v>522</v>
      </c>
      <c r="AU204" s="83" t="s">
        <v>2334</v>
      </c>
      <c r="AV204" s="78" t="b">
        <v>1</v>
      </c>
      <c r="AW204" s="78" t="s">
        <v>2424</v>
      </c>
      <c r="AX204" s="83" t="s">
        <v>2626</v>
      </c>
      <c r="AY204" s="78" t="s">
        <v>66</v>
      </c>
      <c r="AZ204" s="78" t="str">
        <f>REPLACE(INDEX(GroupVertices[Group],MATCH(Vertices[[#This Row],[Vertex]],GroupVertices[Vertex],0)),1,1,"")</f>
        <v>9</v>
      </c>
      <c r="BA204" s="48"/>
      <c r="BB204" s="48"/>
      <c r="BC204" s="48"/>
      <c r="BD204" s="48"/>
      <c r="BE204" s="48"/>
      <c r="BF204" s="48"/>
      <c r="BG204" s="121" t="s">
        <v>3529</v>
      </c>
      <c r="BH204" s="121" t="s">
        <v>3529</v>
      </c>
      <c r="BI204" s="121" t="s">
        <v>3651</v>
      </c>
      <c r="BJ204" s="121" t="s">
        <v>3651</v>
      </c>
      <c r="BK204" s="121">
        <v>0</v>
      </c>
      <c r="BL204" s="124">
        <v>0</v>
      </c>
      <c r="BM204" s="121">
        <v>1</v>
      </c>
      <c r="BN204" s="124">
        <v>4.545454545454546</v>
      </c>
      <c r="BO204" s="121">
        <v>0</v>
      </c>
      <c r="BP204" s="124">
        <v>0</v>
      </c>
      <c r="BQ204" s="121">
        <v>21</v>
      </c>
      <c r="BR204" s="124">
        <v>95.45454545454545</v>
      </c>
      <c r="BS204" s="121">
        <v>22</v>
      </c>
      <c r="BT204" s="2"/>
      <c r="BU204" s="3"/>
      <c r="BV204" s="3"/>
      <c r="BW204" s="3"/>
      <c r="BX204" s="3"/>
    </row>
    <row r="205" spans="1:76" ht="15">
      <c r="A205" s="64" t="s">
        <v>415</v>
      </c>
      <c r="B205" s="65"/>
      <c r="C205" s="65" t="s">
        <v>64</v>
      </c>
      <c r="D205" s="66">
        <v>171.80504009447205</v>
      </c>
      <c r="E205" s="68"/>
      <c r="F205" s="100" t="s">
        <v>2423</v>
      </c>
      <c r="G205" s="65"/>
      <c r="H205" s="69" t="s">
        <v>415</v>
      </c>
      <c r="I205" s="70"/>
      <c r="J205" s="70"/>
      <c r="K205" s="69" t="s">
        <v>2831</v>
      </c>
      <c r="L205" s="73">
        <v>1</v>
      </c>
      <c r="M205" s="74">
        <v>7255.97607421875</v>
      </c>
      <c r="N205" s="74">
        <v>9449.9990234375</v>
      </c>
      <c r="O205" s="75"/>
      <c r="P205" s="76"/>
      <c r="Q205" s="76"/>
      <c r="R205" s="86"/>
      <c r="S205" s="48">
        <v>2</v>
      </c>
      <c r="T205" s="48">
        <v>0</v>
      </c>
      <c r="U205" s="49">
        <v>0</v>
      </c>
      <c r="V205" s="49">
        <v>0.1</v>
      </c>
      <c r="W205" s="49">
        <v>0</v>
      </c>
      <c r="X205" s="49">
        <v>0.858055</v>
      </c>
      <c r="Y205" s="49">
        <v>1</v>
      </c>
      <c r="Z205" s="49">
        <v>0</v>
      </c>
      <c r="AA205" s="71">
        <v>205</v>
      </c>
      <c r="AB205" s="71"/>
      <c r="AC205" s="72"/>
      <c r="AD205" s="78" t="s">
        <v>1695</v>
      </c>
      <c r="AE205" s="78">
        <v>69</v>
      </c>
      <c r="AF205" s="78">
        <v>12298</v>
      </c>
      <c r="AG205" s="78">
        <v>16997</v>
      </c>
      <c r="AH205" s="78">
        <v>1468</v>
      </c>
      <c r="AI205" s="78"/>
      <c r="AJ205" s="78" t="s">
        <v>1884</v>
      </c>
      <c r="AK205" s="78" t="s">
        <v>2017</v>
      </c>
      <c r="AL205" s="83" t="s">
        <v>2154</v>
      </c>
      <c r="AM205" s="78"/>
      <c r="AN205" s="80">
        <v>40893.752962962964</v>
      </c>
      <c r="AO205" s="83" t="s">
        <v>2326</v>
      </c>
      <c r="AP205" s="78" t="b">
        <v>1</v>
      </c>
      <c r="AQ205" s="78" t="b">
        <v>0</v>
      </c>
      <c r="AR205" s="78" t="b">
        <v>1</v>
      </c>
      <c r="AS205" s="78" t="s">
        <v>1403</v>
      </c>
      <c r="AT205" s="78">
        <v>386</v>
      </c>
      <c r="AU205" s="83" t="s">
        <v>2334</v>
      </c>
      <c r="AV205" s="78" t="b">
        <v>0</v>
      </c>
      <c r="AW205" s="78" t="s">
        <v>2424</v>
      </c>
      <c r="AX205" s="83" t="s">
        <v>2627</v>
      </c>
      <c r="AY205" s="78" t="s">
        <v>65</v>
      </c>
      <c r="AZ205" s="78" t="str">
        <f>REPLACE(INDEX(GroupVertices[Group],MATCH(Vertices[[#This Row],[Vertex]],GroupVertices[Vertex],0)),1,1,"")</f>
        <v>9</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87" t="s">
        <v>362</v>
      </c>
      <c r="B206" s="88"/>
      <c r="C206" s="88" t="s">
        <v>64</v>
      </c>
      <c r="D206" s="89">
        <v>162.50875208037354</v>
      </c>
      <c r="E206" s="90"/>
      <c r="F206" s="101" t="s">
        <v>935</v>
      </c>
      <c r="G206" s="88"/>
      <c r="H206" s="91" t="s">
        <v>362</v>
      </c>
      <c r="I206" s="92"/>
      <c r="J206" s="92"/>
      <c r="K206" s="91" t="s">
        <v>2832</v>
      </c>
      <c r="L206" s="93">
        <v>1</v>
      </c>
      <c r="M206" s="94">
        <v>913.6513061523438</v>
      </c>
      <c r="N206" s="94">
        <v>7658.8974609375</v>
      </c>
      <c r="O206" s="95"/>
      <c r="P206" s="96"/>
      <c r="Q206" s="96"/>
      <c r="R206" s="97"/>
      <c r="S206" s="48">
        <v>1</v>
      </c>
      <c r="T206" s="48">
        <v>1</v>
      </c>
      <c r="U206" s="49">
        <v>0</v>
      </c>
      <c r="V206" s="49">
        <v>0</v>
      </c>
      <c r="W206" s="49">
        <v>0</v>
      </c>
      <c r="X206" s="49">
        <v>0.999997</v>
      </c>
      <c r="Y206" s="49">
        <v>0</v>
      </c>
      <c r="Z206" s="49" t="s">
        <v>4182</v>
      </c>
      <c r="AA206" s="98">
        <v>206</v>
      </c>
      <c r="AB206" s="98"/>
      <c r="AC206" s="99"/>
      <c r="AD206" s="78" t="s">
        <v>1696</v>
      </c>
      <c r="AE206" s="78">
        <v>1033</v>
      </c>
      <c r="AF206" s="78">
        <v>640</v>
      </c>
      <c r="AG206" s="78">
        <v>17587</v>
      </c>
      <c r="AH206" s="78">
        <v>9647</v>
      </c>
      <c r="AI206" s="78"/>
      <c r="AJ206" s="78" t="s">
        <v>1885</v>
      </c>
      <c r="AK206" s="78" t="s">
        <v>2019</v>
      </c>
      <c r="AL206" s="78"/>
      <c r="AM206" s="78"/>
      <c r="AN206" s="80">
        <v>40766.9775</v>
      </c>
      <c r="AO206" s="78"/>
      <c r="AP206" s="78" t="b">
        <v>0</v>
      </c>
      <c r="AQ206" s="78" t="b">
        <v>0</v>
      </c>
      <c r="AR206" s="78" t="b">
        <v>1</v>
      </c>
      <c r="AS206" s="78" t="s">
        <v>1403</v>
      </c>
      <c r="AT206" s="78">
        <v>20</v>
      </c>
      <c r="AU206" s="83" t="s">
        <v>2334</v>
      </c>
      <c r="AV206" s="78" t="b">
        <v>0</v>
      </c>
      <c r="AW206" s="78" t="s">
        <v>2424</v>
      </c>
      <c r="AX206" s="83" t="s">
        <v>2628</v>
      </c>
      <c r="AY206" s="78" t="s">
        <v>66</v>
      </c>
      <c r="AZ206" s="78" t="str">
        <f>REPLACE(INDEX(GroupVertices[Group],MATCH(Vertices[[#This Row],[Vertex]],GroupVertices[Vertex],0)),1,1,"")</f>
        <v>1</v>
      </c>
      <c r="BA206" s="48" t="s">
        <v>646</v>
      </c>
      <c r="BB206" s="48" t="s">
        <v>646</v>
      </c>
      <c r="BC206" s="48" t="s">
        <v>677</v>
      </c>
      <c r="BD206" s="48" t="s">
        <v>677</v>
      </c>
      <c r="BE206" s="48" t="s">
        <v>761</v>
      </c>
      <c r="BF206" s="48" t="s">
        <v>761</v>
      </c>
      <c r="BG206" s="121" t="s">
        <v>3530</v>
      </c>
      <c r="BH206" s="121" t="s">
        <v>3530</v>
      </c>
      <c r="BI206" s="121" t="s">
        <v>3652</v>
      </c>
      <c r="BJ206" s="121" t="s">
        <v>3652</v>
      </c>
      <c r="BK206" s="121">
        <v>1</v>
      </c>
      <c r="BL206" s="124">
        <v>3.125</v>
      </c>
      <c r="BM206" s="121">
        <v>0</v>
      </c>
      <c r="BN206" s="124">
        <v>0</v>
      </c>
      <c r="BO206" s="121">
        <v>0</v>
      </c>
      <c r="BP206" s="124">
        <v>0</v>
      </c>
      <c r="BQ206" s="121">
        <v>31</v>
      </c>
      <c r="BR206" s="124">
        <v>96.875</v>
      </c>
      <c r="BS206" s="121">
        <v>32</v>
      </c>
      <c r="BT206" s="2"/>
      <c r="BU206" s="3"/>
      <c r="BV206" s="3"/>
      <c r="BW206" s="3"/>
      <c r="BX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hyperlinks>
    <hyperlink ref="AL3" r:id="rId1" display="https://oceanex.pro/signup?referral=5WNJY7"/>
    <hyperlink ref="AL4" r:id="rId2" display="https://t.co/koL8ugWVAk"/>
    <hyperlink ref="AL5" r:id="rId3" display="https://safehaven.io/"/>
    <hyperlink ref="AL6" r:id="rId4" display="https://t.co/pQ3ILGFAiU"/>
    <hyperlink ref="AL8" r:id="rId5" display="https://t.co/1iBezzd2wd"/>
    <hyperlink ref="AL10" r:id="rId6" display="http://www.blockfolio.com/"/>
    <hyperlink ref="AL11" r:id="rId7" display="https://verasity.io/"/>
    <hyperlink ref="AL12" r:id="rId8" display="https://t.co/0P5vJHGjaK"/>
    <hyperlink ref="AL14" r:id="rId9" display="http://www.computerweekly.de/"/>
    <hyperlink ref="AL16" r:id="rId10" display="https://t.co/IAxfK2yRNn"/>
    <hyperlink ref="AL18" r:id="rId11" display="https://t.co/QlEwp3Veiz"/>
    <hyperlink ref="AL20" r:id="rId12" display="https://t.co/1oGgL5HBVb"/>
    <hyperlink ref="AL21" r:id="rId13" display="https://t.co/IKOxnduuuf"/>
    <hyperlink ref="AL23" r:id="rId14" display="https://t.co/ZBvh4LGRBz"/>
    <hyperlink ref="AL24" r:id="rId15" display="https://t.co/QJh0y7XxFZ"/>
    <hyperlink ref="AL25" r:id="rId16" display="https://t.co/q8zH2tDvcX"/>
    <hyperlink ref="AL26" r:id="rId17" display="https://t.co/hUAaVxVM2e"/>
    <hyperlink ref="AL28" r:id="rId18" display="https://t.co/puPJubtwN2"/>
    <hyperlink ref="AL29" r:id="rId19" display="https://t.co/4v8nun8UZm"/>
    <hyperlink ref="AL30" r:id="rId20" display="https://t.co/toNdo47AEV"/>
    <hyperlink ref="AL32" r:id="rId21" display="https://t.co/R639OWOuQG"/>
    <hyperlink ref="AL35" r:id="rId22" display="https://t.co/xlPhMsC0as"/>
    <hyperlink ref="AL36" r:id="rId23" display="https://t.co/nCwGnZMVD3"/>
    <hyperlink ref="AL37" r:id="rId24" display="https://t.co/Gh21Kq5r1l"/>
    <hyperlink ref="AL38" r:id="rId25" display="https://t.co/IE1Td5fDSz"/>
    <hyperlink ref="AL39" r:id="rId26" display="https://t.co/1DPuKXMy8y"/>
    <hyperlink ref="AL40" r:id="rId27" display="http://www.vaficionado.com/"/>
    <hyperlink ref="AL41" r:id="rId28" display="https://t.co/PzJ3UY8spJ"/>
    <hyperlink ref="AL42" r:id="rId29" display="https://t.co/2umXN39JRN"/>
    <hyperlink ref="AL43" r:id="rId30" display="https://t.co/AS5qCU9aAr"/>
    <hyperlink ref="AL47" r:id="rId31" display="https://t.co/73o9s0vbiB"/>
    <hyperlink ref="AL49" r:id="rId32" display="https://t.co/3uSvA5qaHh"/>
    <hyperlink ref="AL51" r:id="rId33" display="https://t.co/KqiIvhvJij"/>
    <hyperlink ref="AL52" r:id="rId34" display="https://t.co/aPjGwvb3Ih"/>
    <hyperlink ref="AL53" r:id="rId35" display="http://t.co/aqPIjKUvxv"/>
    <hyperlink ref="AL54" r:id="rId36" display="https://t.co/Kjb8gHRzYU"/>
    <hyperlink ref="AL55" r:id="rId37" display="http://www.stthomas.edu/"/>
    <hyperlink ref="AL56" r:id="rId38" display="https://t.co/QEaPH3NdXd"/>
    <hyperlink ref="AL58" r:id="rId39" display="http://www.revalida.com/"/>
    <hyperlink ref="AL59" r:id="rId40" display="http://t.co/X4ikdZTGb6"/>
    <hyperlink ref="AL60" r:id="rId41" display="https://t.co/Nb8JdjXo9R"/>
    <hyperlink ref="AL62" r:id="rId42" display="https://t.co/Yqc4yi6Isf"/>
    <hyperlink ref="AL64" r:id="rId43" display="http://t.co/JlRtih4aEJ"/>
    <hyperlink ref="AL66" r:id="rId44" display="https://t.co/b6Q0KomJAN"/>
    <hyperlink ref="AL67" r:id="rId45" display="https://t.co/UQ4YHBAEyO"/>
    <hyperlink ref="AL70" r:id="rId46" display="https://t.co/IIxIy7Fhcn"/>
    <hyperlink ref="AL71" r:id="rId47" display="https://t.co/3nemumrvss"/>
    <hyperlink ref="AL73" r:id="rId48" display="http://t.co/27WKgXhLXo"/>
    <hyperlink ref="AL74" r:id="rId49" display="https://t.co/W8nQNn8y8d"/>
    <hyperlink ref="AL75" r:id="rId50" display="https://t.co/VijZYdfFyW"/>
    <hyperlink ref="AL76" r:id="rId51" display="http://t.co/6SunUtDL6U"/>
    <hyperlink ref="AL78" r:id="rId52" display="https://t.co/Qm75sSeKVu"/>
    <hyperlink ref="AL79" r:id="rId53" display="http://knowledgeeater.blogspot.com.au/"/>
    <hyperlink ref="AL80" r:id="rId54" display="https://t.co/cCoyQ2JQYG"/>
    <hyperlink ref="AL82" r:id="rId55" display="https://t.co/zehYQsNCO4"/>
    <hyperlink ref="AL85" r:id="rId56" display="http://www.rootforamerica.com/"/>
    <hyperlink ref="AL86" r:id="rId57" display="https://t.co/ugRofyqA5T"/>
    <hyperlink ref="AL87" r:id="rId58" display="https://t.co/ugRofyqA5T"/>
    <hyperlink ref="AL89" r:id="rId59" display="https://t.co/8H7AbFRbhF"/>
    <hyperlink ref="AL91" r:id="rId60" display="https://t.co/L9s21WywbQ"/>
    <hyperlink ref="AL94" r:id="rId61" display="https://t.co/OsoGR4O7NM"/>
    <hyperlink ref="AL95" r:id="rId62" display="https://t.co/JS7OCOa9w1"/>
    <hyperlink ref="AL96" r:id="rId63" display="http://paper.li/DebbiDelicious/1380071122"/>
    <hyperlink ref="AL97" r:id="rId64" display="https://t.co/vZuuUTIbLW"/>
    <hyperlink ref="AL98" r:id="rId65" display="https://t.co/wQ0llRcWI8"/>
    <hyperlink ref="AL99" r:id="rId66" display="https://t.co/WqVlRlXFeK"/>
    <hyperlink ref="AL100" r:id="rId67" display="https://t.co/jrTq88fJlb"/>
    <hyperlink ref="AL101" r:id="rId68" display="http://geekafterfive.com/"/>
    <hyperlink ref="AL102" r:id="rId69" display="https://t.co/HGfGJkTMBr"/>
    <hyperlink ref="AL103" r:id="rId70" display="https://www.cryptocurrency-insider.com/"/>
    <hyperlink ref="AL104" r:id="rId71" display="https://www.hbo.com/"/>
    <hyperlink ref="AL106" r:id="rId72" display="https://t.co/pv1oxSnkdj"/>
    <hyperlink ref="AL107" r:id="rId73" display="https://t.co/eoGCNkc6sh"/>
    <hyperlink ref="AL108" r:id="rId74" display="https://t.co/NTo1VzXR3F"/>
    <hyperlink ref="AL109" r:id="rId75" display="https://t.co/3OyOM1kA5L"/>
    <hyperlink ref="AL111" r:id="rId76" display="http://t.co/FVDbY3rAwx"/>
    <hyperlink ref="AL119" r:id="rId77" display="http://www.facebook.com/randallreynolds"/>
    <hyperlink ref="AL121" r:id="rId78" display="http://t.co/nQPRk0Q88T"/>
    <hyperlink ref="AL122" r:id="rId79" display="http://www.jillfilipovic.com/"/>
    <hyperlink ref="AL124" r:id="rId80" display="https://t.co/mOgFdX0YcU"/>
    <hyperlink ref="AL126" r:id="rId81" display="https://t.co/EglHLMWbaL"/>
    <hyperlink ref="AL132" r:id="rId82" display="http://www.leagle.com/"/>
    <hyperlink ref="AL135" r:id="rId83" display="https://www.heritage.org/event/the-inequality-the-equality-act-concerns-the-left"/>
    <hyperlink ref="AL137" r:id="rId84" display="https://t.co/uQVijVZZAo"/>
    <hyperlink ref="AL138" r:id="rId85" display="http://instagram.com/RepMarciaFudge"/>
    <hyperlink ref="AL139" r:id="rId86" display="https://t.co/nthwejxW3b"/>
    <hyperlink ref="AL140" r:id="rId87" display="https://t.co/VsmR1kbsdV"/>
    <hyperlink ref="AL142" r:id="rId88" display="https://softwaregeekjedi.com/"/>
    <hyperlink ref="AL144" r:id="rId89" display="http://t.co/q6aaVt2H55"/>
    <hyperlink ref="AL145" r:id="rId90" display="https://t.co/lgEsCA28uV"/>
    <hyperlink ref="AL147" r:id="rId91" display="https://t.co/4F50lUTrMs"/>
    <hyperlink ref="AL150" r:id="rId92" display="http://t.co/QLE6ELzLql"/>
    <hyperlink ref="AL151" r:id="rId93" display="http://www.coxauto.co.uk/our-brands/"/>
    <hyperlink ref="AL152" r:id="rId94" display="https://t.co/Zbejj51pFD"/>
    <hyperlink ref="AL153" r:id="rId95" display="https://www.vmware.com/"/>
    <hyperlink ref="AL154" r:id="rId96" display="http://www.rubrik.com/"/>
    <hyperlink ref="AL155" r:id="rId97" display="http://t.co/19GBpUHfF5"/>
    <hyperlink ref="AL156" r:id="rId98" display="http://t.co/5en1qs6g9s"/>
    <hyperlink ref="AL157" r:id="rId99" display="http://t.co/6Ygzi4JaeI"/>
    <hyperlink ref="AL158" r:id="rId100" display="https://t.co/9IgIpw61mC"/>
    <hyperlink ref="AL159" r:id="rId101" display="https://t.co/crvfQeFbph"/>
    <hyperlink ref="AL160" r:id="rId102" display="http://www.ado.ci/"/>
    <hyperlink ref="AL161" r:id="rId103" display="https://t.co/1FHobkGFMt"/>
    <hyperlink ref="AL162" r:id="rId104" display="http://www.gundeaththeatre.com/"/>
    <hyperlink ref="AL163" r:id="rId105" display="http://www.shareblue.com/"/>
    <hyperlink ref="AL164" r:id="rId106" display="https://t.co/CMyxZMmdsl"/>
    <hyperlink ref="AL165" r:id="rId107" display="https://t.co/LdWs3MycdD"/>
    <hyperlink ref="AL166" r:id="rId108" display="https://t.co/5wUAER8m4g"/>
    <hyperlink ref="AL167" r:id="rId109" display="http://t.co/M8DHSFvv7N"/>
    <hyperlink ref="AL168" r:id="rId110" display="https://t.co/Z6TusNnmtX"/>
    <hyperlink ref="AL169" r:id="rId111" display="https://t.co/TJUWarSRyH"/>
    <hyperlink ref="AL170" r:id="rId112" display="http://www.vraweb.org/"/>
    <hyperlink ref="AL172" r:id="rId113" display="http://t.co/Z2A4m7UeSv"/>
    <hyperlink ref="AL173" r:id="rId114" display="http://t.co/Tww74Cqcfy"/>
    <hyperlink ref="AL175" r:id="rId115" display="https://t.co/fi49qIj7Bm"/>
    <hyperlink ref="AL178" r:id="rId116" display="http://t.co/vYScIsXHHO"/>
    <hyperlink ref="AL179" r:id="rId117" display="https://t.co/jvM7EhvVgU"/>
    <hyperlink ref="AL180" r:id="rId118" display="https://t.co/5nHxRhg92Z"/>
    <hyperlink ref="AL181" r:id="rId119" display="https://t.co/1zSntCtIV2"/>
    <hyperlink ref="AL183" r:id="rId120" display="https://t.co/knR1l9rJbt"/>
    <hyperlink ref="AL185" r:id="rId121" display="https://t.co/Om0qQqEqiA"/>
    <hyperlink ref="AL186" r:id="rId122" display="https://t.co/54fsGQd9ya"/>
    <hyperlink ref="AL189" r:id="rId123" display="https://t.co/R0DRMFCTqa"/>
    <hyperlink ref="AL190" r:id="rId124" display="https://t.co/G8wRSoIy2k"/>
    <hyperlink ref="AL191" r:id="rId125" display="https://t.co/ba158ewUzo"/>
    <hyperlink ref="AL192" r:id="rId126" display="https://t.co/eBIYZFs1Ak"/>
    <hyperlink ref="AL194" r:id="rId127" display="https://t.co/6aKaGkN1LB"/>
    <hyperlink ref="AL195" r:id="rId128" display="https://t.co/LzoaeF5BUB"/>
    <hyperlink ref="AL198" r:id="rId129" display="http://t.co/Hq7hTYkOPg"/>
    <hyperlink ref="AL199" r:id="rId130" display="http://www.chron.com/"/>
    <hyperlink ref="AL200" r:id="rId131" display="http://t.co/0n4nyWtzSe"/>
    <hyperlink ref="AL201" r:id="rId132" display="https://t.co/inTlSPSfh1"/>
    <hyperlink ref="AL202" r:id="rId133" display="http://t.co/LtSqkyOz3v"/>
    <hyperlink ref="AL203" r:id="rId134" display="http://www.houstonchronicle.com/author/lisa-falkenberg/"/>
    <hyperlink ref="AL204" r:id="rId135" display="https://t.co/GU1relcwZe"/>
    <hyperlink ref="AL205" r:id="rId136" display="http://t.co/zsAV1TgZTu"/>
    <hyperlink ref="AO3" r:id="rId137" display="https://pbs.twimg.com/profile_banners/963443347003146240/1536211861"/>
    <hyperlink ref="AO4" r:id="rId138" display="https://pbs.twimg.com/profile_banners/906778861064650752/1548506907"/>
    <hyperlink ref="AO5" r:id="rId139" display="https://pbs.twimg.com/profile_banners/929817868673437697/1533392786"/>
    <hyperlink ref="AO7" r:id="rId140" display="https://pbs.twimg.com/profile_banners/990512911/1398320995"/>
    <hyperlink ref="AO8" r:id="rId141" display="https://pbs.twimg.com/profile_banners/248795646/1553782610"/>
    <hyperlink ref="AO9" r:id="rId142" display="https://pbs.twimg.com/profile_banners/963783247854481408/1548086902"/>
    <hyperlink ref="AO10" r:id="rId143" display="https://pbs.twimg.com/profile_banners/3983151149/1540514177"/>
    <hyperlink ref="AO11" r:id="rId144" display="https://pbs.twimg.com/profile_banners/953284716945399809/1548946297"/>
    <hyperlink ref="AO12" r:id="rId145" display="https://pbs.twimg.com/profile_banners/22217340/1545413962"/>
    <hyperlink ref="AO13" r:id="rId146" display="https://pbs.twimg.com/profile_banners/825774300594597888/1539653232"/>
    <hyperlink ref="AO14" r:id="rId147" display="https://pbs.twimg.com/profile_banners/1472107722/1551175874"/>
    <hyperlink ref="AO16" r:id="rId148" display="https://pbs.twimg.com/profile_banners/22815781/1370827741"/>
    <hyperlink ref="AO17" r:id="rId149" display="https://pbs.twimg.com/profile_banners/243454901/1362572276"/>
    <hyperlink ref="AO18" r:id="rId150" display="https://pbs.twimg.com/profile_banners/755057897583804416/1550939121"/>
    <hyperlink ref="AO20" r:id="rId151" display="https://pbs.twimg.com/profile_banners/11738422/1547316164"/>
    <hyperlink ref="AO21" r:id="rId152" display="https://pbs.twimg.com/profile_banners/305376580/1399001571"/>
    <hyperlink ref="AO22" r:id="rId153" display="https://pbs.twimg.com/profile_banners/1845992898/1470690810"/>
    <hyperlink ref="AO23" r:id="rId154" display="https://pbs.twimg.com/profile_banners/3980180038/1491346190"/>
    <hyperlink ref="AO24" r:id="rId155" display="https://pbs.twimg.com/profile_banners/758048749071597569/1555713603"/>
    <hyperlink ref="AO25" r:id="rId156" display="https://pbs.twimg.com/profile_banners/28288992/1535493880"/>
    <hyperlink ref="AO26" r:id="rId157" display="https://pbs.twimg.com/profile_banners/737702807449575424/1547215544"/>
    <hyperlink ref="AO28" r:id="rId158" display="https://pbs.twimg.com/profile_banners/972730500581416961/1545711185"/>
    <hyperlink ref="AO29" r:id="rId159" display="https://pbs.twimg.com/profile_banners/1392416460/1395877676"/>
    <hyperlink ref="AO31" r:id="rId160" display="https://pbs.twimg.com/profile_banners/4880092959/1541360867"/>
    <hyperlink ref="AO32" r:id="rId161" display="https://pbs.twimg.com/profile_banners/415757114/1534145474"/>
    <hyperlink ref="AO35" r:id="rId162" display="https://pbs.twimg.com/profile_banners/14509275/1399494789"/>
    <hyperlink ref="AO36" r:id="rId163" display="https://pbs.twimg.com/profile_banners/76294143/1494669573"/>
    <hyperlink ref="AO37" r:id="rId164" display="https://pbs.twimg.com/profile_banners/90754078/1392837986"/>
    <hyperlink ref="AO38" r:id="rId165" display="https://pbs.twimg.com/profile_banners/269193299/1453702669"/>
    <hyperlink ref="AO39" r:id="rId166" display="https://pbs.twimg.com/profile_banners/46419622/1532382637"/>
    <hyperlink ref="AO40" r:id="rId167" display="https://pbs.twimg.com/profile_banners/2351105504/1435882571"/>
    <hyperlink ref="AO41" r:id="rId168" display="https://pbs.twimg.com/profile_banners/2080761/1550958583"/>
    <hyperlink ref="AO42" r:id="rId169" display="https://pbs.twimg.com/profile_banners/321639857/1553452717"/>
    <hyperlink ref="AO44" r:id="rId170" display="https://pbs.twimg.com/profile_banners/41118248/1553665342"/>
    <hyperlink ref="AO45" r:id="rId171" display="https://pbs.twimg.com/profile_banners/701655117/1492010379"/>
    <hyperlink ref="AO46" r:id="rId172" display="https://pbs.twimg.com/profile_banners/2769385755/1535342109"/>
    <hyperlink ref="AO47" r:id="rId173" display="https://pbs.twimg.com/profile_banners/322229841/1553814537"/>
    <hyperlink ref="AO48" r:id="rId174" display="https://pbs.twimg.com/profile_banners/2921864091/1541001547"/>
    <hyperlink ref="AO49" r:id="rId175" display="https://pbs.twimg.com/profile_banners/178403177/1514922917"/>
    <hyperlink ref="AO50" r:id="rId176" display="https://pbs.twimg.com/profile_banners/748317306/1551677470"/>
    <hyperlink ref="AO51" r:id="rId177" display="https://pbs.twimg.com/profile_banners/2784545895/1533483387"/>
    <hyperlink ref="AO52" r:id="rId178" display="https://pbs.twimg.com/profile_banners/1107233581/1463000932"/>
    <hyperlink ref="AO54" r:id="rId179" display="https://pbs.twimg.com/profile_banners/1112795767243239425/1554223446"/>
    <hyperlink ref="AO55" r:id="rId180" display="https://pbs.twimg.com/profile_banners/87270609/1540602493"/>
    <hyperlink ref="AO56" r:id="rId181" display="https://pbs.twimg.com/profile_banners/2894097746/1504730860"/>
    <hyperlink ref="AO59" r:id="rId182" display="https://pbs.twimg.com/profile_banners/288158187/1396971152"/>
    <hyperlink ref="AO60" r:id="rId183" display="https://pbs.twimg.com/profile_banners/211561365/1554905120"/>
    <hyperlink ref="AO62" r:id="rId184" display="https://pbs.twimg.com/profile_banners/748481785806340096/1536677111"/>
    <hyperlink ref="AO64" r:id="rId185" display="https://pbs.twimg.com/profile_banners/1390600508/1522775703"/>
    <hyperlink ref="AO65" r:id="rId186" display="https://pbs.twimg.com/profile_banners/535266986/1429999300"/>
    <hyperlink ref="AO67" r:id="rId187" display="https://pbs.twimg.com/profile_banners/118655197/1440957532"/>
    <hyperlink ref="AO68" r:id="rId188" display="https://pbs.twimg.com/profile_banners/4824007049/1474613306"/>
    <hyperlink ref="AO70" r:id="rId189" display="https://pbs.twimg.com/profile_banners/363581684/1390044139"/>
    <hyperlink ref="AO73" r:id="rId190" display="https://pbs.twimg.com/profile_banners/904607492/1430684867"/>
    <hyperlink ref="AO75" r:id="rId191" display="https://pbs.twimg.com/profile_banners/2590558759/1403832842"/>
    <hyperlink ref="AO77" r:id="rId192" display="https://pbs.twimg.com/profile_banners/2325860259/1521092174"/>
    <hyperlink ref="AO78" r:id="rId193" display="https://pbs.twimg.com/profile_banners/4895457413/1456060518"/>
    <hyperlink ref="AO79" r:id="rId194" display="https://pbs.twimg.com/profile_banners/2450647940/1509761767"/>
    <hyperlink ref="AO80" r:id="rId195" display="https://pbs.twimg.com/profile_banners/26830432/1439494634"/>
    <hyperlink ref="AO81" r:id="rId196" display="https://pbs.twimg.com/profile_banners/2281098763/1407864275"/>
    <hyperlink ref="AO82" r:id="rId197" display="https://pbs.twimg.com/profile_banners/101438960/1535704365"/>
    <hyperlink ref="AO83" r:id="rId198" display="https://pbs.twimg.com/profile_banners/336240829/1376528368"/>
    <hyperlink ref="AO84" r:id="rId199" display="https://pbs.twimg.com/profile_banners/922098380020445184/1510507364"/>
    <hyperlink ref="AO85" r:id="rId200" display="https://pbs.twimg.com/profile_banners/38284349/1525118791"/>
    <hyperlink ref="AO86" r:id="rId201" display="https://pbs.twimg.com/profile_banners/4851500624/1459846254"/>
    <hyperlink ref="AO87" r:id="rId202" display="https://pbs.twimg.com/profile_banners/4869625953/1470016925"/>
    <hyperlink ref="AO88" r:id="rId203" display="https://pbs.twimg.com/profile_banners/855568447303897088/1504986272"/>
    <hyperlink ref="AO89" r:id="rId204" display="https://pbs.twimg.com/profile_banners/386249769/1490736987"/>
    <hyperlink ref="AO91" r:id="rId205" display="https://pbs.twimg.com/profile_banners/1851883831/1378830296"/>
    <hyperlink ref="AO93" r:id="rId206" display="https://pbs.twimg.com/profile_banners/987556680442490880/1551837479"/>
    <hyperlink ref="AO95" r:id="rId207" display="https://pbs.twimg.com/profile_banners/925399993854431235/1509469140"/>
    <hyperlink ref="AO96" r:id="rId208" display="https://pbs.twimg.com/profile_banners/39930604/1553588927"/>
    <hyperlink ref="AO97" r:id="rId209" display="https://pbs.twimg.com/profile_banners/372325942/1531275811"/>
    <hyperlink ref="AO98" r:id="rId210" display="https://pbs.twimg.com/profile_banners/15936036/1505776352"/>
    <hyperlink ref="AO99" r:id="rId211" display="https://pbs.twimg.com/profile_banners/888858044/1493149934"/>
    <hyperlink ref="AO100" r:id="rId212" display="https://pbs.twimg.com/profile_banners/16227829/1450419884"/>
    <hyperlink ref="AO101" r:id="rId213" display="https://pbs.twimg.com/profile_banners/14061017/1401767927"/>
    <hyperlink ref="AO102" r:id="rId214" display="https://pbs.twimg.com/profile_banners/1130884256/1522677582"/>
    <hyperlink ref="AO103" r:id="rId215" display="https://pbs.twimg.com/profile_banners/107637333/1546941610"/>
    <hyperlink ref="AO104" r:id="rId216" display="https://pbs.twimg.com/profile_banners/15635604/1550509369"/>
    <hyperlink ref="AO106" r:id="rId217" display="https://pbs.twimg.com/profile_banners/97739866/1537482947"/>
    <hyperlink ref="AO107" r:id="rId218" display="https://pbs.twimg.com/profile_banners/15955214/1470212934"/>
    <hyperlink ref="AO108" r:id="rId219" display="https://pbs.twimg.com/profile_banners/1007677244796522496/1553532573"/>
    <hyperlink ref="AO109" r:id="rId220" display="https://pbs.twimg.com/profile_banners/20472833/1549481207"/>
    <hyperlink ref="AO110" r:id="rId221" display="https://pbs.twimg.com/profile_banners/64589816/1555550826"/>
    <hyperlink ref="AO111" r:id="rId222" display="https://pbs.twimg.com/profile_banners/270472048/1545403873"/>
    <hyperlink ref="AO112" r:id="rId223" display="https://pbs.twimg.com/profile_banners/2205839791/1449902606"/>
    <hyperlink ref="AO113" r:id="rId224" display="https://pbs.twimg.com/profile_banners/3207838413/1461073112"/>
    <hyperlink ref="AO115" r:id="rId225" display="https://pbs.twimg.com/profile_banners/14680108/1519274599"/>
    <hyperlink ref="AO116" r:id="rId226" display="https://pbs.twimg.com/profile_banners/631090137/1555944003"/>
    <hyperlink ref="AO117" r:id="rId227" display="https://pbs.twimg.com/profile_banners/941000686275387392/1546452927"/>
    <hyperlink ref="AO119" r:id="rId228" display="https://pbs.twimg.com/profile_banners/156752362/1537251977"/>
    <hyperlink ref="AO122" r:id="rId229" display="https://pbs.twimg.com/profile_banners/16378093/1525177536"/>
    <hyperlink ref="AO123" r:id="rId230" display="https://pbs.twimg.com/profile_banners/886373149243080704/1540900181"/>
    <hyperlink ref="AO124" r:id="rId231" display="https://pbs.twimg.com/profile_banners/61598615/1356991025"/>
    <hyperlink ref="AO125" r:id="rId232" display="https://pbs.twimg.com/profile_banners/35389508/1549772764"/>
    <hyperlink ref="AO126" r:id="rId233" display="https://pbs.twimg.com/profile_banners/1324355569/1446142979"/>
    <hyperlink ref="AO127" r:id="rId234" display="https://pbs.twimg.com/profile_banners/1103942610450706433/1554207303"/>
    <hyperlink ref="AO128" r:id="rId235" display="https://pbs.twimg.com/profile_banners/253647516/1485108131"/>
    <hyperlink ref="AO129" r:id="rId236" display="https://pbs.twimg.com/profile_banners/789659405855842306/1551984302"/>
    <hyperlink ref="AO130" r:id="rId237" display="https://pbs.twimg.com/profile_banners/2244303528/1460403251"/>
    <hyperlink ref="AO131" r:id="rId238" display="https://pbs.twimg.com/profile_banners/304192742/1546541883"/>
    <hyperlink ref="AO132" r:id="rId239" display="https://pbs.twimg.com/profile_banners/73735467/1391727632"/>
    <hyperlink ref="AO133" r:id="rId240" display="https://pbs.twimg.com/profile_banners/893055948016816128/1553890766"/>
    <hyperlink ref="AO134" r:id="rId241" display="https://pbs.twimg.com/profile_banners/1024647535661600768/1554297595"/>
    <hyperlink ref="AO136" r:id="rId242" display="https://pbs.twimg.com/profile_banners/2155585524/1382734731"/>
    <hyperlink ref="AO137" r:id="rId243" display="https://pbs.twimg.com/profile_banners/64223295/1492075134"/>
    <hyperlink ref="AO138" r:id="rId244" display="https://pbs.twimg.com/profile_banners/153486399/1490221851"/>
    <hyperlink ref="AO139" r:id="rId245" display="https://pbs.twimg.com/profile_banners/100584415/1438765578"/>
    <hyperlink ref="AO140" r:id="rId246" display="https://pbs.twimg.com/profile_banners/1172387948/1541145005"/>
    <hyperlink ref="AO142" r:id="rId247" display="https://pbs.twimg.com/profile_banners/2833559887/1412255331"/>
    <hyperlink ref="AO144" r:id="rId248" display="https://pbs.twimg.com/profile_banners/15999388/1488047120"/>
    <hyperlink ref="AO145" r:id="rId249" display="https://pbs.twimg.com/profile_banners/19247787/1495054569"/>
    <hyperlink ref="AO146" r:id="rId250" display="https://pbs.twimg.com/profile_banners/798729331031863296/1546042696"/>
    <hyperlink ref="AO147" r:id="rId251" display="https://pbs.twimg.com/profile_banners/15808765/1555597754"/>
    <hyperlink ref="AO148" r:id="rId252" display="https://pbs.twimg.com/profile_banners/974837573884502016/1521297875"/>
    <hyperlink ref="AO149" r:id="rId253" display="https://pbs.twimg.com/profile_banners/824694878978396160/1500231121"/>
    <hyperlink ref="AO150" r:id="rId254" display="https://pbs.twimg.com/profile_banners/486717055/1555402188"/>
    <hyperlink ref="AO151" r:id="rId255" display="https://pbs.twimg.com/profile_banners/975105855896145921/1539592623"/>
    <hyperlink ref="AO152" r:id="rId256" display="https://pbs.twimg.com/profile_banners/22160397/1554412241"/>
    <hyperlink ref="AO153" r:id="rId257" display="https://pbs.twimg.com/profile_banners/12092012/1554841603"/>
    <hyperlink ref="AO154" r:id="rId258" display="https://pbs.twimg.com/profile_banners/2698660387/1542330238"/>
    <hyperlink ref="AO156" r:id="rId259" display="https://pbs.twimg.com/profile_banners/510860223/1491345408"/>
    <hyperlink ref="AO157" r:id="rId260" display="https://pbs.twimg.com/profile_banners/3596673075/1441873718"/>
    <hyperlink ref="AO158" r:id="rId261" display="https://pbs.twimg.com/profile_banners/49723136/1530947512"/>
    <hyperlink ref="AO159" r:id="rId262" display="https://pbs.twimg.com/profile_banners/603861354/1464502264"/>
    <hyperlink ref="AO160" r:id="rId263" display="https://pbs.twimg.com/profile_banners/86037380/1535497255"/>
    <hyperlink ref="AO161" r:id="rId264" display="https://pbs.twimg.com/profile_banners/47852498/1437428397"/>
    <hyperlink ref="AO162" r:id="rId265" display="https://pbs.twimg.com/profile_banners/19173563/1366822592"/>
    <hyperlink ref="AO163" r:id="rId266" display="https://pbs.twimg.com/profile_banners/34643610/1469018712"/>
    <hyperlink ref="AO165" r:id="rId267" display="https://pbs.twimg.com/profile_banners/338188666/1537181293"/>
    <hyperlink ref="AO166" r:id="rId268" display="https://pbs.twimg.com/profile_banners/408724573/1553286401"/>
    <hyperlink ref="AO167" r:id="rId269" display="https://pbs.twimg.com/profile_banners/1613569020/1553611816"/>
    <hyperlink ref="AO168" r:id="rId270" display="https://pbs.twimg.com/profile_banners/1932570086/1517842503"/>
    <hyperlink ref="AO169" r:id="rId271" display="https://pbs.twimg.com/profile_banners/820023407408455680/1484344194"/>
    <hyperlink ref="AO170" r:id="rId272" display="https://pbs.twimg.com/profile_banners/172487362/1555008499"/>
    <hyperlink ref="AO171" r:id="rId273" display="https://pbs.twimg.com/profile_banners/3191161144/1429713950"/>
    <hyperlink ref="AO172" r:id="rId274" display="https://pbs.twimg.com/profile_banners/20793816/1550600638"/>
    <hyperlink ref="AO173" r:id="rId275" display="https://pbs.twimg.com/profile_banners/525853846/1438206459"/>
    <hyperlink ref="AO174" r:id="rId276" display="https://pbs.twimg.com/profile_banners/14358342/1531878189"/>
    <hyperlink ref="AO175" r:id="rId277" display="https://pbs.twimg.com/profile_banners/110326494/1435808027"/>
    <hyperlink ref="AO176" r:id="rId278" display="https://pbs.twimg.com/profile_banners/319839440/1480549787"/>
    <hyperlink ref="AO177" r:id="rId279" display="https://pbs.twimg.com/profile_banners/965383838368194560/1550291417"/>
    <hyperlink ref="AO178" r:id="rId280" display="https://pbs.twimg.com/profile_banners/45417617/1552034662"/>
    <hyperlink ref="AO179" r:id="rId281" display="https://pbs.twimg.com/profile_banners/25987929/1555140113"/>
    <hyperlink ref="AO180" r:id="rId282" display="https://pbs.twimg.com/profile_banners/702168571582029824/1456312591"/>
    <hyperlink ref="AO181" r:id="rId283" display="https://pbs.twimg.com/profile_banners/430825499/1520976862"/>
    <hyperlink ref="AO183" r:id="rId284" display="https://pbs.twimg.com/profile_banners/964352113/1472823758"/>
    <hyperlink ref="AO184" r:id="rId285" display="https://pbs.twimg.com/profile_banners/988788999039913984/1524593002"/>
    <hyperlink ref="AO186" r:id="rId286" display="https://pbs.twimg.com/profile_banners/322466788/1546094645"/>
    <hyperlink ref="AO187" r:id="rId287" display="https://pbs.twimg.com/profile_banners/1597873056/1443543400"/>
    <hyperlink ref="AO188" r:id="rId288" display="https://pbs.twimg.com/profile_banners/2958511305/1554082877"/>
    <hyperlink ref="AO189" r:id="rId289" display="https://pbs.twimg.com/profile_banners/589977545/1549939098"/>
    <hyperlink ref="AO190" r:id="rId290" display="https://pbs.twimg.com/profile_banners/16017996/1498496355"/>
    <hyperlink ref="AO191" r:id="rId291" display="https://pbs.twimg.com/profile_banners/2900556531/1519241341"/>
    <hyperlink ref="AO192" r:id="rId292" display="https://pbs.twimg.com/profile_banners/17890282/1551857163"/>
    <hyperlink ref="AO193" r:id="rId293" display="https://pbs.twimg.com/profile_banners/47665718/1538083036"/>
    <hyperlink ref="AO194" r:id="rId294" display="https://pbs.twimg.com/profile_banners/767/1547754385"/>
    <hyperlink ref="AO195" r:id="rId295" display="https://pbs.twimg.com/profile_banners/1271285234/1535385846"/>
    <hyperlink ref="AO196" r:id="rId296" display="https://pbs.twimg.com/profile_banners/240791591/1549725357"/>
    <hyperlink ref="AO197" r:id="rId297" display="https://pbs.twimg.com/profile_banners/342330158/1417890248"/>
    <hyperlink ref="AO198" r:id="rId298" display="https://pbs.twimg.com/profile_banners/2467791/1469484132"/>
    <hyperlink ref="AO199" r:id="rId299" display="https://pbs.twimg.com/profile_banners/8940342/1552493045"/>
    <hyperlink ref="AO200" r:id="rId300" display="https://pbs.twimg.com/profile_banners/219486028/1523063139"/>
    <hyperlink ref="AO201" r:id="rId301" display="https://pbs.twimg.com/profile_banners/2798400340/1493800383"/>
    <hyperlink ref="AO202" r:id="rId302" display="https://pbs.twimg.com/profile_banners/3390980943/1467584168"/>
    <hyperlink ref="AO203" r:id="rId303" display="https://pbs.twimg.com/profile_banners/65494257/1373320531"/>
    <hyperlink ref="AO204" r:id="rId304" display="https://pbs.twimg.com/profile_banners/129905901/1529935613"/>
    <hyperlink ref="AO205" r:id="rId305" display="https://pbs.twimg.com/profile_banners/438529528/1358347015"/>
    <hyperlink ref="AU5" r:id="rId306" display="http://abs.twimg.com/images/themes/theme1/bg.png"/>
    <hyperlink ref="AU6" r:id="rId307" display="http://abs.twimg.com/images/themes/theme1/bg.png"/>
    <hyperlink ref="AU7" r:id="rId308" display="http://abs.twimg.com/images/themes/theme1/bg.png"/>
    <hyperlink ref="AU8" r:id="rId309" display="http://abs.twimg.com/images/themes/theme1/bg.png"/>
    <hyperlink ref="AU9" r:id="rId310" display="http://abs.twimg.com/images/themes/theme1/bg.png"/>
    <hyperlink ref="AU10" r:id="rId311" display="http://abs.twimg.com/images/themes/theme1/bg.png"/>
    <hyperlink ref="AU11" r:id="rId312" display="http://abs.twimg.com/images/themes/theme1/bg.png"/>
    <hyperlink ref="AU12" r:id="rId313" display="http://abs.twimg.com/images/themes/theme1/bg.png"/>
    <hyperlink ref="AU14" r:id="rId314" display="http://abs.twimg.com/images/themes/theme1/bg.png"/>
    <hyperlink ref="AU16" r:id="rId315" display="http://abs.twimg.com/images/themes/theme15/bg.png"/>
    <hyperlink ref="AU17" r:id="rId316" display="http://abs.twimg.com/images/themes/theme1/bg.png"/>
    <hyperlink ref="AU19" r:id="rId317" display="http://abs.twimg.com/images/themes/theme1/bg.png"/>
    <hyperlink ref="AU20" r:id="rId318" display="http://abs.twimg.com/images/themes/theme9/bg.gif"/>
    <hyperlink ref="AU21" r:id="rId319" display="http://abs.twimg.com/images/themes/theme15/bg.png"/>
    <hyperlink ref="AU22" r:id="rId320" display="http://abs.twimg.com/images/themes/theme1/bg.png"/>
    <hyperlink ref="AU23" r:id="rId321" display="http://abs.twimg.com/images/themes/theme1/bg.png"/>
    <hyperlink ref="AU24" r:id="rId322" display="http://abs.twimg.com/images/themes/theme1/bg.png"/>
    <hyperlink ref="AU25" r:id="rId323" display="http://abs.twimg.com/images/themes/theme14/bg.gif"/>
    <hyperlink ref="AU26" r:id="rId324" display="http://abs.twimg.com/images/themes/theme1/bg.png"/>
    <hyperlink ref="AU27" r:id="rId325" display="http://abs.twimg.com/images/themes/theme1/bg.png"/>
    <hyperlink ref="AU29" r:id="rId326" display="http://abs.twimg.com/images/themes/theme1/bg.png"/>
    <hyperlink ref="AU30" r:id="rId327" display="http://abs.twimg.com/images/themes/theme1/bg.png"/>
    <hyperlink ref="AU32" r:id="rId328" display="http://abs.twimg.com/images/themes/theme1/bg.png"/>
    <hyperlink ref="AU33" r:id="rId329" display="http://abs.twimg.com/images/themes/theme1/bg.png"/>
    <hyperlink ref="AU34" r:id="rId330" display="http://abs.twimg.com/images/themes/theme1/bg.png"/>
    <hyperlink ref="AU35" r:id="rId331" display="http://abs.twimg.com/images/themes/theme5/bg.gif"/>
    <hyperlink ref="AU36" r:id="rId332" display="http://abs.twimg.com/images/themes/theme4/bg.gif"/>
    <hyperlink ref="AU37" r:id="rId333" display="http://abs.twimg.com/images/themes/theme1/bg.png"/>
    <hyperlink ref="AU38" r:id="rId334" display="http://abs.twimg.com/images/themes/theme1/bg.png"/>
    <hyperlink ref="AU39" r:id="rId335" display="http://abs.twimg.com/images/themes/theme1/bg.png"/>
    <hyperlink ref="AU40" r:id="rId336" display="http://abs.twimg.com/images/themes/theme1/bg.png"/>
    <hyperlink ref="AU41" r:id="rId337" display="http://abs.twimg.com/images/themes/theme15/bg.png"/>
    <hyperlink ref="AU42" r:id="rId338" display="http://abs.twimg.com/images/themes/theme1/bg.png"/>
    <hyperlink ref="AU43" r:id="rId339" display="http://abs.twimg.com/images/themes/theme1/bg.png"/>
    <hyperlink ref="AU44" r:id="rId340" display="http://abs.twimg.com/images/themes/theme1/bg.png"/>
    <hyperlink ref="AU45" r:id="rId341" display="http://abs.twimg.com/images/themes/theme1/bg.png"/>
    <hyperlink ref="AU46" r:id="rId342" display="http://abs.twimg.com/images/themes/theme1/bg.png"/>
    <hyperlink ref="AU47" r:id="rId343" display="http://abs.twimg.com/images/themes/theme10/bg.gif"/>
    <hyperlink ref="AU48" r:id="rId344" display="http://abs.twimg.com/images/themes/theme1/bg.png"/>
    <hyperlink ref="AU49" r:id="rId345" display="http://abs.twimg.com/images/themes/theme1/bg.png"/>
    <hyperlink ref="AU50" r:id="rId346" display="http://abs.twimg.com/images/themes/theme18/bg.gif"/>
    <hyperlink ref="AU51" r:id="rId347" display="http://abs.twimg.com/images/themes/theme1/bg.png"/>
    <hyperlink ref="AU52" r:id="rId348" display="http://abs.twimg.com/images/themes/theme1/bg.png"/>
    <hyperlink ref="AU53" r:id="rId349" display="http://abs.twimg.com/images/themes/theme1/bg.png"/>
    <hyperlink ref="AU55" r:id="rId350" display="http://abs.twimg.com/images/themes/theme1/bg.png"/>
    <hyperlink ref="AU56" r:id="rId351" display="http://abs.twimg.com/images/themes/theme1/bg.png"/>
    <hyperlink ref="AU57" r:id="rId352" display="http://abs.twimg.com/images/themes/theme1/bg.png"/>
    <hyperlink ref="AU58" r:id="rId353" display="http://abs.twimg.com/images/themes/theme1/bg.png"/>
    <hyperlink ref="AU59" r:id="rId354" display="http://abs.twimg.com/images/themes/theme14/bg.gif"/>
    <hyperlink ref="AU60" r:id="rId355" display="http://abs.twimg.com/images/themes/theme1/bg.png"/>
    <hyperlink ref="AU61" r:id="rId356" display="http://abs.twimg.com/images/themes/theme1/bg.png"/>
    <hyperlink ref="AU62" r:id="rId357" display="http://abs.twimg.com/images/themes/theme1/bg.png"/>
    <hyperlink ref="AU64" r:id="rId358" display="http://abs.twimg.com/images/themes/theme1/bg.png"/>
    <hyperlink ref="AU65" r:id="rId359" display="http://abs.twimg.com/images/themes/theme1/bg.png"/>
    <hyperlink ref="AU66" r:id="rId360" display="http://abs.twimg.com/images/themes/theme1/bg.png"/>
    <hyperlink ref="AU67" r:id="rId361" display="http://abs.twimg.com/images/themes/theme1/bg.png"/>
    <hyperlink ref="AU70" r:id="rId362" display="http://abs.twimg.com/images/themes/theme1/bg.png"/>
    <hyperlink ref="AU71" r:id="rId363" display="http://abs.twimg.com/images/themes/theme1/bg.png"/>
    <hyperlink ref="AU73" r:id="rId364" display="http://abs.twimg.com/images/themes/theme10/bg.gif"/>
    <hyperlink ref="AU74" r:id="rId365" display="http://abs.twimg.com/images/themes/theme1/bg.png"/>
    <hyperlink ref="AU75" r:id="rId366" display="http://abs.twimg.com/images/themes/theme1/bg.png"/>
    <hyperlink ref="AU76" r:id="rId367" display="http://abs.twimg.com/images/themes/theme10/bg.gif"/>
    <hyperlink ref="AU77" r:id="rId368" display="http://abs.twimg.com/images/themes/theme1/bg.png"/>
    <hyperlink ref="AU78" r:id="rId369" display="http://abs.twimg.com/images/themes/theme1/bg.png"/>
    <hyperlink ref="AU79" r:id="rId370" display="http://abs.twimg.com/images/themes/theme1/bg.png"/>
    <hyperlink ref="AU80" r:id="rId371" display="http://abs.twimg.com/images/themes/theme1/bg.png"/>
    <hyperlink ref="AU81" r:id="rId372" display="http://abs.twimg.com/images/themes/theme1/bg.png"/>
    <hyperlink ref="AU82" r:id="rId373" display="http://abs.twimg.com/images/themes/theme9/bg.gif"/>
    <hyperlink ref="AU83" r:id="rId374" display="http://abs.twimg.com/images/themes/theme1/bg.png"/>
    <hyperlink ref="AU85" r:id="rId375" display="http://abs.twimg.com/images/themes/theme1/bg.png"/>
    <hyperlink ref="AU86" r:id="rId376" display="http://abs.twimg.com/images/themes/theme1/bg.png"/>
    <hyperlink ref="AU87" r:id="rId377" display="http://abs.twimg.com/images/themes/theme1/bg.png"/>
    <hyperlink ref="AU88" r:id="rId378" display="http://abs.twimg.com/images/themes/theme1/bg.png"/>
    <hyperlink ref="AU89" r:id="rId379" display="http://abs.twimg.com/images/themes/theme1/bg.png"/>
    <hyperlink ref="AU90" r:id="rId380" display="http://abs.twimg.com/images/themes/theme1/bg.png"/>
    <hyperlink ref="AU91" r:id="rId381" display="http://abs.twimg.com/images/themes/theme1/bg.png"/>
    <hyperlink ref="AU92" r:id="rId382" display="http://abs.twimg.com/images/themes/theme1/bg.png"/>
    <hyperlink ref="AU94" r:id="rId383" display="http://abs.twimg.com/images/themes/theme1/bg.png"/>
    <hyperlink ref="AU96" r:id="rId384" display="http://abs.twimg.com/images/themes/theme10/bg.gif"/>
    <hyperlink ref="AU97" r:id="rId385" display="http://abs.twimg.com/images/themes/theme14/bg.gif"/>
    <hyperlink ref="AU98" r:id="rId386" display="http://abs.twimg.com/images/themes/theme2/bg.gif"/>
    <hyperlink ref="AU99" r:id="rId387" display="http://abs.twimg.com/images/themes/theme1/bg.png"/>
    <hyperlink ref="AU100" r:id="rId388" display="http://abs.twimg.com/images/themes/theme1/bg.png"/>
    <hyperlink ref="AU101" r:id="rId389" display="http://abs.twimg.com/images/themes/theme15/bg.png"/>
    <hyperlink ref="AU102" r:id="rId390" display="http://abs.twimg.com/images/themes/theme1/bg.png"/>
    <hyperlink ref="AU103" r:id="rId391" display="http://abs.twimg.com/images/themes/theme15/bg.png"/>
    <hyperlink ref="AU104" r:id="rId392" display="http://abs.twimg.com/images/themes/theme1/bg.png"/>
    <hyperlink ref="AU105" r:id="rId393" display="http://a0.twimg.com/images/themes/theme1/bg.png"/>
    <hyperlink ref="AU106" r:id="rId394" display="http://abs.twimg.com/images/themes/theme1/bg.png"/>
    <hyperlink ref="AU107" r:id="rId395" display="http://abs.twimg.com/images/themes/theme2/bg.gif"/>
    <hyperlink ref="AU108" r:id="rId396" display="http://abs.twimg.com/images/themes/theme1/bg.png"/>
    <hyperlink ref="AU109" r:id="rId397" display="http://abs.twimg.com/images/themes/theme4/bg.gif"/>
    <hyperlink ref="AU110" r:id="rId398" display="http://abs.twimg.com/images/themes/theme1/bg.png"/>
    <hyperlink ref="AU111" r:id="rId399" display="http://abs.twimg.com/images/themes/theme14/bg.gif"/>
    <hyperlink ref="AU112" r:id="rId400" display="http://abs.twimg.com/images/themes/theme1/bg.png"/>
    <hyperlink ref="AU113" r:id="rId401" display="http://abs.twimg.com/images/themes/theme1/bg.png"/>
    <hyperlink ref="AU114" r:id="rId402" display="http://abs.twimg.com/images/themes/theme1/bg.png"/>
    <hyperlink ref="AU115" r:id="rId403" display="http://abs.twimg.com/images/themes/theme5/bg.gif"/>
    <hyperlink ref="AU116" r:id="rId404" display="http://abs.twimg.com/images/themes/theme1/bg.png"/>
    <hyperlink ref="AU118" r:id="rId405" display="http://abs.twimg.com/images/themes/theme1/bg.png"/>
    <hyperlink ref="AU119" r:id="rId406" display="http://abs.twimg.com/images/themes/theme1/bg.png"/>
    <hyperlink ref="AU121" r:id="rId407" display="http://abs.twimg.com/images/themes/theme4/bg.gif"/>
    <hyperlink ref="AU122" r:id="rId408" display="http://abs.twimg.com/images/themes/theme3/bg.gif"/>
    <hyperlink ref="AU124" r:id="rId409" display="http://abs.twimg.com/images/themes/theme15/bg.png"/>
    <hyperlink ref="AU125" r:id="rId410" display="http://abs.twimg.com/images/themes/theme1/bg.png"/>
    <hyperlink ref="AU126" r:id="rId411" display="http://abs.twimg.com/images/themes/theme1/bg.png"/>
    <hyperlink ref="AU128" r:id="rId412" display="http://abs.twimg.com/images/themes/theme1/bg.png"/>
    <hyperlink ref="AU130" r:id="rId413" display="http://abs.twimg.com/images/themes/theme1/bg.png"/>
    <hyperlink ref="AU131" r:id="rId414" display="http://abs.twimg.com/images/themes/theme12/bg.gif"/>
    <hyperlink ref="AU132" r:id="rId415" display="http://abs.twimg.com/images/themes/theme3/bg.gif"/>
    <hyperlink ref="AU133" r:id="rId416" display="http://abs.twimg.com/images/themes/theme1/bg.png"/>
    <hyperlink ref="AU134" r:id="rId417" display="http://abs.twimg.com/images/themes/theme1/bg.png"/>
    <hyperlink ref="AU135" r:id="rId418" display="http://abs.twimg.com/images/themes/theme11/bg.gif"/>
    <hyperlink ref="AU136" r:id="rId419" display="http://abs.twimg.com/images/themes/theme1/bg.png"/>
    <hyperlink ref="AU137" r:id="rId420" display="http://abs.twimg.com/images/themes/theme9/bg.gif"/>
    <hyperlink ref="AU138" r:id="rId421" display="http://abs.twimg.com/images/themes/theme1/bg.png"/>
    <hyperlink ref="AU139" r:id="rId422" display="http://abs.twimg.com/images/themes/theme4/bg.gif"/>
    <hyperlink ref="AU140" r:id="rId423" display="http://abs.twimg.com/images/themes/theme1/bg.png"/>
    <hyperlink ref="AU141" r:id="rId424" display="http://abs.twimg.com/images/themes/theme1/bg.png"/>
    <hyperlink ref="AU142" r:id="rId425" display="http://abs.twimg.com/images/themes/theme1/bg.png"/>
    <hyperlink ref="AU144" r:id="rId426" display="http://abs.twimg.com/images/themes/theme1/bg.png"/>
    <hyperlink ref="AU145" r:id="rId427" display="http://abs.twimg.com/images/themes/theme6/bg.gif"/>
    <hyperlink ref="AU147" r:id="rId428" display="http://abs.twimg.com/images/themes/theme1/bg.png"/>
    <hyperlink ref="AU150" r:id="rId429" display="http://abs.twimg.com/images/themes/theme15/bg.png"/>
    <hyperlink ref="AU152" r:id="rId430" display="http://abs.twimg.com/images/themes/theme16/bg.gif"/>
    <hyperlink ref="AU153" r:id="rId431" display="http://abs.twimg.com/images/themes/theme1/bg.png"/>
    <hyperlink ref="AU154" r:id="rId432" display="http://abs.twimg.com/images/themes/theme1/bg.png"/>
    <hyperlink ref="AU155" r:id="rId433" display="http://abs.twimg.com/images/themes/theme14/bg.gif"/>
    <hyperlink ref="AU156" r:id="rId434" display="http://abs.twimg.com/images/themes/theme1/bg.png"/>
    <hyperlink ref="AU157" r:id="rId435" display="http://abs.twimg.com/images/themes/theme1/bg.png"/>
    <hyperlink ref="AU158" r:id="rId436" display="http://abs.twimg.com/images/themes/theme4/bg.gif"/>
    <hyperlink ref="AU159" r:id="rId437" display="http://abs.twimg.com/images/themes/theme9/bg.gif"/>
    <hyperlink ref="AU160" r:id="rId438" display="http://abs.twimg.com/images/themes/theme1/bg.png"/>
    <hyperlink ref="AU161" r:id="rId439" display="http://abs.twimg.com/images/themes/theme1/bg.png"/>
    <hyperlink ref="AU162" r:id="rId440" display="http://abs.twimg.com/images/themes/theme1/bg.png"/>
    <hyperlink ref="AU163" r:id="rId441" display="http://abs.twimg.com/images/themes/theme1/bg.png"/>
    <hyperlink ref="AU165" r:id="rId442" display="http://abs.twimg.com/images/themes/theme2/bg.gif"/>
    <hyperlink ref="AU166" r:id="rId443" display="http://abs.twimg.com/images/themes/theme1/bg.png"/>
    <hyperlink ref="AU167" r:id="rId444" display="http://abs.twimg.com/images/themes/theme1/bg.png"/>
    <hyperlink ref="AU168" r:id="rId445" display="http://abs.twimg.com/images/themes/theme1/bg.png"/>
    <hyperlink ref="AU169" r:id="rId446" display="http://abs.twimg.com/images/themes/theme1/bg.png"/>
    <hyperlink ref="AU170" r:id="rId447" display="http://abs.twimg.com/images/themes/theme1/bg.png"/>
    <hyperlink ref="AU171" r:id="rId448" display="http://abs.twimg.com/images/themes/theme1/bg.png"/>
    <hyperlink ref="AU172" r:id="rId449" display="http://abs.twimg.com/images/themes/theme14/bg.gif"/>
    <hyperlink ref="AU173" r:id="rId450" display="http://pbs.twimg.com/profile_background_images/378800000105228335/31e84f19e244621d500bdf08e76c8d22.jpeg"/>
    <hyperlink ref="AU174" r:id="rId451" display="http://abs.twimg.com/images/themes/theme6/bg.gif"/>
    <hyperlink ref="AU175" r:id="rId452" display="http://abs.twimg.com/images/themes/theme6/bg.gif"/>
    <hyperlink ref="AU176" r:id="rId453" display="http://abs.twimg.com/images/themes/theme1/bg.png"/>
    <hyperlink ref="AU177" r:id="rId454" display="http://abs.twimg.com/images/themes/theme1/bg.png"/>
    <hyperlink ref="AU178" r:id="rId455" display="http://abs.twimg.com/images/themes/theme1/bg.png"/>
    <hyperlink ref="AU179" r:id="rId456" display="http://abs.twimg.com/images/themes/theme10/bg.gif"/>
    <hyperlink ref="AU180" r:id="rId457" display="http://abs.twimg.com/images/themes/theme1/bg.png"/>
    <hyperlink ref="AU181" r:id="rId458" display="http://abs.twimg.com/images/themes/theme14/bg.gif"/>
    <hyperlink ref="AU182" r:id="rId459" display="http://abs.twimg.com/images/themes/theme1/bg.png"/>
    <hyperlink ref="AU183" r:id="rId460" display="http://abs.twimg.com/images/themes/theme1/bg.png"/>
    <hyperlink ref="AU186" r:id="rId461" display="http://abs.twimg.com/images/themes/theme1/bg.png"/>
    <hyperlink ref="AU187" r:id="rId462" display="http://abs.twimg.com/images/themes/theme15/bg.png"/>
    <hyperlink ref="AU188" r:id="rId463" display="http://abs.twimg.com/images/themes/theme2/bg.gif"/>
    <hyperlink ref="AU189" r:id="rId464" display="http://abs.twimg.com/images/themes/theme1/bg.png"/>
    <hyperlink ref="AU190" r:id="rId465" display="http://abs.twimg.com/images/themes/theme1/bg.png"/>
    <hyperlink ref="AU191" r:id="rId466" display="http://abs.twimg.com/images/themes/theme1/bg.png"/>
    <hyperlink ref="AU192" r:id="rId467" display="http://abs.twimg.com/images/themes/theme1/bg.png"/>
    <hyperlink ref="AU193" r:id="rId468" display="http://abs.twimg.com/images/themes/theme15/bg.png"/>
    <hyperlink ref="AU194" r:id="rId469" display="http://abs.twimg.com/images/themes/theme1/bg.png"/>
    <hyperlink ref="AU195" r:id="rId470" display="http://abs.twimg.com/images/themes/theme14/bg.gif"/>
    <hyperlink ref="AU196" r:id="rId471" display="http://abs.twimg.com/images/themes/theme13/bg.gif"/>
    <hyperlink ref="AU197" r:id="rId472" display="http://abs.twimg.com/images/themes/theme13/bg.gif"/>
    <hyperlink ref="AU198" r:id="rId473" display="http://abs.twimg.com/images/themes/theme1/bg.png"/>
    <hyperlink ref="AU199" r:id="rId474" display="http://abs.twimg.com/images/themes/theme1/bg.png"/>
    <hyperlink ref="AU200" r:id="rId475" display="http://abs.twimg.com/images/themes/theme9/bg.gif"/>
    <hyperlink ref="AU201" r:id="rId476" display="http://abs.twimg.com/images/themes/theme1/bg.png"/>
    <hyperlink ref="AU202" r:id="rId477" display="http://abs.twimg.com/images/themes/theme1/bg.png"/>
    <hyperlink ref="AU203" r:id="rId478" display="http://abs.twimg.com/images/themes/theme1/bg.png"/>
    <hyperlink ref="AU204" r:id="rId479" display="http://abs.twimg.com/images/themes/theme1/bg.png"/>
    <hyperlink ref="AU205" r:id="rId480" display="http://abs.twimg.com/images/themes/theme1/bg.png"/>
    <hyperlink ref="AU206" r:id="rId481" display="http://abs.twimg.com/images/themes/theme1/bg.png"/>
    <hyperlink ref="F3" r:id="rId482" display="http://pbs.twimg.com/profile_images/991927892954308608/2vJUou3t_normal.jpg"/>
    <hyperlink ref="F4" r:id="rId483" display="http://pbs.twimg.com/profile_images/1066576401644568576/dleULmQe_normal.jpg"/>
    <hyperlink ref="F5" r:id="rId484" display="http://pbs.twimg.com/profile_images/958828973965889541/fXYccMP8_normal.jpg"/>
    <hyperlink ref="F6" r:id="rId485" display="http://pbs.twimg.com/profile_images/1115204803255328769/gcfMR-dK_normal.jpg"/>
    <hyperlink ref="F7" r:id="rId486" display="http://pbs.twimg.com/profile_images/464841414082191361/L6ucw1dW_normal.png"/>
    <hyperlink ref="F8" r:id="rId487" display="http://pbs.twimg.com/profile_images/1055269874598141952/dg1t2acD_normal.jpg"/>
    <hyperlink ref="F9" r:id="rId488" display="http://pbs.twimg.com/profile_images/1087380296700436482/-1ar-DVI_normal.jpg"/>
    <hyperlink ref="F10" r:id="rId489" display="http://pbs.twimg.com/profile_images/1052694236053757952/wcfxl0GO_normal.jpg"/>
    <hyperlink ref="F11" r:id="rId490" display="http://pbs.twimg.com/profile_images/955479481640243200/xG3-NTiQ_normal.jpg"/>
    <hyperlink ref="F12" r:id="rId491" display="http://pbs.twimg.com/profile_images/927016036548964352/857nIMYx_normal.jpg"/>
    <hyperlink ref="F13" r:id="rId492" display="http://pbs.twimg.com/profile_images/1052008018672533504/58KqexWh_normal.jpg"/>
    <hyperlink ref="F14" r:id="rId493" display="http://pbs.twimg.com/profile_images/1095984838245462016/d40QQQet_normal.png"/>
    <hyperlink ref="F15" r:id="rId494" display="http://pbs.twimg.com/profile_images/820289996469006337/nJiIhe52_normal.jpg"/>
    <hyperlink ref="F16" r:id="rId495" display="http://pbs.twimg.com/profile_images/378800000742943236/e3aecdcfb9ae468a7aa5fdf45582e6a0_normal.jpeg"/>
    <hyperlink ref="F17" r:id="rId496" display="http://pbs.twimg.com/profile_images/624404271023263744/aDmMLBy0_normal.png"/>
    <hyperlink ref="F18" r:id="rId497" display="http://pbs.twimg.com/profile_images/1119089152727740418/6e4o4nrQ_normal.png"/>
    <hyperlink ref="F19" r:id="rId498" display="http://pbs.twimg.com/profile_images/651216379870253056/yU6cJnH__normal.jpg"/>
    <hyperlink ref="F20" r:id="rId499" display="http://pbs.twimg.com/profile_images/1068165469608255488/_qrfhVNv_normal.jpg"/>
    <hyperlink ref="F21" r:id="rId500" display="http://pbs.twimg.com/profile_images/849494755113304064/oJ37P2N6_normal.jpg"/>
    <hyperlink ref="F22" r:id="rId501" display="http://pbs.twimg.com/profile_images/882674269053964288/dOnqFe6p_normal.jpg"/>
    <hyperlink ref="F23" r:id="rId502" display="http://pbs.twimg.com/profile_images/884672543780519937/V1A9oV4E_normal.jpg"/>
    <hyperlink ref="F24" r:id="rId503" display="http://pbs.twimg.com/profile_images/1120446151088644098/27NuvQYG_normal.png"/>
    <hyperlink ref="F25" r:id="rId504" display="http://pbs.twimg.com/profile_images/1086061999124025344/l86J9AL1_normal.jpg"/>
    <hyperlink ref="F26" r:id="rId505" display="http://pbs.twimg.com/profile_images/1083728030126796800/ECU8PZLP_normal.jpg"/>
    <hyperlink ref="F27" r:id="rId506" display="http://pbs.twimg.com/profile_images/1768087931/N0v_h3rtz_normal.jpg"/>
    <hyperlink ref="F28" r:id="rId507" display="http://pbs.twimg.com/profile_images/972732285031247878/Z0TsKOZL_normal.jpg"/>
    <hyperlink ref="F29" r:id="rId508" display="http://pbs.twimg.com/profile_images/580195739512487936/AINbCMfo_normal.jpg"/>
    <hyperlink ref="F30" r:id="rId509" display="http://pbs.twimg.com/profile_images/696667598792970242/tBfR0mRa_normal.jpg"/>
    <hyperlink ref="F31" r:id="rId510" display="http://pbs.twimg.com/profile_images/1093242151784402944/mBE5L6Wv_normal.jpg"/>
    <hyperlink ref="F32" r:id="rId511" display="http://pbs.twimg.com/profile_images/1028902507194404865/lwIa5UBg_normal.jpg"/>
    <hyperlink ref="F33" r:id="rId512" display="http://pbs.twimg.com/profile_images/820988813292011521/Bw9TfjiW_normal.jpg"/>
    <hyperlink ref="F34" r:id="rId513" display="http://pbs.twimg.com/profile_images/1092869756191952896/cYkDuf6H_normal.jpg"/>
    <hyperlink ref="F35" r:id="rId514" display="http://pbs.twimg.com/profile_images/692435459591557121/VxFDalmp_normal.png"/>
    <hyperlink ref="F36" r:id="rId515" display="http://pbs.twimg.com/profile_images/769258753065496580/sXgArXTf_normal.jpg"/>
    <hyperlink ref="F37" r:id="rId516" display="http://pbs.twimg.com/profile_images/937700752910192640/gsczhOMn_normal.jpg"/>
    <hyperlink ref="F38" r:id="rId517" display="http://pbs.twimg.com/profile_images/1005294435041665025/uyED0YKX_normal.jpg"/>
    <hyperlink ref="F39" r:id="rId518" display="http://pbs.twimg.com/profile_images/683359472715079681/lJPryax4_normal.jpg"/>
    <hyperlink ref="F40" r:id="rId519" display="http://pbs.twimg.com/profile_images/436263277568331776/Rn1hmHlX_normal.jpeg"/>
    <hyperlink ref="F41" r:id="rId520" display="http://pbs.twimg.com/profile_images/1034218709831696384/NHpinpml_normal.jpg"/>
    <hyperlink ref="F42" r:id="rId521" display="http://pbs.twimg.com/profile_images/1109867088171159552/IO_8Gw8B_normal.png"/>
    <hyperlink ref="F43" r:id="rId522" display="http://pbs.twimg.com/profile_images/793113277022760960/n0RTIJGK_normal.jpg"/>
    <hyperlink ref="F44" r:id="rId523" display="http://pbs.twimg.com/profile_images/1110779064179195905/D3G1xykw_normal.jpg"/>
    <hyperlink ref="F45" r:id="rId524" display="http://pbs.twimg.com/profile_images/1080258553582100480/OKcLk6Fw_normal.jpg"/>
    <hyperlink ref="F46" r:id="rId525" display="http://pbs.twimg.com/profile_images/1111773094383738880/N4ILml0k_normal.jpg"/>
    <hyperlink ref="F47" r:id="rId526" display="http://pbs.twimg.com/profile_images/1111405206611230720/dD-m9Q_O_normal.jpg"/>
    <hyperlink ref="F48" r:id="rId527" display="http://pbs.twimg.com/profile_images/1071994427130957825/6jGNjXxV_normal.jpg"/>
    <hyperlink ref="F49" r:id="rId528" display="http://pbs.twimg.com/profile_images/2959748635/71c007fd910caf85b9b1d9eb514e1612_normal.jpeg"/>
    <hyperlink ref="F50" r:id="rId529" display="http://pbs.twimg.com/profile_images/1102441327231410177/usR6AZPN_normal.jpg"/>
    <hyperlink ref="F51" r:id="rId530" display="http://pbs.twimg.com/profile_images/1089362899456405504/y-XFn44x_normal.jpg"/>
    <hyperlink ref="F52" r:id="rId531" display="http://pbs.twimg.com/profile_images/801334739961573376/MQ6CbIfx_normal.jpg"/>
    <hyperlink ref="F53" r:id="rId532" display="http://pbs.twimg.com/profile_images/628833512963989504/OAKJS7Q2_normal.jpg"/>
    <hyperlink ref="F54" r:id="rId533" display="http://pbs.twimg.com/profile_images/1115710943076470785/966f3TZH_normal.jpg"/>
    <hyperlink ref="F55" r:id="rId534" display="http://pbs.twimg.com/profile_images/694947727067607040/LoahvT3w_normal.jpg"/>
    <hyperlink ref="F56" r:id="rId535" display="http://pbs.twimg.com/profile_images/905532213948702720/VknsYTm9_normal.jpg"/>
    <hyperlink ref="F57" r:id="rId536" display="http://pbs.twimg.com/profile_images/779613345611743233/8f_EpPCE_normal.jpg"/>
    <hyperlink ref="F58" r:id="rId537" display="http://pbs.twimg.com/profile_images/1886839780/revalida.com_ICON_NEW_hr_FACEBOOK_normal.png"/>
    <hyperlink ref="F59" r:id="rId538" display="http://pbs.twimg.com/profile_images/1010106519852126208/ltjbdz5R_normal.jpg"/>
    <hyperlink ref="F60" r:id="rId539" display="http://pbs.twimg.com/profile_images/1105817844485373955/ddf39UR3_normal.jpg"/>
    <hyperlink ref="F61" r:id="rId540" display="http://pbs.twimg.com/profile_images/408722844/beth_cruise_normal.JPG"/>
    <hyperlink ref="F62" r:id="rId541" display="http://pbs.twimg.com/profile_images/917371023007322112/vqcEj1nt_normal.jpg"/>
    <hyperlink ref="F63" r:id="rId542" display="http://pbs.twimg.com/profile_images/924988934123335680/ZEHnoruU_normal.jpg"/>
    <hyperlink ref="F64" r:id="rId543" display="http://pbs.twimg.com/profile_images/759121370651303936/QJ0aP5op_normal.jpg"/>
    <hyperlink ref="F65" r:id="rId544" display="http://pbs.twimg.com/profile_images/1076410201044107264/tALeVX0k_normal.jpg"/>
    <hyperlink ref="F66" r:id="rId545" display="http://pbs.twimg.com/profile_images/807960810274324480/DAlmnim1_normal.jpg"/>
    <hyperlink ref="F67" r:id="rId546" display="http://pbs.twimg.com/profile_images/798930188591648772/Zj-IPHD-_normal.jpg"/>
    <hyperlink ref="F68" r:id="rId547" display="http://pbs.twimg.com/profile_images/790898124843782144/EYB92XGh_normal.jpg"/>
    <hyperlink ref="F69" r:id="rId548" display="http://pbs.twimg.com/profile_images/916596458845065216/L7U_qcB8_normal.jpg"/>
    <hyperlink ref="F70" r:id="rId549" display="http://pbs.twimg.com/profile_images/424501852198010881/_cYFXqQq_normal.jpeg"/>
    <hyperlink ref="F71" r:id="rId550" display="http://pbs.twimg.com/profile_images/1596675157/55881_1612236338504_1014135588_31649028_3504364_o_normal.jpg"/>
    <hyperlink ref="F72" r:id="rId551" display="http://pbs.twimg.com/profile_images/956613616136056833/FfQsxVVO_normal.jpg"/>
    <hyperlink ref="F73" r:id="rId552" display="http://pbs.twimg.com/profile_images/598820374348980224/Wg-46sqw_normal.jpg"/>
    <hyperlink ref="F74" r:id="rId553" display="http://pbs.twimg.com/profile_images/658391989260521472/iE61WLzS_normal.jpg"/>
    <hyperlink ref="F75" r:id="rId554" display="http://pbs.twimg.com/profile_images/482332763291275264/YVj3i_b5_normal.jpeg"/>
    <hyperlink ref="F76" r:id="rId555" display="http://pbs.twimg.com/profile_images/77094148/Flat_20Tummy_normal.jpg"/>
    <hyperlink ref="F77" r:id="rId556" display="http://pbs.twimg.com/profile_images/1115918309554364416/SCFP_Zaw_normal.jpg"/>
    <hyperlink ref="F78" r:id="rId557" display="http://pbs.twimg.com/profile_images/988287336009142273/n93CvQr9_normal.jpg"/>
    <hyperlink ref="F79" r:id="rId558" display="http://pbs.twimg.com/profile_images/784406833062490113/I9p1-25U_normal.jpg"/>
    <hyperlink ref="F80" r:id="rId559" display="http://pbs.twimg.com/profile_images/1107380716239757315/_G5QSKbf_normal.jpg"/>
    <hyperlink ref="F81" r:id="rId560" display="http://pbs.twimg.com/profile_images/903035410045009924/kM5pY2sr_normal.jpg"/>
    <hyperlink ref="F82" r:id="rId561" display="http://pbs.twimg.com/profile_images/1035419262423195650/eesd1HmX_normal.jpg"/>
    <hyperlink ref="F83" r:id="rId562" display="http://pbs.twimg.com/profile_images/378800000333288776/0c7127ca0e7abf953687459a336cb507_normal.jpeg"/>
    <hyperlink ref="F84" r:id="rId563" display="http://pbs.twimg.com/profile_images/929761135330410496/BWVOyorb_normal.jpg"/>
    <hyperlink ref="F85" r:id="rId564" display="http://pbs.twimg.com/profile_images/683535584707518464/pOxaE23a_normal.jpg"/>
    <hyperlink ref="F86" r:id="rId565" display="http://pbs.twimg.com/profile_images/990842911364468736/sEDWlvgs_normal.jpg"/>
    <hyperlink ref="F87" r:id="rId566" display="http://pbs.twimg.com/profile_images/988284946728083457/DPIO7WV8_normal.jpg"/>
    <hyperlink ref="F88" r:id="rId567" display="http://pbs.twimg.com/profile_images/906606167048069120/Y9rDMYFY_normal.jpg"/>
    <hyperlink ref="F89" r:id="rId568" display="http://pbs.twimg.com/profile_images/2706619999/89711fc8abfdebe94f2d4c1f461d5427_normal.jpeg"/>
    <hyperlink ref="F90" r:id="rId569" display="http://pbs.twimg.com/profile_images/1209957828/Photo_on_2011-01-08_at_10.16_normal.jpg"/>
    <hyperlink ref="F91" r:id="rId570" display="http://pbs.twimg.com/profile_images/1089607072793182208/yw3NqqtG_normal.jpg"/>
    <hyperlink ref="F92" r:id="rId571" display="http://pbs.twimg.com/profile_images/1101117436756135937/HC96w9eI_normal.jpg"/>
    <hyperlink ref="F93" r:id="rId572" display="http://pbs.twimg.com/profile_images/1107135056106176513/jCAwLDPz_normal.jpg"/>
    <hyperlink ref="F94" r:id="rId573" display="http://pbs.twimg.com/profile_images/1106678609228513280/4oqslSlp_normal.jpg"/>
    <hyperlink ref="F95" r:id="rId574" display="http://pbs.twimg.com/profile_images/1093754848334487552/mGU9opPF_normal.jpg"/>
    <hyperlink ref="F96" r:id="rId575" display="http://pbs.twimg.com/profile_images/1117318413322420224/NXL1pPOV_normal.jpg"/>
    <hyperlink ref="F97" r:id="rId576" display="http://pbs.twimg.com/profile_images/1112087613303914498/dRZurRb7_normal.jpg"/>
    <hyperlink ref="F98" r:id="rId577" display="http://pbs.twimg.com/profile_images/1065114696406028289/XWuy4ddr_normal.jpg"/>
    <hyperlink ref="F99" r:id="rId578" display="http://pbs.twimg.com/profile_images/907557222665912322/uRtONKTi_normal.jpg"/>
    <hyperlink ref="F100" r:id="rId579" display="http://pbs.twimg.com/profile_images/637284117248258049/am3XhJe2_normal.jpg"/>
    <hyperlink ref="F101" r:id="rId580" display="http://pbs.twimg.com/profile_images/939521110852472834/7u8lamoq_normal.jpg"/>
    <hyperlink ref="F102" r:id="rId581" display="http://pbs.twimg.com/profile_images/756432148597473280/DVWhLt_s_normal.jpg"/>
    <hyperlink ref="F103" r:id="rId582" display="http://pbs.twimg.com/profile_images/1071437749604024320/-uC5Smg0_normal.jpg"/>
    <hyperlink ref="F104" r:id="rId583" display="http://pbs.twimg.com/profile_images/1083522510849748992/a4GGLvx2_normal.jpg"/>
    <hyperlink ref="F105" r:id="rId584" display="http://a0.twimg.com/sticky/default_profile_images/default_profile_0_normal.png"/>
    <hyperlink ref="F106" r:id="rId585" display="http://pbs.twimg.com/profile_images/732923217489301504/oeISVsOw_normal.jpg"/>
    <hyperlink ref="F107" r:id="rId586" display="http://pbs.twimg.com/profile_images/1094933327621095424/zgFHpkeb_normal.jpg"/>
    <hyperlink ref="F108" r:id="rId587" display="http://pbs.twimg.com/profile_images/1007680899410997248/q1ox-JdI_normal.jpg"/>
    <hyperlink ref="F109" r:id="rId588" display="http://pbs.twimg.com/profile_images/978682763241861120/CUR52whh_normal.jpg"/>
    <hyperlink ref="F110" r:id="rId589" display="http://pbs.twimg.com/profile_images/972252589302669312/wIfgMBI0_normal.jpg"/>
    <hyperlink ref="F111" r:id="rId590" display="http://pbs.twimg.com/profile_images/880039069585166336/DqHyRlNv_normal.jpg"/>
    <hyperlink ref="F112" r:id="rId591" display="http://pbs.twimg.com/profile_images/675566619494600704/GZQLoe8g_normal.jpg"/>
    <hyperlink ref="F113" r:id="rId592" display="http://pbs.twimg.com/profile_images/794187300439728128/Q-zBc7pB_normal.jpg"/>
    <hyperlink ref="F114" r:id="rId593" display="http://pbs.twimg.com/profile_images/1095291700493324289/5zYj7Gro_normal.jpg"/>
    <hyperlink ref="F115" r:id="rId594" display="http://pbs.twimg.com/profile_images/966007794393538561/kCbv4sNr_normal.jpg"/>
    <hyperlink ref="F116" r:id="rId595" display="http://pbs.twimg.com/profile_images/1119600823791702019/_cmavepz_normal.png"/>
    <hyperlink ref="F117" r:id="rId596" display="http://pbs.twimg.com/profile_images/1087811614450028544/9i9sbmhE_normal.jpg"/>
    <hyperlink ref="F118" r:id="rId597" display="http://pbs.twimg.com/profile_images/414157322131218433/rtKEZ7CL_normal.jpeg"/>
    <hyperlink ref="F119" r:id="rId598" display="http://pbs.twimg.com/profile_images/1108980182302384128/4e1pn4RA_normal.png"/>
    <hyperlink ref="F120" r:id="rId599" display="http://pbs.twimg.com/profile_images/829187763224313856/uNnednWE_normal.jpg"/>
    <hyperlink ref="F121" r:id="rId600" display="http://pbs.twimg.com/profile_images/290900579/Suzan_normal.jpg"/>
    <hyperlink ref="F122" r:id="rId601" display="http://pbs.twimg.com/profile_images/926027853090738176/k9dPL2mY_normal.jpg"/>
    <hyperlink ref="F123" r:id="rId602" display="http://pbs.twimg.com/profile_images/1058000000527945728/zXQ3mtev_normal.jpg"/>
    <hyperlink ref="F124" r:id="rId603" display="http://pbs.twimg.com/profile_images/3460594472/ece945ba74e9a6f0367241d64841efc2_normal.jpeg"/>
    <hyperlink ref="F125" r:id="rId604" display="http://pbs.twimg.com/profile_images/967314495671484421/12CPolIn_normal.jpg"/>
    <hyperlink ref="F126" r:id="rId605" display="http://pbs.twimg.com/profile_images/502889125632958464/1QVBb1f9_normal.jpeg"/>
    <hyperlink ref="F127" r:id="rId606" display="http://pbs.twimg.com/profile_images/1113052215856562176/wEtNiSgM_normal.jpg"/>
    <hyperlink ref="F128" r:id="rId607" display="http://pbs.twimg.com/profile_images/892107693652983809/KgsqlEup_normal.jpg"/>
    <hyperlink ref="F129" r:id="rId608" display="http://pbs.twimg.com/profile_images/1052584254108921857/5Lk7ZoUq_normal.jpg"/>
    <hyperlink ref="F130" r:id="rId609" display="http://pbs.twimg.com/profile_images/1043580573116190720/eNcFOte4_normal.jpg"/>
    <hyperlink ref="F131" r:id="rId610" display="http://pbs.twimg.com/profile_images/821122003117674496/Kmrdpmvj_normal.jpg"/>
    <hyperlink ref="F132" r:id="rId611" display="http://pbs.twimg.com/profile_images/801500186547732480/thOPnD80_normal.jpg"/>
    <hyperlink ref="F133" r:id="rId612" display="http://pbs.twimg.com/profile_images/1111724396119506944/nLHiIkMA_normal.png"/>
    <hyperlink ref="F134" r:id="rId613" display="http://pbs.twimg.com/profile_images/1069651828869083136/FW_oMeYV_normal.jpg"/>
    <hyperlink ref="F135" r:id="rId614" display="http://pbs.twimg.com/profile_images/796402532084023296/oa3daxLc_normal.jpg"/>
    <hyperlink ref="F136" r:id="rId615" display="http://pbs.twimg.com/profile_images/1107035832375013377/8WHf7Mqx_normal.png"/>
    <hyperlink ref="F137" r:id="rId616" display="http://pbs.twimg.com/profile_images/565253646183432192/Oq17O4y9_normal.jpeg"/>
    <hyperlink ref="F138" r:id="rId617" display="http://pbs.twimg.com/profile_images/1091421085025869825/vIjuOGIQ_normal.jpg"/>
    <hyperlink ref="F139" r:id="rId618" display="http://pbs.twimg.com/profile_images/900610929439764481/1ICedz3U_normal.jpg"/>
    <hyperlink ref="F140" r:id="rId619" display="http://pbs.twimg.com/profile_images/1058264572644093958/FOlk70wa_normal.jpg"/>
    <hyperlink ref="F141" r:id="rId620" display="http://pbs.twimg.com/profile_images/892689741681901568/JyD15Uh8_normal.jpg"/>
    <hyperlink ref="F142" r:id="rId621" display="http://pbs.twimg.com/profile_images/1103862682422206464/Qpj4vZYd_normal.jpg"/>
    <hyperlink ref="F143" r:id="rId622" display="http://pbs.twimg.com/profile_images/757413388569849856/i9saTLEB_normal.jpg"/>
    <hyperlink ref="F144" r:id="rId623" display="http://pbs.twimg.com/profile_images/835555298018529281/vQ6DAfyp_normal.jpg"/>
    <hyperlink ref="F145" r:id="rId624" display="http://pbs.twimg.com/profile_images/859960221086527489/gL0u5oby_normal.jpg"/>
    <hyperlink ref="F146" r:id="rId625" display="http://pbs.twimg.com/profile_images/1093685410637758466/IEW509S3_normal.jpg"/>
    <hyperlink ref="F147" r:id="rId626" display="http://pbs.twimg.com/profile_images/1091308075041079297/Yz_PLR20_normal.jpg"/>
    <hyperlink ref="F148" r:id="rId627" display="http://pbs.twimg.com/profile_images/975018796288303109/kTXnt-L9_normal.jpg"/>
    <hyperlink ref="F149" r:id="rId628" display="http://pbs.twimg.com/profile_images/863776895179124737/dloPKNb7_normal.jpg"/>
    <hyperlink ref="F150" r:id="rId629" display="http://pbs.twimg.com/profile_images/1118064046295666688/AyuWMW5K_normal.png"/>
    <hyperlink ref="F151" r:id="rId630" display="http://pbs.twimg.com/profile_images/1050271114319069184/qaCPR_0y_normal.jpg"/>
    <hyperlink ref="F152" r:id="rId631" display="http://pbs.twimg.com/profile_images/952569279840370688/1cD0Xds4_normal.jpg"/>
    <hyperlink ref="F153" r:id="rId632" display="http://pbs.twimg.com/profile_images/929066586463338496/xxr1e-Lu_normal.jpg"/>
    <hyperlink ref="F154" r:id="rId633" display="http://pbs.twimg.com/profile_images/580162492141191168/ZYzn7Lro_normal.png"/>
    <hyperlink ref="F155" r:id="rId634" display="http://pbs.twimg.com/profile_images/947805637978726400/WZBYe5Ti_normal.jpg"/>
    <hyperlink ref="F156" r:id="rId635" display="http://pbs.twimg.com/profile_images/884658914486140929/L0IZSEsI_normal.jpg"/>
    <hyperlink ref="F157" r:id="rId636" display="http://pbs.twimg.com/profile_images/641885177061314560/R5lKqKc6_normal.png"/>
    <hyperlink ref="F158" r:id="rId637" display="http://pbs.twimg.com/profile_images/3272237853/7998b85c80a031d67beab596fcce488d_normal.jpeg"/>
    <hyperlink ref="F159" r:id="rId638" display="http://pbs.twimg.com/profile_images/1105232632856612866/zw4Gbnmn_normal.jpg"/>
    <hyperlink ref="F160" r:id="rId639" display="http://pbs.twimg.com/profile_images/965598165478137856/c6cIrL97_normal.jpg"/>
    <hyperlink ref="F161" r:id="rId640" display="http://pbs.twimg.com/profile_images/623245115578920960/p4IAEu4r_normal.jpg"/>
    <hyperlink ref="F162" r:id="rId641" display="http://pbs.twimg.com/profile_images/3569272415/46716f5b0672e73197690d3af5914acf_normal.jpeg"/>
    <hyperlink ref="F163" r:id="rId642" display="http://pbs.twimg.com/profile_images/606924518192324608/cTfPF0o9_normal.png"/>
    <hyperlink ref="F164" r:id="rId643" display="http://abs.twimg.com/sticky/default_profile_images/default_profile_normal.png"/>
    <hyperlink ref="F165" r:id="rId644" display="http://pbs.twimg.com/profile_images/917987072186769409/VqrDPH9w_normal.jpg"/>
    <hyperlink ref="F166" r:id="rId645" display="http://pbs.twimg.com/profile_images/916315719515611137/basgRW8I_normal.jpg"/>
    <hyperlink ref="F167" r:id="rId646" display="http://pbs.twimg.com/profile_images/1047130102243385345/m_sV6S7e_normal.jpg"/>
    <hyperlink ref="F168" r:id="rId647" display="http://pbs.twimg.com/profile_images/1105847334477418497/Y48Rc20R_normal.jpg"/>
    <hyperlink ref="F169" r:id="rId648" display="http://pbs.twimg.com/profile_images/884797683445125120/OVzqnCTq_normal.jpg"/>
    <hyperlink ref="F170" r:id="rId649" display="http://pbs.twimg.com/profile_images/983407105154666496/c-xbloOg_normal.jpg"/>
    <hyperlink ref="F171" r:id="rId650" display="http://pbs.twimg.com/profile_images/590888872491384832/ukM4jE8A_normal.jpg"/>
    <hyperlink ref="F172" r:id="rId651" display="http://pbs.twimg.com/profile_images/949070360103698432/kXSiPeTk_normal.jpg"/>
    <hyperlink ref="F173" r:id="rId652" display="http://pbs.twimg.com/profile_images/621362064729083904/s7-j0saE_normal.png"/>
    <hyperlink ref="F174" r:id="rId653" display="http://pbs.twimg.com/profile_images/1103507087286517762/yrv290LG_normal.jpg"/>
    <hyperlink ref="F175" r:id="rId654" display="http://pbs.twimg.com/profile_images/958852715735650304/T1ca80ee_normal.jpg"/>
    <hyperlink ref="F176" r:id="rId655" display="http://pbs.twimg.com/profile_images/804110202190565376/QEb_awp2_normal.jpg"/>
    <hyperlink ref="F177" r:id="rId656" display="http://pbs.twimg.com/profile_images/1096627506931814400/C3fNAP6c_normal.jpg"/>
    <hyperlink ref="F178" r:id="rId657" display="http://pbs.twimg.com/profile_images/1600036415/avatarpic-l_normal.png"/>
    <hyperlink ref="F179" r:id="rId658" display="http://pbs.twimg.com/profile_images/835440569195315202/CMtS9XNV_normal.jpg"/>
    <hyperlink ref="F180" r:id="rId659" display="http://pbs.twimg.com/profile_images/702438993196089344/ujZEJfG7_normal.jpg"/>
    <hyperlink ref="F181" r:id="rId660" display="http://pbs.twimg.com/profile_images/419534994265341952/fmiaaboM_normal.jpeg"/>
    <hyperlink ref="F182" r:id="rId661" display="http://pbs.twimg.com/profile_images/266815071/S1030105_normal.JPG"/>
    <hyperlink ref="F183" r:id="rId662" display="http://pbs.twimg.com/profile_images/1100095775558848512/c-syk7YE_normal.jpg"/>
    <hyperlink ref="F184" r:id="rId663" display="http://pbs.twimg.com/profile_images/988790199235895296/bFKtI7G5_normal.jpg"/>
    <hyperlink ref="F185" r:id="rId664" display="http://pbs.twimg.com/profile_images/1118943685960437760/6FLeBX9m_normal.jpg"/>
    <hyperlink ref="F186" r:id="rId665" display="http://pbs.twimg.com/profile_images/2237406529/twit73x73_normal.jpg"/>
    <hyperlink ref="F187" r:id="rId666" display="http://pbs.twimg.com/profile_images/457927600564740096/dfa-rpYc_normal.png"/>
    <hyperlink ref="F188" r:id="rId667" display="http://pbs.twimg.com/profile_images/1081437797528072193/0WWOhGc9_normal.jpg"/>
    <hyperlink ref="F189" r:id="rId668" display="http://pbs.twimg.com/profile_images/2248759266/Montione_Joseph_normal.jpg"/>
    <hyperlink ref="F190" r:id="rId669" display="http://pbs.twimg.com/profile_images/879366789259558912/x3LW2lmK_normal.jpg"/>
    <hyperlink ref="F191" r:id="rId670" display="http://pbs.twimg.com/profile_images/964176159473680385/CqWYqwab_normal.jpg"/>
    <hyperlink ref="F192" r:id="rId671" display="http://pbs.twimg.com/profile_images/1045197645180882944/JSlBs_ui_normal.jpg"/>
    <hyperlink ref="F193" r:id="rId672" display="http://pbs.twimg.com/profile_images/1052621169638166528/KFcTcWcn_normal.jpg"/>
    <hyperlink ref="F194" r:id="rId673" display="http://pbs.twimg.com/profile_images/1093355287157780480/NkJgCEJb_normal.jpg"/>
    <hyperlink ref="F195" r:id="rId674" display="http://pbs.twimg.com/profile_images/1034492652622893056/3T8U5_E9_normal.jpg"/>
    <hyperlink ref="F196" r:id="rId675" display="http://pbs.twimg.com/profile_images/1094248085318905856/jvmfgQZV_normal.jpg"/>
    <hyperlink ref="F197" r:id="rId676" display="http://pbs.twimg.com/profile_images/1735503052/sari_twitter_normal.jpg"/>
    <hyperlink ref="F198" r:id="rId677" display="http://pbs.twimg.com/profile_images/1060271522319925257/fJKwJ0r2_normal.jpg"/>
    <hyperlink ref="F199" r:id="rId678" display="http://pbs.twimg.com/profile_images/1105860987368996864/R3OPeZb-_normal.png"/>
    <hyperlink ref="F200" r:id="rId679" display="http://pbs.twimg.com/profile_images/2854624909/76bab38b651a81379b1e037318c99c00_normal.jpeg"/>
    <hyperlink ref="F201" r:id="rId680" display="http://pbs.twimg.com/profile_images/847360672316837888/TfMRn8Rf_normal.jpg"/>
    <hyperlink ref="F202" r:id="rId681" display="http://pbs.twimg.com/profile_images/749728015567818752/P-INh1UN_normal.jpg"/>
    <hyperlink ref="F203" r:id="rId682" display="http://pbs.twimg.com/profile_images/1038457210626564096/SYv6uZwh_normal.jpg"/>
    <hyperlink ref="F204" r:id="rId683" display="http://pbs.twimg.com/profile_images/910606959337975808/Stv8eNFS_normal.jpg"/>
    <hyperlink ref="F205" r:id="rId684" display="http://pbs.twimg.com/profile_images/767904118828478464/_4Up71E__normal.jpg"/>
    <hyperlink ref="F206" r:id="rId685" display="http://pbs.twimg.com/profile_images/597590818552033280/9rJTpfoF_normal.jpg"/>
    <hyperlink ref="AX3" r:id="rId686" display="https://twitter.com/roy_noom"/>
    <hyperlink ref="AX4" r:id="rId687" display="https://twitter.com/cryptologino"/>
    <hyperlink ref="AX5" r:id="rId688" display="https://twitter.com/safehavenio"/>
    <hyperlink ref="AX6" r:id="rId689" display="https://twitter.com/veriartivra"/>
    <hyperlink ref="AX7" r:id="rId690" display="https://twitter.com/meetitsm"/>
    <hyperlink ref="AX8" r:id="rId691" display="https://twitter.com/columbia"/>
    <hyperlink ref="AX9" r:id="rId692" display="https://twitter.com/crypto_shard"/>
    <hyperlink ref="AX10" r:id="rId693" display="https://twitter.com/blockfolio"/>
    <hyperlink ref="AX11" r:id="rId694" display="https://twitter.com/verasitytech"/>
    <hyperlink ref="AX12" r:id="rId695" display="https://twitter.com/keithnorbie"/>
    <hyperlink ref="AX13" r:id="rId696" display="https://twitter.com/turtlecrone"/>
    <hyperlink ref="AX14" r:id="rId697" display="https://twitter.com/cweeklyde"/>
    <hyperlink ref="AX15" r:id="rId698" display="https://twitter.com/bullmarketmaddy"/>
    <hyperlink ref="AX16" r:id="rId699" display="https://twitter.com/kherriage"/>
    <hyperlink ref="AX17" r:id="rId700" display="https://twitter.com/ritahisgenboone"/>
    <hyperlink ref="AX18" r:id="rId701" display="https://twitter.com/proudresister"/>
    <hyperlink ref="AX19" r:id="rId702" display="https://twitter.com/investinglegend"/>
    <hyperlink ref="AX20" r:id="rId703" display="https://twitter.com/vmstan"/>
    <hyperlink ref="AX21" r:id="rId704" display="https://twitter.com/virtualjad"/>
    <hyperlink ref="AX22" r:id="rId705" display="https://twitter.com/philyaccino"/>
    <hyperlink ref="AX23" r:id="rId706" display="https://twitter.com/vrealizeauto"/>
    <hyperlink ref="AX24" r:id="rId707" display="https://twitter.com/lapartisane"/>
    <hyperlink ref="AX25" r:id="rId708" display="https://twitter.com/al_rasheed"/>
    <hyperlink ref="AX26" r:id="rId709" display="https://twitter.com/everyvoicenc"/>
    <hyperlink ref="AX27" r:id="rId710" display="https://twitter.com/novahertz"/>
    <hyperlink ref="AX28" r:id="rId711" display="https://twitter.com/cloudrss"/>
    <hyperlink ref="AX29" r:id="rId712" display="https://twitter.com/cloudmakerbrian"/>
    <hyperlink ref="AX30" r:id="rId713" display="https://twitter.com/yueisu913"/>
    <hyperlink ref="AX31" r:id="rId714" display="https://twitter.com/jessalyn_51"/>
    <hyperlink ref="AX32" r:id="rId715" display="https://twitter.com/publicsafetyust"/>
    <hyperlink ref="AX33" r:id="rId716" display="https://twitter.com/vnagesh"/>
    <hyperlink ref="AX34" r:id="rId717" display="https://twitter.com/vphilipose"/>
    <hyperlink ref="AX35" r:id="rId718" display="https://twitter.com/little_minx"/>
    <hyperlink ref="AX36" r:id="rId719" display="https://twitter.com/viktoriousss"/>
    <hyperlink ref="AX37" r:id="rId720" display="https://twitter.com/gabbyarciniega"/>
    <hyperlink ref="AX38" r:id="rId721" display="https://twitter.com/benjimantv"/>
    <hyperlink ref="AX39" r:id="rId722" display="https://twitter.com/seancannell"/>
    <hyperlink ref="AX40" r:id="rId723" display="https://twitter.com/vaficionado"/>
    <hyperlink ref="AX41" r:id="rId724" display="https://twitter.com/tenthirtyam"/>
    <hyperlink ref="AX42" r:id="rId725" display="https://twitter.com/do0dzzz"/>
    <hyperlink ref="AX43" r:id="rId726" display="https://twitter.com/mpoore"/>
    <hyperlink ref="AX44" r:id="rId727" display="https://twitter.com/yopuede_mode"/>
    <hyperlink ref="AX45" r:id="rId728" display="https://twitter.com/solvvvv"/>
    <hyperlink ref="AX46" r:id="rId729" display="https://twitter.com/jfinley011"/>
    <hyperlink ref="AX47" r:id="rId730" display="https://twitter.com/paige_peplinski"/>
    <hyperlink ref="AX48" r:id="rId731" display="https://twitter.com/avasimat"/>
    <hyperlink ref="AX49" r:id="rId732" display="https://twitter.com/sppdmn"/>
    <hyperlink ref="AX50" r:id="rId733" display="https://twitter.com/allisonchilds1"/>
    <hyperlink ref="AX51" r:id="rId734" display="https://twitter.com/tiffanyllnn"/>
    <hyperlink ref="AX52" r:id="rId735" display="https://twitter.com/ivderham"/>
    <hyperlink ref="AX53" r:id="rId736" display="https://twitter.com/revalidatiearts"/>
    <hyperlink ref="AX54" r:id="rId737" display="https://twitter.com/nederlandsg"/>
    <hyperlink ref="AX55" r:id="rId738" display="https://twitter.com/uofstthomasmn"/>
    <hyperlink ref="AX56" r:id="rId739" display="https://twitter.com/ustbradyhall"/>
    <hyperlink ref="AX57" r:id="rId740" display="https://twitter.com/catjadijkstra"/>
    <hyperlink ref="AX58" r:id="rId741" display="https://twitter.com/revalida"/>
    <hyperlink ref="AX59" r:id="rId742" display="https://twitter.com/allan_kjaer"/>
    <hyperlink ref="AX60" r:id="rId743" display="https://twitter.com/_poppelgaard"/>
    <hyperlink ref="AX61" r:id="rId744" display="https://twitter.com/bethkmt"/>
    <hyperlink ref="AX62" r:id="rId745" display="https://twitter.com/vantageoeste"/>
    <hyperlink ref="AX63" r:id="rId746" display="https://twitter.com/trimbleag_es"/>
    <hyperlink ref="AX64" r:id="rId747" display="https://twitter.com/trimble_ag"/>
    <hyperlink ref="AX65" r:id="rId748" display="https://twitter.com/wxmf"/>
    <hyperlink ref="AX66" r:id="rId749" display="https://twitter.com/chipzoller"/>
    <hyperlink ref="AX67" r:id="rId750" display="https://twitter.com/rkleijwegt"/>
    <hyperlink ref="AX68" r:id="rId751" display="https://twitter.com/oergman"/>
    <hyperlink ref="AX69" r:id="rId752" display="https://twitter.com/thomaskopton"/>
    <hyperlink ref="AX70" r:id="rId753" display="https://twitter.com/dwarslaesieorgn"/>
    <hyperlink ref="AX71" r:id="rId754" display="https://twitter.com/ronaldbeukerbi"/>
    <hyperlink ref="AX72" r:id="rId755" display="https://twitter.com/jannekestolwijk"/>
    <hyperlink ref="AX73" r:id="rId756" display="https://twitter.com/ilsevannes"/>
    <hyperlink ref="AX74" r:id="rId757" display="https://twitter.com/inge_eriks"/>
    <hyperlink ref="AX75" r:id="rId758" display="https://twitter.com/inntagrica"/>
    <hyperlink ref="AX76" r:id="rId759" display="https://twitter.com/trim"/>
    <hyperlink ref="AX77" r:id="rId760" display="https://twitter.com/isranextdoor"/>
    <hyperlink ref="AX78" r:id="rId761" display="https://twitter.com/spidey2345"/>
    <hyperlink ref="AX79" r:id="rId762" display="https://twitter.com/deathbycodex"/>
    <hyperlink ref="AX80" r:id="rId763" display="https://twitter.com/timherriage"/>
    <hyperlink ref="AX81" r:id="rId764" display="https://twitter.com/kcdautomate"/>
    <hyperlink ref="AX82" r:id="rId765" display="https://twitter.com/sunny_dua"/>
    <hyperlink ref="AX83" r:id="rId766" display="https://twitter.com/hobovirtual"/>
    <hyperlink ref="AX84" r:id="rId767" display="https://twitter.com/bossjaycross1"/>
    <hyperlink ref="AX85" r:id="rId768" display="https://twitter.com/realwayneroot"/>
    <hyperlink ref="AX86" r:id="rId769" display="https://twitter.com/nafs2016"/>
    <hyperlink ref="AX87" r:id="rId770" display="https://twitter.com/jarhead_trader"/>
    <hyperlink ref="AX88" r:id="rId771" display="https://twitter.com/crowningprofits"/>
    <hyperlink ref="AX89" r:id="rId772" display="https://twitter.com/maqetsia"/>
    <hyperlink ref="AX90" r:id="rId773" display="https://twitter.com/bert_db"/>
    <hyperlink ref="AX91" r:id="rId774" display="https://twitter.com/custolopez"/>
    <hyperlink ref="AX92" r:id="rId775" display="https://twitter.com/biggreencandle"/>
    <hyperlink ref="AX93" r:id="rId776" display="https://twitter.com/notuncertain444"/>
    <hyperlink ref="AX94" r:id="rId777" display="https://twitter.com/sanwit66"/>
    <hyperlink ref="AX95" r:id="rId778" display="https://twitter.com/philippbck"/>
    <hyperlink ref="AX96" r:id="rId779" display="https://twitter.com/debbidelicious"/>
    <hyperlink ref="AX97" r:id="rId780" display="https://twitter.com/zmilleson"/>
    <hyperlink ref="AX98" r:id="rId781" display="https://twitter.com/alanrenouf"/>
    <hyperlink ref="AX99" r:id="rId782" display="https://twitter.com/jenssoeldner"/>
    <hyperlink ref="AX100" r:id="rId783" display="https://twitter.com/lamw"/>
    <hyperlink ref="AX101" r:id="rId784" display="https://twitter.com/jakerobinson"/>
    <hyperlink ref="AX102" r:id="rId785" display="https://twitter.com/agrosaptrimble"/>
    <hyperlink ref="AX103" r:id="rId786" display="https://twitter.com/cryptovanessa"/>
    <hyperlink ref="AX104" r:id="rId787" display="https://twitter.com/hbo"/>
    <hyperlink ref="AX105" r:id="rId788" display="https://twitter.com/vodafone"/>
    <hyperlink ref="AX106" r:id="rId789" display="https://twitter.com/cbs"/>
    <hyperlink ref="AX107" r:id="rId790" display="https://twitter.com/kaltura"/>
    <hyperlink ref="AX108" r:id="rId791" display="https://twitter.com/josecavalheri"/>
    <hyperlink ref="AX109" r:id="rId792" display="https://twitter.com/vmwareempower"/>
    <hyperlink ref="AX110" r:id="rId793" display="https://twitter.com/huberw"/>
    <hyperlink ref="AX111" r:id="rId794" display="https://twitter.com/cdillc"/>
    <hyperlink ref="AX112" r:id="rId795" display="https://twitter.com/vieuxlion3"/>
    <hyperlink ref="AX113" r:id="rId796" display="https://twitter.com/o_oweil"/>
    <hyperlink ref="AX114" r:id="rId797" display="https://twitter.com/upperphi"/>
    <hyperlink ref="AX115" r:id="rId798" display="https://twitter.com/sccs"/>
    <hyperlink ref="AX116" r:id="rId799" display="https://twitter.com/copticdisco"/>
    <hyperlink ref="AX117" r:id="rId800" display="https://twitter.com/sentinasmith"/>
    <hyperlink ref="AX118" r:id="rId801" display="https://twitter.com/lindahummel20"/>
    <hyperlink ref="AX119" r:id="rId802" display="https://twitter.com/randreynolds"/>
    <hyperlink ref="AX120" r:id="rId803" display="https://twitter.com/bodyisturd"/>
    <hyperlink ref="AX121" r:id="rId804" display="https://twitter.com/cmputrwiz"/>
    <hyperlink ref="AX122" r:id="rId805" display="https://twitter.com/jillfilipovic"/>
    <hyperlink ref="AX123" r:id="rId806" display="https://twitter.com/pzarrot"/>
    <hyperlink ref="AX124" r:id="rId807" display="https://twitter.com/amitpanchal76"/>
    <hyperlink ref="AX125" r:id="rId808" display="https://twitter.com/bluewaveyes"/>
    <hyperlink ref="AX126" r:id="rId809" display="https://twitter.com/vmwarestevem"/>
    <hyperlink ref="AX127" r:id="rId810" display="https://twitter.com/fortuna78850073"/>
    <hyperlink ref="AX128" r:id="rId811" display="https://twitter.com/adjordan"/>
    <hyperlink ref="AX129" r:id="rId812" display="https://twitter.com/tweetlocolinda"/>
    <hyperlink ref="AX130" r:id="rId813" display="https://twitter.com/britkuckel"/>
    <hyperlink ref="AX131" r:id="rId814" display="https://twitter.com/vixkayla"/>
    <hyperlink ref="AX132" r:id="rId815" display="https://twitter.com/leaglebriefs"/>
    <hyperlink ref="AX133" r:id="rId816" display="https://twitter.com/pythoncxde"/>
    <hyperlink ref="AX134" r:id="rId817" display="https://twitter.com/dupouvoirdachat"/>
    <hyperlink ref="AX135" r:id="rId818" display="https://twitter.com/divalizzous"/>
    <hyperlink ref="AX136" r:id="rId819" display="https://twitter.com/politicalbeth"/>
    <hyperlink ref="AX137" r:id="rId820" display="https://twitter.com/msprairierose"/>
    <hyperlink ref="AX138" r:id="rId821" display="https://twitter.com/repmarciafudge"/>
    <hyperlink ref="AX139" r:id="rId822" display="https://twitter.com/dugidm"/>
    <hyperlink ref="AX140" r:id="rId823" display="https://twitter.com/magander3"/>
    <hyperlink ref="AX141" r:id="rId824" display="https://twitter.com/pramod_rane"/>
    <hyperlink ref="AX142" r:id="rId825" display="https://twitter.com/shublively"/>
    <hyperlink ref="AX143" r:id="rId826" display="https://twitter.com/trextrip"/>
    <hyperlink ref="AX144" r:id="rId827" display="https://twitter.com/ncpolicywatch"/>
    <hyperlink ref="AX145" r:id="rId828" display="https://twitter.com/sethetter"/>
    <hyperlink ref="AX146" r:id="rId829" display="https://twitter.com/kdnj613"/>
    <hyperlink ref="AX147" r:id="rId830" display="https://twitter.com/corybooker"/>
    <hyperlink ref="AX148" r:id="rId831" display="https://twitter.com/above_boonville"/>
    <hyperlink ref="AX149" r:id="rId832" display="https://twitter.com/mdavid59"/>
    <hyperlink ref="AX150" r:id="rId833" display="https://twitter.com/vrauk"/>
    <hyperlink ref="AX151" r:id="rId834" display="https://twitter.com/coxautolovescv"/>
    <hyperlink ref="AX152" r:id="rId835" display="https://twitter.com/bipulsinha"/>
    <hyperlink ref="AX153" r:id="rId836" display="https://twitter.com/vmware"/>
    <hyperlink ref="AX154" r:id="rId837" display="https://twitter.com/rubrikinc"/>
    <hyperlink ref="AX155" r:id="rId838" display="https://twitter.com/myindmax"/>
    <hyperlink ref="AX156" r:id="rId839" display="https://twitter.com/vrealizeops"/>
    <hyperlink ref="AX157" r:id="rId840" display="https://twitter.com/sdxacademy"/>
    <hyperlink ref="AX158" r:id="rId841" display="https://twitter.com/m_gonullu"/>
    <hyperlink ref="AX159" r:id="rId842" display="https://twitter.com/m_koulibaly"/>
    <hyperlink ref="AX160" r:id="rId843" display="https://twitter.com/aouattara_prci"/>
    <hyperlink ref="AX161" r:id="rId844" display="https://twitter.com/liadofek"/>
    <hyperlink ref="AX162" r:id="rId845" display="https://twitter.com/jboogiebrown"/>
    <hyperlink ref="AX163" r:id="rId846" display="https://twitter.com/ericboehlert"/>
    <hyperlink ref="AX164" r:id="rId847" display="https://twitter.com/m_dobrowolski_"/>
    <hyperlink ref="AX165" r:id="rId848" display="https://twitter.com/batuhandemirdal"/>
    <hyperlink ref="AX166" r:id="rId849" display="https://twitter.com/cityofeagan"/>
    <hyperlink ref="AX167" r:id="rId850" display="https://twitter.com/eaganpolice"/>
    <hyperlink ref="AX168" r:id="rId851" display="https://twitter.com/jensellsjax"/>
    <hyperlink ref="AX169" r:id="rId852" display="https://twitter.com/dakotacountymn"/>
    <hyperlink ref="AX170" r:id="rId853" display="https://twitter.com/visresassn"/>
    <hyperlink ref="AX171" r:id="rId854" display="https://twitter.com/vrafound"/>
    <hyperlink ref="AX172" r:id="rId855" display="https://twitter.com/amazon"/>
    <hyperlink ref="AX173" r:id="rId856" display="https://twitter.com/amazonsmile"/>
    <hyperlink ref="AX174" r:id="rId857" display="https://twitter.com/caseyemcg"/>
    <hyperlink ref="AX175" r:id="rId858" display="https://twitter.com/breenewsome"/>
    <hyperlink ref="AX176" r:id="rId859" display="https://twitter.com/andyashby1"/>
    <hyperlink ref="AX177" r:id="rId860" display="https://twitter.com/luciafrolova"/>
    <hyperlink ref="AX178" r:id="rId861" display="https://twitter.com/ekrejci"/>
    <hyperlink ref="AX179" r:id="rId862" display="https://twitter.com/ladylyrical"/>
    <hyperlink ref="AX180" r:id="rId863" display="https://twitter.com/coversuregroup"/>
    <hyperlink ref="AX181" r:id="rId864" display="https://twitter.com/coversurekidd"/>
    <hyperlink ref="AX182" r:id="rId865" display="https://twitter.com/edwardpoll"/>
    <hyperlink ref="AX183" r:id="rId866" display="https://twitter.com/twbfarms"/>
    <hyperlink ref="AX184" r:id="rId867" display="https://twitter.com/jd750a"/>
    <hyperlink ref="AX185" r:id="rId868" display="https://twitter.com/jothrop"/>
    <hyperlink ref="AX186" r:id="rId869" display="https://twitter.com/ukvra"/>
    <hyperlink ref="AX187" r:id="rId870" display="https://twitter.com/giles_hudson"/>
    <hyperlink ref="AX188" r:id="rId871" display="https://twitter.com/arquette_paul"/>
    <hyperlink ref="AX189" r:id="rId872" display="https://twitter.com/josephmontione"/>
    <hyperlink ref="AX190" r:id="rId873" display="https://twitter.com/raytheon"/>
    <hyperlink ref="AX191" r:id="rId874" display="https://twitter.com/raytheoncyber"/>
    <hyperlink ref="AX192" r:id="rId875" display="https://twitter.com/vmwarecloud"/>
    <hyperlink ref="AX193" r:id="rId876" display="https://twitter.com/readheadruler"/>
    <hyperlink ref="AX194" r:id="rId877" display="https://twitter.com/xeni"/>
    <hyperlink ref="AX195" r:id="rId878" display="https://twitter.com/ivirtualex"/>
    <hyperlink ref="AX196" r:id="rId879" display="https://twitter.com/abbiekamin"/>
    <hyperlink ref="AX197" r:id="rId880" display="https://twitter.com/sarihorwitz"/>
    <hyperlink ref="AX198" r:id="rId881" display="https://twitter.com/washingtonpost"/>
    <hyperlink ref="AX199" r:id="rId882" display="https://twitter.com/houstonchron"/>
    <hyperlink ref="AX200" r:id="rId883" display="https://twitter.com/naheitzeg"/>
    <hyperlink ref="AX201" r:id="rId884" display="https://twitter.com/bdgolf1"/>
    <hyperlink ref="AX202" r:id="rId885" display="https://twitter.com/vra2005"/>
    <hyperlink ref="AX203" r:id="rId886" display="https://twitter.com/chronfalkenberg"/>
    <hyperlink ref="AX204" r:id="rId887" display="https://twitter.com/campaignlegal"/>
    <hyperlink ref="AX205" r:id="rId888" display="https://twitter.com/genefortexas"/>
    <hyperlink ref="AX206" r:id="rId889" display="https://twitter.com/dalinemagee"/>
  </hyperlinks>
  <printOptions/>
  <pageMargins left="0.7" right="0.7" top="0.75" bottom="0.75" header="0.3" footer="0.3"/>
  <pageSetup horizontalDpi="600" verticalDpi="600" orientation="portrait" r:id="rId893"/>
  <legacyDrawing r:id="rId891"/>
  <tableParts>
    <tablePart r:id="rId8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2962</v>
      </c>
      <c r="Z2" s="13" t="s">
        <v>2985</v>
      </c>
      <c r="AA2" s="13" t="s">
        <v>3037</v>
      </c>
      <c r="AB2" s="13" t="s">
        <v>3138</v>
      </c>
      <c r="AC2" s="13" t="s">
        <v>3269</v>
      </c>
      <c r="AD2" s="13" t="s">
        <v>3318</v>
      </c>
      <c r="AE2" s="13" t="s">
        <v>3319</v>
      </c>
      <c r="AF2" s="13" t="s">
        <v>3348</v>
      </c>
      <c r="AG2" s="117" t="s">
        <v>4171</v>
      </c>
      <c r="AH2" s="117" t="s">
        <v>4172</v>
      </c>
      <c r="AI2" s="117" t="s">
        <v>4173</v>
      </c>
      <c r="AJ2" s="117" t="s">
        <v>4174</v>
      </c>
      <c r="AK2" s="117" t="s">
        <v>4175</v>
      </c>
      <c r="AL2" s="117" t="s">
        <v>4176</v>
      </c>
      <c r="AM2" s="117" t="s">
        <v>4177</v>
      </c>
      <c r="AN2" s="117" t="s">
        <v>4178</v>
      </c>
      <c r="AO2" s="117" t="s">
        <v>4181</v>
      </c>
    </row>
    <row r="3" spans="1:41" ht="15">
      <c r="A3" s="87" t="s">
        <v>2872</v>
      </c>
      <c r="B3" s="65" t="s">
        <v>2911</v>
      </c>
      <c r="C3" s="65" t="s">
        <v>56</v>
      </c>
      <c r="D3" s="103"/>
      <c r="E3" s="102"/>
      <c r="F3" s="104" t="s">
        <v>4238</v>
      </c>
      <c r="G3" s="105"/>
      <c r="H3" s="105"/>
      <c r="I3" s="106">
        <v>3</v>
      </c>
      <c r="J3" s="107"/>
      <c r="K3" s="48">
        <v>27</v>
      </c>
      <c r="L3" s="48">
        <v>23</v>
      </c>
      <c r="M3" s="48">
        <v>11</v>
      </c>
      <c r="N3" s="48">
        <v>34</v>
      </c>
      <c r="O3" s="48">
        <v>34</v>
      </c>
      <c r="P3" s="49" t="s">
        <v>4182</v>
      </c>
      <c r="Q3" s="49" t="s">
        <v>4182</v>
      </c>
      <c r="R3" s="48">
        <v>27</v>
      </c>
      <c r="S3" s="48">
        <v>27</v>
      </c>
      <c r="T3" s="48">
        <v>1</v>
      </c>
      <c r="U3" s="48">
        <v>4</v>
      </c>
      <c r="V3" s="48">
        <v>0</v>
      </c>
      <c r="W3" s="49">
        <v>0</v>
      </c>
      <c r="X3" s="49">
        <v>0</v>
      </c>
      <c r="Y3" s="78" t="s">
        <v>2963</v>
      </c>
      <c r="Z3" s="78" t="s">
        <v>2986</v>
      </c>
      <c r="AA3" s="78" t="s">
        <v>3038</v>
      </c>
      <c r="AB3" s="84" t="s">
        <v>3139</v>
      </c>
      <c r="AC3" s="84" t="s">
        <v>3270</v>
      </c>
      <c r="AD3" s="84"/>
      <c r="AE3" s="84"/>
      <c r="AF3" s="84" t="s">
        <v>3349</v>
      </c>
      <c r="AG3" s="121">
        <v>8</v>
      </c>
      <c r="AH3" s="124">
        <v>1.08843537414966</v>
      </c>
      <c r="AI3" s="121">
        <v>17</v>
      </c>
      <c r="AJ3" s="124">
        <v>2.312925170068027</v>
      </c>
      <c r="AK3" s="121">
        <v>0</v>
      </c>
      <c r="AL3" s="124">
        <v>0</v>
      </c>
      <c r="AM3" s="121">
        <v>710</v>
      </c>
      <c r="AN3" s="124">
        <v>96.59863945578232</v>
      </c>
      <c r="AO3" s="121">
        <v>735</v>
      </c>
    </row>
    <row r="4" spans="1:41" ht="15">
      <c r="A4" s="87" t="s">
        <v>2873</v>
      </c>
      <c r="B4" s="65" t="s">
        <v>2912</v>
      </c>
      <c r="C4" s="65" t="s">
        <v>56</v>
      </c>
      <c r="D4" s="109"/>
      <c r="E4" s="108"/>
      <c r="F4" s="110" t="s">
        <v>4239</v>
      </c>
      <c r="G4" s="111"/>
      <c r="H4" s="111"/>
      <c r="I4" s="112">
        <v>4</v>
      </c>
      <c r="J4" s="113"/>
      <c r="K4" s="48">
        <v>17</v>
      </c>
      <c r="L4" s="48">
        <v>18</v>
      </c>
      <c r="M4" s="48">
        <v>2</v>
      </c>
      <c r="N4" s="48">
        <v>20</v>
      </c>
      <c r="O4" s="48">
        <v>4</v>
      </c>
      <c r="P4" s="49">
        <v>0</v>
      </c>
      <c r="Q4" s="49">
        <v>0</v>
      </c>
      <c r="R4" s="48">
        <v>1</v>
      </c>
      <c r="S4" s="48">
        <v>0</v>
      </c>
      <c r="T4" s="48">
        <v>17</v>
      </c>
      <c r="U4" s="48">
        <v>20</v>
      </c>
      <c r="V4" s="48">
        <v>3</v>
      </c>
      <c r="W4" s="49">
        <v>2.117647</v>
      </c>
      <c r="X4" s="49">
        <v>0.058823529411764705</v>
      </c>
      <c r="Y4" s="78" t="s">
        <v>2964</v>
      </c>
      <c r="Z4" s="78" t="s">
        <v>672</v>
      </c>
      <c r="AA4" s="78" t="s">
        <v>3039</v>
      </c>
      <c r="AB4" s="84" t="s">
        <v>3140</v>
      </c>
      <c r="AC4" s="84" t="s">
        <v>3271</v>
      </c>
      <c r="AD4" s="84"/>
      <c r="AE4" s="84" t="s">
        <v>3320</v>
      </c>
      <c r="AF4" s="84" t="s">
        <v>3350</v>
      </c>
      <c r="AG4" s="121">
        <v>34</v>
      </c>
      <c r="AH4" s="124">
        <v>6.924643584521385</v>
      </c>
      <c r="AI4" s="121">
        <v>9</v>
      </c>
      <c r="AJ4" s="124">
        <v>1.8329938900203666</v>
      </c>
      <c r="AK4" s="121">
        <v>0</v>
      </c>
      <c r="AL4" s="124">
        <v>0</v>
      </c>
      <c r="AM4" s="121">
        <v>448</v>
      </c>
      <c r="AN4" s="124">
        <v>91.24236252545825</v>
      </c>
      <c r="AO4" s="121">
        <v>491</v>
      </c>
    </row>
    <row r="5" spans="1:41" ht="15">
      <c r="A5" s="87" t="s">
        <v>2874</v>
      </c>
      <c r="B5" s="65" t="s">
        <v>2913</v>
      </c>
      <c r="C5" s="65" t="s">
        <v>56</v>
      </c>
      <c r="D5" s="109"/>
      <c r="E5" s="108"/>
      <c r="F5" s="110" t="s">
        <v>4240</v>
      </c>
      <c r="G5" s="111"/>
      <c r="H5" s="111"/>
      <c r="I5" s="112">
        <v>5</v>
      </c>
      <c r="J5" s="113"/>
      <c r="K5" s="48">
        <v>14</v>
      </c>
      <c r="L5" s="48">
        <v>13</v>
      </c>
      <c r="M5" s="48">
        <v>19</v>
      </c>
      <c r="N5" s="48">
        <v>32</v>
      </c>
      <c r="O5" s="48">
        <v>5</v>
      </c>
      <c r="P5" s="49">
        <v>0</v>
      </c>
      <c r="Q5" s="49">
        <v>0</v>
      </c>
      <c r="R5" s="48">
        <v>1</v>
      </c>
      <c r="S5" s="48">
        <v>0</v>
      </c>
      <c r="T5" s="48">
        <v>14</v>
      </c>
      <c r="U5" s="48">
        <v>32</v>
      </c>
      <c r="V5" s="48">
        <v>2</v>
      </c>
      <c r="W5" s="49">
        <v>1.663265</v>
      </c>
      <c r="X5" s="49">
        <v>0.1043956043956044</v>
      </c>
      <c r="Y5" s="78" t="s">
        <v>2965</v>
      </c>
      <c r="Z5" s="78" t="s">
        <v>2987</v>
      </c>
      <c r="AA5" s="78" t="s">
        <v>684</v>
      </c>
      <c r="AB5" s="84" t="s">
        <v>3141</v>
      </c>
      <c r="AC5" s="84" t="s">
        <v>3272</v>
      </c>
      <c r="AD5" s="84" t="s">
        <v>314</v>
      </c>
      <c r="AE5" s="84" t="s">
        <v>3321</v>
      </c>
      <c r="AF5" s="84" t="s">
        <v>3351</v>
      </c>
      <c r="AG5" s="121">
        <v>36</v>
      </c>
      <c r="AH5" s="124">
        <v>4.951856946354883</v>
      </c>
      <c r="AI5" s="121">
        <v>9</v>
      </c>
      <c r="AJ5" s="124">
        <v>1.2379642365887207</v>
      </c>
      <c r="AK5" s="121">
        <v>0</v>
      </c>
      <c r="AL5" s="124">
        <v>0</v>
      </c>
      <c r="AM5" s="121">
        <v>682</v>
      </c>
      <c r="AN5" s="124">
        <v>93.8101788170564</v>
      </c>
      <c r="AO5" s="121">
        <v>727</v>
      </c>
    </row>
    <row r="6" spans="1:41" ht="15">
      <c r="A6" s="87" t="s">
        <v>2875</v>
      </c>
      <c r="B6" s="65" t="s">
        <v>2914</v>
      </c>
      <c r="C6" s="65" t="s">
        <v>56</v>
      </c>
      <c r="D6" s="109"/>
      <c r="E6" s="108"/>
      <c r="F6" s="110" t="s">
        <v>4241</v>
      </c>
      <c r="G6" s="111"/>
      <c r="H6" s="111"/>
      <c r="I6" s="112">
        <v>6</v>
      </c>
      <c r="J6" s="113"/>
      <c r="K6" s="48">
        <v>13</v>
      </c>
      <c r="L6" s="48">
        <v>12</v>
      </c>
      <c r="M6" s="48">
        <v>10</v>
      </c>
      <c r="N6" s="48">
        <v>22</v>
      </c>
      <c r="O6" s="48">
        <v>8</v>
      </c>
      <c r="P6" s="49">
        <v>0</v>
      </c>
      <c r="Q6" s="49">
        <v>0</v>
      </c>
      <c r="R6" s="48">
        <v>1</v>
      </c>
      <c r="S6" s="48">
        <v>0</v>
      </c>
      <c r="T6" s="48">
        <v>13</v>
      </c>
      <c r="U6" s="48">
        <v>22</v>
      </c>
      <c r="V6" s="48">
        <v>2</v>
      </c>
      <c r="W6" s="49">
        <v>1.692308</v>
      </c>
      <c r="X6" s="49">
        <v>0.08333333333333333</v>
      </c>
      <c r="Y6" s="78"/>
      <c r="Z6" s="78"/>
      <c r="AA6" s="78" t="s">
        <v>3040</v>
      </c>
      <c r="AB6" s="84" t="s">
        <v>3142</v>
      </c>
      <c r="AC6" s="84" t="s">
        <v>3273</v>
      </c>
      <c r="AD6" s="84"/>
      <c r="AE6" s="84" t="s">
        <v>3322</v>
      </c>
      <c r="AF6" s="84" t="s">
        <v>3352</v>
      </c>
      <c r="AG6" s="121">
        <v>6</v>
      </c>
      <c r="AH6" s="124">
        <v>1.2958963282937366</v>
      </c>
      <c r="AI6" s="121">
        <v>4</v>
      </c>
      <c r="AJ6" s="124">
        <v>0.8639308855291576</v>
      </c>
      <c r="AK6" s="121">
        <v>0</v>
      </c>
      <c r="AL6" s="124">
        <v>0</v>
      </c>
      <c r="AM6" s="121">
        <v>453</v>
      </c>
      <c r="AN6" s="124">
        <v>97.8401727861771</v>
      </c>
      <c r="AO6" s="121">
        <v>463</v>
      </c>
    </row>
    <row r="7" spans="1:41" ht="15">
      <c r="A7" s="87" t="s">
        <v>2876</v>
      </c>
      <c r="B7" s="65" t="s">
        <v>2915</v>
      </c>
      <c r="C7" s="65" t="s">
        <v>56</v>
      </c>
      <c r="D7" s="109"/>
      <c r="E7" s="108"/>
      <c r="F7" s="110" t="s">
        <v>4242</v>
      </c>
      <c r="G7" s="111"/>
      <c r="H7" s="111"/>
      <c r="I7" s="112">
        <v>7</v>
      </c>
      <c r="J7" s="113"/>
      <c r="K7" s="48">
        <v>12</v>
      </c>
      <c r="L7" s="48">
        <v>18</v>
      </c>
      <c r="M7" s="48">
        <v>2</v>
      </c>
      <c r="N7" s="48">
        <v>20</v>
      </c>
      <c r="O7" s="48">
        <v>2</v>
      </c>
      <c r="P7" s="49">
        <v>0</v>
      </c>
      <c r="Q7" s="49">
        <v>0</v>
      </c>
      <c r="R7" s="48">
        <v>1</v>
      </c>
      <c r="S7" s="48">
        <v>0</v>
      </c>
      <c r="T7" s="48">
        <v>12</v>
      </c>
      <c r="U7" s="48">
        <v>20</v>
      </c>
      <c r="V7" s="48">
        <v>3</v>
      </c>
      <c r="W7" s="49">
        <v>1.833333</v>
      </c>
      <c r="X7" s="49">
        <v>0.12878787878787878</v>
      </c>
      <c r="Y7" s="78" t="s">
        <v>2966</v>
      </c>
      <c r="Z7" s="78" t="s">
        <v>2988</v>
      </c>
      <c r="AA7" s="78" t="s">
        <v>3041</v>
      </c>
      <c r="AB7" s="84" t="s">
        <v>3143</v>
      </c>
      <c r="AC7" s="84" t="s">
        <v>3274</v>
      </c>
      <c r="AD7" s="84"/>
      <c r="AE7" s="84" t="s">
        <v>3323</v>
      </c>
      <c r="AF7" s="84" t="s">
        <v>3353</v>
      </c>
      <c r="AG7" s="121">
        <v>18</v>
      </c>
      <c r="AH7" s="124">
        <v>5.625</v>
      </c>
      <c r="AI7" s="121">
        <v>5</v>
      </c>
      <c r="AJ7" s="124">
        <v>1.5625</v>
      </c>
      <c r="AK7" s="121">
        <v>0</v>
      </c>
      <c r="AL7" s="124">
        <v>0</v>
      </c>
      <c r="AM7" s="121">
        <v>297</v>
      </c>
      <c r="AN7" s="124">
        <v>92.8125</v>
      </c>
      <c r="AO7" s="121">
        <v>320</v>
      </c>
    </row>
    <row r="8" spans="1:41" ht="15">
      <c r="A8" s="87" t="s">
        <v>2877</v>
      </c>
      <c r="B8" s="65" t="s">
        <v>2916</v>
      </c>
      <c r="C8" s="65" t="s">
        <v>56</v>
      </c>
      <c r="D8" s="109"/>
      <c r="E8" s="108"/>
      <c r="F8" s="110" t="s">
        <v>4243</v>
      </c>
      <c r="G8" s="111"/>
      <c r="H8" s="111"/>
      <c r="I8" s="112">
        <v>8</v>
      </c>
      <c r="J8" s="113"/>
      <c r="K8" s="48">
        <v>10</v>
      </c>
      <c r="L8" s="48">
        <v>15</v>
      </c>
      <c r="M8" s="48">
        <v>10</v>
      </c>
      <c r="N8" s="48">
        <v>25</v>
      </c>
      <c r="O8" s="48">
        <v>0</v>
      </c>
      <c r="P8" s="49">
        <v>0.1875</v>
      </c>
      <c r="Q8" s="49">
        <v>0.3157894736842105</v>
      </c>
      <c r="R8" s="48">
        <v>1</v>
      </c>
      <c r="S8" s="48">
        <v>0</v>
      </c>
      <c r="T8" s="48">
        <v>10</v>
      </c>
      <c r="U8" s="48">
        <v>25</v>
      </c>
      <c r="V8" s="48">
        <v>3</v>
      </c>
      <c r="W8" s="49">
        <v>1.62</v>
      </c>
      <c r="X8" s="49">
        <v>0.2111111111111111</v>
      </c>
      <c r="Y8" s="78"/>
      <c r="Z8" s="78"/>
      <c r="AA8" s="78" t="s">
        <v>684</v>
      </c>
      <c r="AB8" s="84" t="s">
        <v>3144</v>
      </c>
      <c r="AC8" s="84" t="s">
        <v>3275</v>
      </c>
      <c r="AD8" s="84"/>
      <c r="AE8" s="84" t="s">
        <v>3324</v>
      </c>
      <c r="AF8" s="84" t="s">
        <v>3354</v>
      </c>
      <c r="AG8" s="121">
        <v>0</v>
      </c>
      <c r="AH8" s="124">
        <v>0</v>
      </c>
      <c r="AI8" s="121">
        <v>0</v>
      </c>
      <c r="AJ8" s="124">
        <v>0</v>
      </c>
      <c r="AK8" s="121">
        <v>0</v>
      </c>
      <c r="AL8" s="124">
        <v>0</v>
      </c>
      <c r="AM8" s="121">
        <v>180</v>
      </c>
      <c r="AN8" s="124">
        <v>100</v>
      </c>
      <c r="AO8" s="121">
        <v>180</v>
      </c>
    </row>
    <row r="9" spans="1:41" ht="15">
      <c r="A9" s="87" t="s">
        <v>2878</v>
      </c>
      <c r="B9" s="65" t="s">
        <v>2917</v>
      </c>
      <c r="C9" s="65" t="s">
        <v>56</v>
      </c>
      <c r="D9" s="109"/>
      <c r="E9" s="108"/>
      <c r="F9" s="110" t="s">
        <v>4244</v>
      </c>
      <c r="G9" s="111"/>
      <c r="H9" s="111"/>
      <c r="I9" s="112">
        <v>9</v>
      </c>
      <c r="J9" s="113"/>
      <c r="K9" s="48">
        <v>8</v>
      </c>
      <c r="L9" s="48">
        <v>7</v>
      </c>
      <c r="M9" s="48">
        <v>2</v>
      </c>
      <c r="N9" s="48">
        <v>9</v>
      </c>
      <c r="O9" s="48">
        <v>0</v>
      </c>
      <c r="P9" s="49">
        <v>0</v>
      </c>
      <c r="Q9" s="49">
        <v>0</v>
      </c>
      <c r="R9" s="48">
        <v>1</v>
      </c>
      <c r="S9" s="48">
        <v>0</v>
      </c>
      <c r="T9" s="48">
        <v>8</v>
      </c>
      <c r="U9" s="48">
        <v>9</v>
      </c>
      <c r="V9" s="48">
        <v>3</v>
      </c>
      <c r="W9" s="49">
        <v>1.625</v>
      </c>
      <c r="X9" s="49">
        <v>0.14285714285714285</v>
      </c>
      <c r="Y9" s="78" t="s">
        <v>2967</v>
      </c>
      <c r="Z9" s="78" t="s">
        <v>2989</v>
      </c>
      <c r="AA9" s="78" t="s">
        <v>3042</v>
      </c>
      <c r="AB9" s="84" t="s">
        <v>3145</v>
      </c>
      <c r="AC9" s="84" t="s">
        <v>1392</v>
      </c>
      <c r="AD9" s="84"/>
      <c r="AE9" s="84" t="s">
        <v>3325</v>
      </c>
      <c r="AF9" s="84" t="s">
        <v>3355</v>
      </c>
      <c r="AG9" s="121">
        <v>2</v>
      </c>
      <c r="AH9" s="124">
        <v>3.8461538461538463</v>
      </c>
      <c r="AI9" s="121">
        <v>0</v>
      </c>
      <c r="AJ9" s="124">
        <v>0</v>
      </c>
      <c r="AK9" s="121">
        <v>0</v>
      </c>
      <c r="AL9" s="124">
        <v>0</v>
      </c>
      <c r="AM9" s="121">
        <v>50</v>
      </c>
      <c r="AN9" s="124">
        <v>96.15384615384616</v>
      </c>
      <c r="AO9" s="121">
        <v>52</v>
      </c>
    </row>
    <row r="10" spans="1:41" ht="14.25" customHeight="1">
      <c r="A10" s="87" t="s">
        <v>2879</v>
      </c>
      <c r="B10" s="65" t="s">
        <v>2918</v>
      </c>
      <c r="C10" s="65" t="s">
        <v>56</v>
      </c>
      <c r="D10" s="109"/>
      <c r="E10" s="108"/>
      <c r="F10" s="110" t="s">
        <v>4245</v>
      </c>
      <c r="G10" s="111"/>
      <c r="H10" s="111"/>
      <c r="I10" s="112">
        <v>10</v>
      </c>
      <c r="J10" s="113"/>
      <c r="K10" s="48">
        <v>8</v>
      </c>
      <c r="L10" s="48">
        <v>10</v>
      </c>
      <c r="M10" s="48">
        <v>0</v>
      </c>
      <c r="N10" s="48">
        <v>10</v>
      </c>
      <c r="O10" s="48">
        <v>0</v>
      </c>
      <c r="P10" s="49">
        <v>0</v>
      </c>
      <c r="Q10" s="49">
        <v>0</v>
      </c>
      <c r="R10" s="48">
        <v>1</v>
      </c>
      <c r="S10" s="48">
        <v>0</v>
      </c>
      <c r="T10" s="48">
        <v>8</v>
      </c>
      <c r="U10" s="48">
        <v>10</v>
      </c>
      <c r="V10" s="48">
        <v>3</v>
      </c>
      <c r="W10" s="49">
        <v>1.5</v>
      </c>
      <c r="X10" s="49">
        <v>0.17857142857142858</v>
      </c>
      <c r="Y10" s="78"/>
      <c r="Z10" s="78"/>
      <c r="AA10" s="78" t="s">
        <v>693</v>
      </c>
      <c r="AB10" s="84" t="s">
        <v>3146</v>
      </c>
      <c r="AC10" s="84" t="s">
        <v>3276</v>
      </c>
      <c r="AD10" s="84"/>
      <c r="AE10" s="84" t="s">
        <v>3326</v>
      </c>
      <c r="AF10" s="84" t="s">
        <v>3356</v>
      </c>
      <c r="AG10" s="121">
        <v>0</v>
      </c>
      <c r="AH10" s="124">
        <v>0</v>
      </c>
      <c r="AI10" s="121">
        <v>0</v>
      </c>
      <c r="AJ10" s="124">
        <v>0</v>
      </c>
      <c r="AK10" s="121">
        <v>0</v>
      </c>
      <c r="AL10" s="124">
        <v>0</v>
      </c>
      <c r="AM10" s="121">
        <v>117</v>
      </c>
      <c r="AN10" s="124">
        <v>100</v>
      </c>
      <c r="AO10" s="121">
        <v>117</v>
      </c>
    </row>
    <row r="11" spans="1:41" ht="15">
      <c r="A11" s="87" t="s">
        <v>2880</v>
      </c>
      <c r="B11" s="65" t="s">
        <v>2919</v>
      </c>
      <c r="C11" s="65" t="s">
        <v>56</v>
      </c>
      <c r="D11" s="109"/>
      <c r="E11" s="108"/>
      <c r="F11" s="110" t="s">
        <v>4246</v>
      </c>
      <c r="G11" s="111"/>
      <c r="H11" s="111"/>
      <c r="I11" s="112">
        <v>11</v>
      </c>
      <c r="J11" s="113"/>
      <c r="K11" s="48">
        <v>7</v>
      </c>
      <c r="L11" s="48">
        <v>9</v>
      </c>
      <c r="M11" s="48">
        <v>0</v>
      </c>
      <c r="N11" s="48">
        <v>9</v>
      </c>
      <c r="O11" s="48">
        <v>0</v>
      </c>
      <c r="P11" s="49">
        <v>0.125</v>
      </c>
      <c r="Q11" s="49">
        <v>0.2222222222222222</v>
      </c>
      <c r="R11" s="48">
        <v>1</v>
      </c>
      <c r="S11" s="48">
        <v>0</v>
      </c>
      <c r="T11" s="48">
        <v>7</v>
      </c>
      <c r="U11" s="48">
        <v>9</v>
      </c>
      <c r="V11" s="48">
        <v>2</v>
      </c>
      <c r="W11" s="49">
        <v>1.387755</v>
      </c>
      <c r="X11" s="49">
        <v>0.21428571428571427</v>
      </c>
      <c r="Y11" s="78" t="s">
        <v>638</v>
      </c>
      <c r="Z11" s="78" t="s">
        <v>675</v>
      </c>
      <c r="AA11" s="78" t="s">
        <v>757</v>
      </c>
      <c r="AB11" s="84" t="s">
        <v>3147</v>
      </c>
      <c r="AC11" s="84" t="s">
        <v>3277</v>
      </c>
      <c r="AD11" s="84"/>
      <c r="AE11" s="84" t="s">
        <v>3327</v>
      </c>
      <c r="AF11" s="84" t="s">
        <v>3357</v>
      </c>
      <c r="AG11" s="121">
        <v>0</v>
      </c>
      <c r="AH11" s="124">
        <v>0</v>
      </c>
      <c r="AI11" s="121">
        <v>3</v>
      </c>
      <c r="AJ11" s="124">
        <v>5.454545454545454</v>
      </c>
      <c r="AK11" s="121">
        <v>0</v>
      </c>
      <c r="AL11" s="124">
        <v>0</v>
      </c>
      <c r="AM11" s="121">
        <v>52</v>
      </c>
      <c r="AN11" s="124">
        <v>94.54545454545455</v>
      </c>
      <c r="AO11" s="121">
        <v>55</v>
      </c>
    </row>
    <row r="12" spans="1:41" ht="15">
      <c r="A12" s="87" t="s">
        <v>2881</v>
      </c>
      <c r="B12" s="65" t="s">
        <v>2920</v>
      </c>
      <c r="C12" s="65" t="s">
        <v>56</v>
      </c>
      <c r="D12" s="109"/>
      <c r="E12" s="108"/>
      <c r="F12" s="110" t="s">
        <v>4247</v>
      </c>
      <c r="G12" s="111"/>
      <c r="H12" s="111"/>
      <c r="I12" s="112">
        <v>12</v>
      </c>
      <c r="J12" s="113"/>
      <c r="K12" s="48">
        <v>7</v>
      </c>
      <c r="L12" s="48">
        <v>5</v>
      </c>
      <c r="M12" s="48">
        <v>10</v>
      </c>
      <c r="N12" s="48">
        <v>15</v>
      </c>
      <c r="O12" s="48">
        <v>8</v>
      </c>
      <c r="P12" s="49">
        <v>0</v>
      </c>
      <c r="Q12" s="49">
        <v>0</v>
      </c>
      <c r="R12" s="48">
        <v>1</v>
      </c>
      <c r="S12" s="48">
        <v>0</v>
      </c>
      <c r="T12" s="48">
        <v>7</v>
      </c>
      <c r="U12" s="48">
        <v>15</v>
      </c>
      <c r="V12" s="48">
        <v>2</v>
      </c>
      <c r="W12" s="49">
        <v>1.469388</v>
      </c>
      <c r="X12" s="49">
        <v>0.14285714285714285</v>
      </c>
      <c r="Y12" s="78" t="s">
        <v>2968</v>
      </c>
      <c r="Z12" s="78" t="s">
        <v>669</v>
      </c>
      <c r="AA12" s="78" t="s">
        <v>3043</v>
      </c>
      <c r="AB12" s="84" t="s">
        <v>3148</v>
      </c>
      <c r="AC12" s="84" t="s">
        <v>3278</v>
      </c>
      <c r="AD12" s="84"/>
      <c r="AE12" s="84" t="s">
        <v>3328</v>
      </c>
      <c r="AF12" s="84" t="s">
        <v>3358</v>
      </c>
      <c r="AG12" s="121">
        <v>5</v>
      </c>
      <c r="AH12" s="124">
        <v>0.9416195856873822</v>
      </c>
      <c r="AI12" s="121">
        <v>4</v>
      </c>
      <c r="AJ12" s="124">
        <v>0.7532956685499058</v>
      </c>
      <c r="AK12" s="121">
        <v>0</v>
      </c>
      <c r="AL12" s="124">
        <v>0</v>
      </c>
      <c r="AM12" s="121">
        <v>522</v>
      </c>
      <c r="AN12" s="124">
        <v>98.30508474576271</v>
      </c>
      <c r="AO12" s="121">
        <v>531</v>
      </c>
    </row>
    <row r="13" spans="1:41" ht="15">
      <c r="A13" s="87" t="s">
        <v>2882</v>
      </c>
      <c r="B13" s="65" t="s">
        <v>2921</v>
      </c>
      <c r="C13" s="65" t="s">
        <v>56</v>
      </c>
      <c r="D13" s="109"/>
      <c r="E13" s="108"/>
      <c r="F13" s="110" t="s">
        <v>4248</v>
      </c>
      <c r="G13" s="111"/>
      <c r="H13" s="111"/>
      <c r="I13" s="112">
        <v>13</v>
      </c>
      <c r="J13" s="113"/>
      <c r="K13" s="48">
        <v>5</v>
      </c>
      <c r="L13" s="48">
        <v>3</v>
      </c>
      <c r="M13" s="48">
        <v>15</v>
      </c>
      <c r="N13" s="48">
        <v>18</v>
      </c>
      <c r="O13" s="48">
        <v>12</v>
      </c>
      <c r="P13" s="49">
        <v>0</v>
      </c>
      <c r="Q13" s="49">
        <v>0</v>
      </c>
      <c r="R13" s="48">
        <v>1</v>
      </c>
      <c r="S13" s="48">
        <v>0</v>
      </c>
      <c r="T13" s="48">
        <v>5</v>
      </c>
      <c r="U13" s="48">
        <v>18</v>
      </c>
      <c r="V13" s="48">
        <v>2</v>
      </c>
      <c r="W13" s="49">
        <v>1.28</v>
      </c>
      <c r="X13" s="49">
        <v>0.2</v>
      </c>
      <c r="Y13" s="78"/>
      <c r="Z13" s="78"/>
      <c r="AA13" s="78" t="s">
        <v>684</v>
      </c>
      <c r="AB13" s="84" t="s">
        <v>3149</v>
      </c>
      <c r="AC13" s="84" t="s">
        <v>3279</v>
      </c>
      <c r="AD13" s="84"/>
      <c r="AE13" s="84" t="s">
        <v>342</v>
      </c>
      <c r="AF13" s="84" t="s">
        <v>3359</v>
      </c>
      <c r="AG13" s="121">
        <v>10</v>
      </c>
      <c r="AH13" s="124">
        <v>2.1186440677966103</v>
      </c>
      <c r="AI13" s="121">
        <v>13</v>
      </c>
      <c r="AJ13" s="124">
        <v>2.7542372881355934</v>
      </c>
      <c r="AK13" s="121">
        <v>0</v>
      </c>
      <c r="AL13" s="124">
        <v>0</v>
      </c>
      <c r="AM13" s="121">
        <v>449</v>
      </c>
      <c r="AN13" s="124">
        <v>95.12711864406779</v>
      </c>
      <c r="AO13" s="121">
        <v>472</v>
      </c>
    </row>
    <row r="14" spans="1:41" ht="15">
      <c r="A14" s="87" t="s">
        <v>2883</v>
      </c>
      <c r="B14" s="65" t="s">
        <v>2922</v>
      </c>
      <c r="C14" s="65" t="s">
        <v>56</v>
      </c>
      <c r="D14" s="109"/>
      <c r="E14" s="108"/>
      <c r="F14" s="110" t="s">
        <v>4249</v>
      </c>
      <c r="G14" s="111"/>
      <c r="H14" s="111"/>
      <c r="I14" s="112">
        <v>14</v>
      </c>
      <c r="J14" s="113"/>
      <c r="K14" s="48">
        <v>5</v>
      </c>
      <c r="L14" s="48">
        <v>4</v>
      </c>
      <c r="M14" s="48">
        <v>0</v>
      </c>
      <c r="N14" s="48">
        <v>4</v>
      </c>
      <c r="O14" s="48">
        <v>0</v>
      </c>
      <c r="P14" s="49">
        <v>0</v>
      </c>
      <c r="Q14" s="49">
        <v>0</v>
      </c>
      <c r="R14" s="48">
        <v>1</v>
      </c>
      <c r="S14" s="48">
        <v>0</v>
      </c>
      <c r="T14" s="48">
        <v>5</v>
      </c>
      <c r="U14" s="48">
        <v>4</v>
      </c>
      <c r="V14" s="48">
        <v>2</v>
      </c>
      <c r="W14" s="49">
        <v>1.28</v>
      </c>
      <c r="X14" s="49">
        <v>0.2</v>
      </c>
      <c r="Y14" s="78"/>
      <c r="Z14" s="78"/>
      <c r="AA14" s="78" t="s">
        <v>678</v>
      </c>
      <c r="AB14" s="84" t="s">
        <v>3150</v>
      </c>
      <c r="AC14" s="84" t="s">
        <v>3280</v>
      </c>
      <c r="AD14" s="84"/>
      <c r="AE14" s="84" t="s">
        <v>3329</v>
      </c>
      <c r="AF14" s="84" t="s">
        <v>3360</v>
      </c>
      <c r="AG14" s="121">
        <v>2</v>
      </c>
      <c r="AH14" s="124">
        <v>3.4482758620689653</v>
      </c>
      <c r="AI14" s="121">
        <v>0</v>
      </c>
      <c r="AJ14" s="124">
        <v>0</v>
      </c>
      <c r="AK14" s="121">
        <v>0</v>
      </c>
      <c r="AL14" s="124">
        <v>0</v>
      </c>
      <c r="AM14" s="121">
        <v>56</v>
      </c>
      <c r="AN14" s="124">
        <v>96.55172413793103</v>
      </c>
      <c r="AO14" s="121">
        <v>58</v>
      </c>
    </row>
    <row r="15" spans="1:41" ht="15">
      <c r="A15" s="87" t="s">
        <v>2884</v>
      </c>
      <c r="B15" s="65" t="s">
        <v>2911</v>
      </c>
      <c r="C15" s="65" t="s">
        <v>59</v>
      </c>
      <c r="D15" s="109"/>
      <c r="E15" s="108"/>
      <c r="F15" s="110" t="s">
        <v>4250</v>
      </c>
      <c r="G15" s="111"/>
      <c r="H15" s="111"/>
      <c r="I15" s="112">
        <v>15</v>
      </c>
      <c r="J15" s="113"/>
      <c r="K15" s="48">
        <v>5</v>
      </c>
      <c r="L15" s="48">
        <v>7</v>
      </c>
      <c r="M15" s="48">
        <v>0</v>
      </c>
      <c r="N15" s="48">
        <v>7</v>
      </c>
      <c r="O15" s="48">
        <v>0</v>
      </c>
      <c r="P15" s="49">
        <v>0</v>
      </c>
      <c r="Q15" s="49">
        <v>0</v>
      </c>
      <c r="R15" s="48">
        <v>1</v>
      </c>
      <c r="S15" s="48">
        <v>0</v>
      </c>
      <c r="T15" s="48">
        <v>5</v>
      </c>
      <c r="U15" s="48">
        <v>7</v>
      </c>
      <c r="V15" s="48">
        <v>2</v>
      </c>
      <c r="W15" s="49">
        <v>1.04</v>
      </c>
      <c r="X15" s="49">
        <v>0.35</v>
      </c>
      <c r="Y15" s="78"/>
      <c r="Z15" s="78"/>
      <c r="AA15" s="78" t="s">
        <v>684</v>
      </c>
      <c r="AB15" s="84" t="s">
        <v>3151</v>
      </c>
      <c r="AC15" s="84" t="s">
        <v>3281</v>
      </c>
      <c r="AD15" s="84" t="s">
        <v>393</v>
      </c>
      <c r="AE15" s="84" t="s">
        <v>3330</v>
      </c>
      <c r="AF15" s="84" t="s">
        <v>3361</v>
      </c>
      <c r="AG15" s="121">
        <v>2</v>
      </c>
      <c r="AH15" s="124">
        <v>3.9215686274509802</v>
      </c>
      <c r="AI15" s="121">
        <v>3</v>
      </c>
      <c r="AJ15" s="124">
        <v>5.882352941176471</v>
      </c>
      <c r="AK15" s="121">
        <v>0</v>
      </c>
      <c r="AL15" s="124">
        <v>0</v>
      </c>
      <c r="AM15" s="121">
        <v>46</v>
      </c>
      <c r="AN15" s="124">
        <v>90.19607843137256</v>
      </c>
      <c r="AO15" s="121">
        <v>51</v>
      </c>
    </row>
    <row r="16" spans="1:41" ht="15">
      <c r="A16" s="87" t="s">
        <v>2885</v>
      </c>
      <c r="B16" s="65" t="s">
        <v>2912</v>
      </c>
      <c r="C16" s="65" t="s">
        <v>59</v>
      </c>
      <c r="D16" s="109"/>
      <c r="E16" s="108"/>
      <c r="F16" s="110" t="s">
        <v>2885</v>
      </c>
      <c r="G16" s="111"/>
      <c r="H16" s="111"/>
      <c r="I16" s="112">
        <v>16</v>
      </c>
      <c r="J16" s="113"/>
      <c r="K16" s="48">
        <v>5</v>
      </c>
      <c r="L16" s="48">
        <v>4</v>
      </c>
      <c r="M16" s="48">
        <v>0</v>
      </c>
      <c r="N16" s="48">
        <v>4</v>
      </c>
      <c r="O16" s="48">
        <v>0</v>
      </c>
      <c r="P16" s="49">
        <v>0</v>
      </c>
      <c r="Q16" s="49">
        <v>0</v>
      </c>
      <c r="R16" s="48">
        <v>1</v>
      </c>
      <c r="S16" s="48">
        <v>0</v>
      </c>
      <c r="T16" s="48">
        <v>5</v>
      </c>
      <c r="U16" s="48">
        <v>4</v>
      </c>
      <c r="V16" s="48">
        <v>2</v>
      </c>
      <c r="W16" s="49">
        <v>1.28</v>
      </c>
      <c r="X16" s="49">
        <v>0.2</v>
      </c>
      <c r="Y16" s="78"/>
      <c r="Z16" s="78"/>
      <c r="AA16" s="78" t="s">
        <v>707</v>
      </c>
      <c r="AB16" s="84" t="s">
        <v>1392</v>
      </c>
      <c r="AC16" s="84" t="s">
        <v>1392</v>
      </c>
      <c r="AD16" s="84" t="s">
        <v>384</v>
      </c>
      <c r="AE16" s="84" t="s">
        <v>3331</v>
      </c>
      <c r="AF16" s="84" t="s">
        <v>3362</v>
      </c>
      <c r="AG16" s="121">
        <v>1</v>
      </c>
      <c r="AH16" s="124">
        <v>7.142857142857143</v>
      </c>
      <c r="AI16" s="121">
        <v>0</v>
      </c>
      <c r="AJ16" s="124">
        <v>0</v>
      </c>
      <c r="AK16" s="121">
        <v>0</v>
      </c>
      <c r="AL16" s="124">
        <v>0</v>
      </c>
      <c r="AM16" s="121">
        <v>13</v>
      </c>
      <c r="AN16" s="124">
        <v>92.85714285714286</v>
      </c>
      <c r="AO16" s="121">
        <v>14</v>
      </c>
    </row>
    <row r="17" spans="1:41" ht="15">
      <c r="A17" s="87" t="s">
        <v>2886</v>
      </c>
      <c r="B17" s="65" t="s">
        <v>2913</v>
      </c>
      <c r="C17" s="65" t="s">
        <v>59</v>
      </c>
      <c r="D17" s="109"/>
      <c r="E17" s="108"/>
      <c r="F17" s="110" t="s">
        <v>2886</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c r="Z17" s="78"/>
      <c r="AA17" s="78" t="s">
        <v>754</v>
      </c>
      <c r="AB17" s="84" t="s">
        <v>1392</v>
      </c>
      <c r="AC17" s="84" t="s">
        <v>1392</v>
      </c>
      <c r="AD17" s="84" t="s">
        <v>409</v>
      </c>
      <c r="AE17" s="84" t="s">
        <v>3332</v>
      </c>
      <c r="AF17" s="84" t="s">
        <v>3363</v>
      </c>
      <c r="AG17" s="121">
        <v>0</v>
      </c>
      <c r="AH17" s="124">
        <v>0</v>
      </c>
      <c r="AI17" s="121">
        <v>0</v>
      </c>
      <c r="AJ17" s="124">
        <v>0</v>
      </c>
      <c r="AK17" s="121">
        <v>0</v>
      </c>
      <c r="AL17" s="124">
        <v>0</v>
      </c>
      <c r="AM17" s="121">
        <v>8</v>
      </c>
      <c r="AN17" s="124">
        <v>100</v>
      </c>
      <c r="AO17" s="121">
        <v>8</v>
      </c>
    </row>
    <row r="18" spans="1:41" ht="15">
      <c r="A18" s="87" t="s">
        <v>2887</v>
      </c>
      <c r="B18" s="65" t="s">
        <v>2914</v>
      </c>
      <c r="C18" s="65" t="s">
        <v>59</v>
      </c>
      <c r="D18" s="109"/>
      <c r="E18" s="108"/>
      <c r="F18" s="110" t="s">
        <v>4251</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628</v>
      </c>
      <c r="Z18" s="78" t="s">
        <v>671</v>
      </c>
      <c r="AA18" s="78" t="s">
        <v>745</v>
      </c>
      <c r="AB18" s="84" t="s">
        <v>3152</v>
      </c>
      <c r="AC18" s="84" t="s">
        <v>1392</v>
      </c>
      <c r="AD18" s="84"/>
      <c r="AE18" s="84" t="s">
        <v>3333</v>
      </c>
      <c r="AF18" s="84" t="s">
        <v>3364</v>
      </c>
      <c r="AG18" s="121">
        <v>1</v>
      </c>
      <c r="AH18" s="124">
        <v>3.125</v>
      </c>
      <c r="AI18" s="121">
        <v>0</v>
      </c>
      <c r="AJ18" s="124">
        <v>0</v>
      </c>
      <c r="AK18" s="121">
        <v>0</v>
      </c>
      <c r="AL18" s="124">
        <v>0</v>
      </c>
      <c r="AM18" s="121">
        <v>31</v>
      </c>
      <c r="AN18" s="124">
        <v>96.875</v>
      </c>
      <c r="AO18" s="121">
        <v>32</v>
      </c>
    </row>
    <row r="19" spans="1:41" ht="15">
      <c r="A19" s="87" t="s">
        <v>2888</v>
      </c>
      <c r="B19" s="65" t="s">
        <v>2915</v>
      </c>
      <c r="C19" s="65" t="s">
        <v>59</v>
      </c>
      <c r="D19" s="109"/>
      <c r="E19" s="108"/>
      <c r="F19" s="110" t="s">
        <v>4252</v>
      </c>
      <c r="G19" s="111"/>
      <c r="H19" s="111"/>
      <c r="I19" s="112">
        <v>19</v>
      </c>
      <c r="J19" s="113"/>
      <c r="K19" s="48">
        <v>4</v>
      </c>
      <c r="L19" s="48">
        <v>5</v>
      </c>
      <c r="M19" s="48">
        <v>0</v>
      </c>
      <c r="N19" s="48">
        <v>5</v>
      </c>
      <c r="O19" s="48">
        <v>0</v>
      </c>
      <c r="P19" s="49">
        <v>0</v>
      </c>
      <c r="Q19" s="49">
        <v>0</v>
      </c>
      <c r="R19" s="48">
        <v>1</v>
      </c>
      <c r="S19" s="48">
        <v>0</v>
      </c>
      <c r="T19" s="48">
        <v>4</v>
      </c>
      <c r="U19" s="48">
        <v>5</v>
      </c>
      <c r="V19" s="48">
        <v>2</v>
      </c>
      <c r="W19" s="49">
        <v>0.875</v>
      </c>
      <c r="X19" s="49">
        <v>0.4166666666666667</v>
      </c>
      <c r="Y19" s="78" t="s">
        <v>606</v>
      </c>
      <c r="Z19" s="78" t="s">
        <v>659</v>
      </c>
      <c r="AA19" s="78" t="s">
        <v>713</v>
      </c>
      <c r="AB19" s="84" t="s">
        <v>3153</v>
      </c>
      <c r="AC19" s="84" t="s">
        <v>3282</v>
      </c>
      <c r="AD19" s="84"/>
      <c r="AE19" s="84" t="s">
        <v>3334</v>
      </c>
      <c r="AF19" s="84" t="s">
        <v>3365</v>
      </c>
      <c r="AG19" s="121">
        <v>0</v>
      </c>
      <c r="AH19" s="124">
        <v>0</v>
      </c>
      <c r="AI19" s="121">
        <v>0</v>
      </c>
      <c r="AJ19" s="124">
        <v>0</v>
      </c>
      <c r="AK19" s="121">
        <v>0</v>
      </c>
      <c r="AL19" s="124">
        <v>0</v>
      </c>
      <c r="AM19" s="121">
        <v>79</v>
      </c>
      <c r="AN19" s="124">
        <v>100</v>
      </c>
      <c r="AO19" s="121">
        <v>79</v>
      </c>
    </row>
    <row r="20" spans="1:41" ht="15">
      <c r="A20" s="87" t="s">
        <v>2889</v>
      </c>
      <c r="B20" s="65" t="s">
        <v>2916</v>
      </c>
      <c r="C20" s="65" t="s">
        <v>59</v>
      </c>
      <c r="D20" s="109"/>
      <c r="E20" s="108"/>
      <c r="F20" s="110" t="s">
        <v>4253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t="s">
        <v>636</v>
      </c>
      <c r="Z20" s="78" t="s">
        <v>648</v>
      </c>
      <c r="AA20" s="78" t="s">
        <v>752</v>
      </c>
      <c r="AB20" s="84" t="s">
        <v>3154</v>
      </c>
      <c r="AC20" s="84" t="s">
        <v>3283</v>
      </c>
      <c r="AD20" s="84"/>
      <c r="AE20" s="84" t="s">
        <v>3335</v>
      </c>
      <c r="AF20" s="84" t="s">
        <v>3366</v>
      </c>
      <c r="AG20" s="121">
        <v>4</v>
      </c>
      <c r="AH20" s="124">
        <v>5.555555555555555</v>
      </c>
      <c r="AI20" s="121">
        <v>3</v>
      </c>
      <c r="AJ20" s="124">
        <v>4.166666666666667</v>
      </c>
      <c r="AK20" s="121">
        <v>0</v>
      </c>
      <c r="AL20" s="124">
        <v>0</v>
      </c>
      <c r="AM20" s="121">
        <v>65</v>
      </c>
      <c r="AN20" s="124">
        <v>90.27777777777777</v>
      </c>
      <c r="AO20" s="121">
        <v>72</v>
      </c>
    </row>
    <row r="21" spans="1:41" ht="15">
      <c r="A21" s="87" t="s">
        <v>2890</v>
      </c>
      <c r="B21" s="65" t="s">
        <v>2917</v>
      </c>
      <c r="C21" s="65" t="s">
        <v>59</v>
      </c>
      <c r="D21" s="109"/>
      <c r="E21" s="108"/>
      <c r="F21" s="110" t="s">
        <v>4254</v>
      </c>
      <c r="G21" s="111"/>
      <c r="H21" s="111"/>
      <c r="I21" s="112">
        <v>21</v>
      </c>
      <c r="J21" s="113"/>
      <c r="K21" s="48">
        <v>3</v>
      </c>
      <c r="L21" s="48">
        <v>3</v>
      </c>
      <c r="M21" s="48">
        <v>0</v>
      </c>
      <c r="N21" s="48">
        <v>3</v>
      </c>
      <c r="O21" s="48">
        <v>1</v>
      </c>
      <c r="P21" s="49">
        <v>0</v>
      </c>
      <c r="Q21" s="49">
        <v>0</v>
      </c>
      <c r="R21" s="48">
        <v>1</v>
      </c>
      <c r="S21" s="48">
        <v>0</v>
      </c>
      <c r="T21" s="48">
        <v>3</v>
      </c>
      <c r="U21" s="48">
        <v>3</v>
      </c>
      <c r="V21" s="48">
        <v>2</v>
      </c>
      <c r="W21" s="49">
        <v>0.888889</v>
      </c>
      <c r="X21" s="49">
        <v>0.3333333333333333</v>
      </c>
      <c r="Y21" s="78" t="s">
        <v>618</v>
      </c>
      <c r="Z21" s="78" t="s">
        <v>648</v>
      </c>
      <c r="AA21" s="78" t="s">
        <v>725</v>
      </c>
      <c r="AB21" s="84" t="s">
        <v>3155</v>
      </c>
      <c r="AC21" s="84" t="s">
        <v>3284</v>
      </c>
      <c r="AD21" s="84"/>
      <c r="AE21" s="84" t="s">
        <v>317</v>
      </c>
      <c r="AF21" s="84" t="s">
        <v>3367</v>
      </c>
      <c r="AG21" s="121">
        <v>3</v>
      </c>
      <c r="AH21" s="124">
        <v>2.9702970297029703</v>
      </c>
      <c r="AI21" s="121">
        <v>0</v>
      </c>
      <c r="AJ21" s="124">
        <v>0</v>
      </c>
      <c r="AK21" s="121">
        <v>0</v>
      </c>
      <c r="AL21" s="124">
        <v>0</v>
      </c>
      <c r="AM21" s="121">
        <v>98</v>
      </c>
      <c r="AN21" s="124">
        <v>97.02970297029702</v>
      </c>
      <c r="AO21" s="121">
        <v>101</v>
      </c>
    </row>
    <row r="22" spans="1:41" ht="15">
      <c r="A22" s="87" t="s">
        <v>2891</v>
      </c>
      <c r="B22" s="65" t="s">
        <v>2918</v>
      </c>
      <c r="C22" s="65" t="s">
        <v>59</v>
      </c>
      <c r="D22" s="109"/>
      <c r="E22" s="108"/>
      <c r="F22" s="110" t="s">
        <v>4255</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c r="Z22" s="78"/>
      <c r="AA22" s="78" t="s">
        <v>695</v>
      </c>
      <c r="AB22" s="84" t="s">
        <v>3156</v>
      </c>
      <c r="AC22" s="84" t="s">
        <v>3285</v>
      </c>
      <c r="AD22" s="84"/>
      <c r="AE22" s="84" t="s">
        <v>282</v>
      </c>
      <c r="AF22" s="84" t="s">
        <v>3368</v>
      </c>
      <c r="AG22" s="121">
        <v>3</v>
      </c>
      <c r="AH22" s="124">
        <v>6.521739130434782</v>
      </c>
      <c r="AI22" s="121">
        <v>0</v>
      </c>
      <c r="AJ22" s="124">
        <v>0</v>
      </c>
      <c r="AK22" s="121">
        <v>0</v>
      </c>
      <c r="AL22" s="124">
        <v>0</v>
      </c>
      <c r="AM22" s="121">
        <v>43</v>
      </c>
      <c r="AN22" s="124">
        <v>93.47826086956522</v>
      </c>
      <c r="AO22" s="121">
        <v>46</v>
      </c>
    </row>
    <row r="23" spans="1:41" ht="15">
      <c r="A23" s="87" t="s">
        <v>2892</v>
      </c>
      <c r="B23" s="65" t="s">
        <v>2919</v>
      </c>
      <c r="C23" s="65" t="s">
        <v>59</v>
      </c>
      <c r="D23" s="109"/>
      <c r="E23" s="108"/>
      <c r="F23" s="110" t="s">
        <v>4256</v>
      </c>
      <c r="G23" s="111"/>
      <c r="H23" s="111"/>
      <c r="I23" s="112">
        <v>23</v>
      </c>
      <c r="J23" s="113"/>
      <c r="K23" s="48">
        <v>3</v>
      </c>
      <c r="L23" s="48">
        <v>2</v>
      </c>
      <c r="M23" s="48">
        <v>2</v>
      </c>
      <c r="N23" s="48">
        <v>4</v>
      </c>
      <c r="O23" s="48">
        <v>2</v>
      </c>
      <c r="P23" s="49">
        <v>0</v>
      </c>
      <c r="Q23" s="49">
        <v>0</v>
      </c>
      <c r="R23" s="48">
        <v>1</v>
      </c>
      <c r="S23" s="48">
        <v>0</v>
      </c>
      <c r="T23" s="48">
        <v>3</v>
      </c>
      <c r="U23" s="48">
        <v>4</v>
      </c>
      <c r="V23" s="48">
        <v>2</v>
      </c>
      <c r="W23" s="49">
        <v>0.888889</v>
      </c>
      <c r="X23" s="49">
        <v>0.3333333333333333</v>
      </c>
      <c r="Y23" s="78" t="s">
        <v>597</v>
      </c>
      <c r="Z23" s="78" t="s">
        <v>654</v>
      </c>
      <c r="AA23" s="78" t="s">
        <v>3044</v>
      </c>
      <c r="AB23" s="84" t="s">
        <v>3157</v>
      </c>
      <c r="AC23" s="84" t="s">
        <v>3286</v>
      </c>
      <c r="AD23" s="84"/>
      <c r="AE23" s="84" t="s">
        <v>259</v>
      </c>
      <c r="AF23" s="84" t="s">
        <v>3369</v>
      </c>
      <c r="AG23" s="121">
        <v>0</v>
      </c>
      <c r="AH23" s="124">
        <v>0</v>
      </c>
      <c r="AI23" s="121">
        <v>0</v>
      </c>
      <c r="AJ23" s="124">
        <v>0</v>
      </c>
      <c r="AK23" s="121">
        <v>0</v>
      </c>
      <c r="AL23" s="124">
        <v>0</v>
      </c>
      <c r="AM23" s="121">
        <v>44</v>
      </c>
      <c r="AN23" s="124">
        <v>100</v>
      </c>
      <c r="AO23" s="121">
        <v>44</v>
      </c>
    </row>
    <row r="24" spans="1:41" ht="15">
      <c r="A24" s="87" t="s">
        <v>2893</v>
      </c>
      <c r="B24" s="65" t="s">
        <v>2920</v>
      </c>
      <c r="C24" s="65" t="s">
        <v>59</v>
      </c>
      <c r="D24" s="109"/>
      <c r="E24" s="108"/>
      <c r="F24" s="110" t="s">
        <v>2893</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t="s">
        <v>684</v>
      </c>
      <c r="AB24" s="84" t="s">
        <v>1392</v>
      </c>
      <c r="AC24" s="84" t="s">
        <v>1392</v>
      </c>
      <c r="AD24" s="84"/>
      <c r="AE24" s="84" t="s">
        <v>3336</v>
      </c>
      <c r="AF24" s="84" t="s">
        <v>3370</v>
      </c>
      <c r="AG24" s="121">
        <v>1</v>
      </c>
      <c r="AH24" s="124">
        <v>8.333333333333334</v>
      </c>
      <c r="AI24" s="121">
        <v>0</v>
      </c>
      <c r="AJ24" s="124">
        <v>0</v>
      </c>
      <c r="AK24" s="121">
        <v>0</v>
      </c>
      <c r="AL24" s="124">
        <v>0</v>
      </c>
      <c r="AM24" s="121">
        <v>11</v>
      </c>
      <c r="AN24" s="124">
        <v>91.66666666666667</v>
      </c>
      <c r="AO24" s="121">
        <v>12</v>
      </c>
    </row>
    <row r="25" spans="1:41" ht="15">
      <c r="A25" s="87" t="s">
        <v>2894</v>
      </c>
      <c r="B25" s="65" t="s">
        <v>2921</v>
      </c>
      <c r="C25" s="65" t="s">
        <v>59</v>
      </c>
      <c r="D25" s="109"/>
      <c r="E25" s="108"/>
      <c r="F25" s="110" t="s">
        <v>4257</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637</v>
      </c>
      <c r="Z25" s="78" t="s">
        <v>648</v>
      </c>
      <c r="AA25" s="78" t="s">
        <v>3045</v>
      </c>
      <c r="AB25" s="84" t="s">
        <v>3054</v>
      </c>
      <c r="AC25" s="84" t="s">
        <v>1392</v>
      </c>
      <c r="AD25" s="84" t="s">
        <v>410</v>
      </c>
      <c r="AE25" s="84"/>
      <c r="AF25" s="84" t="s">
        <v>3371</v>
      </c>
      <c r="AG25" s="121">
        <v>2</v>
      </c>
      <c r="AH25" s="124">
        <v>4.878048780487805</v>
      </c>
      <c r="AI25" s="121">
        <v>2</v>
      </c>
      <c r="AJ25" s="124">
        <v>4.878048780487805</v>
      </c>
      <c r="AK25" s="121">
        <v>0</v>
      </c>
      <c r="AL25" s="124">
        <v>0</v>
      </c>
      <c r="AM25" s="121">
        <v>37</v>
      </c>
      <c r="AN25" s="124">
        <v>90.2439024390244</v>
      </c>
      <c r="AO25" s="121">
        <v>41</v>
      </c>
    </row>
    <row r="26" spans="1:41" ht="15">
      <c r="A26" s="87" t="s">
        <v>2895</v>
      </c>
      <c r="B26" s="65" t="s">
        <v>2922</v>
      </c>
      <c r="C26" s="65" t="s">
        <v>59</v>
      </c>
      <c r="D26" s="109"/>
      <c r="E26" s="108"/>
      <c r="F26" s="110" t="s">
        <v>4258</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c r="Z26" s="78"/>
      <c r="AA26" s="78" t="s">
        <v>750</v>
      </c>
      <c r="AB26" s="84" t="s">
        <v>3158</v>
      </c>
      <c r="AC26" s="84" t="s">
        <v>3287</v>
      </c>
      <c r="AD26" s="84"/>
      <c r="AE26" s="84" t="s">
        <v>349</v>
      </c>
      <c r="AF26" s="84" t="s">
        <v>3372</v>
      </c>
      <c r="AG26" s="121">
        <v>2</v>
      </c>
      <c r="AH26" s="124">
        <v>3.389830508474576</v>
      </c>
      <c r="AI26" s="121">
        <v>0</v>
      </c>
      <c r="AJ26" s="124">
        <v>0</v>
      </c>
      <c r="AK26" s="121">
        <v>0</v>
      </c>
      <c r="AL26" s="124">
        <v>0</v>
      </c>
      <c r="AM26" s="121">
        <v>57</v>
      </c>
      <c r="AN26" s="124">
        <v>96.61016949152543</v>
      </c>
      <c r="AO26" s="121">
        <v>59</v>
      </c>
    </row>
    <row r="27" spans="1:41" ht="15">
      <c r="A27" s="87" t="s">
        <v>2896</v>
      </c>
      <c r="B27" s="65" t="s">
        <v>2911</v>
      </c>
      <c r="C27" s="65" t="s">
        <v>61</v>
      </c>
      <c r="D27" s="109"/>
      <c r="E27" s="108"/>
      <c r="F27" s="110" t="s">
        <v>4259</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633</v>
      </c>
      <c r="Z27" s="78" t="s">
        <v>666</v>
      </c>
      <c r="AA27" s="78" t="s">
        <v>748</v>
      </c>
      <c r="AB27" s="84" t="s">
        <v>3159</v>
      </c>
      <c r="AC27" s="84" t="s">
        <v>3288</v>
      </c>
      <c r="AD27" s="84"/>
      <c r="AE27" s="84" t="s">
        <v>345</v>
      </c>
      <c r="AF27" s="84" t="s">
        <v>3373</v>
      </c>
      <c r="AG27" s="121">
        <v>0</v>
      </c>
      <c r="AH27" s="124">
        <v>0</v>
      </c>
      <c r="AI27" s="121">
        <v>1</v>
      </c>
      <c r="AJ27" s="124">
        <v>1.4285714285714286</v>
      </c>
      <c r="AK27" s="121">
        <v>0</v>
      </c>
      <c r="AL27" s="124">
        <v>0</v>
      </c>
      <c r="AM27" s="121">
        <v>69</v>
      </c>
      <c r="AN27" s="124">
        <v>98.57142857142857</v>
      </c>
      <c r="AO27" s="121">
        <v>70</v>
      </c>
    </row>
    <row r="28" spans="1:41" ht="15">
      <c r="A28" s="87" t="s">
        <v>2897</v>
      </c>
      <c r="B28" s="65" t="s">
        <v>2912</v>
      </c>
      <c r="C28" s="65" t="s">
        <v>61</v>
      </c>
      <c r="D28" s="109"/>
      <c r="E28" s="108"/>
      <c r="F28" s="110" t="s">
        <v>4260</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c r="Z28" s="78"/>
      <c r="AA28" s="78" t="s">
        <v>684</v>
      </c>
      <c r="AB28" s="84" t="s">
        <v>3160</v>
      </c>
      <c r="AC28" s="84" t="s">
        <v>1392</v>
      </c>
      <c r="AD28" s="84" t="s">
        <v>405</v>
      </c>
      <c r="AE28" s="84"/>
      <c r="AF28" s="84" t="s">
        <v>3374</v>
      </c>
      <c r="AG28" s="121">
        <v>0</v>
      </c>
      <c r="AH28" s="124">
        <v>0</v>
      </c>
      <c r="AI28" s="121">
        <v>2</v>
      </c>
      <c r="AJ28" s="124">
        <v>4.545454545454546</v>
      </c>
      <c r="AK28" s="121">
        <v>0</v>
      </c>
      <c r="AL28" s="124">
        <v>0</v>
      </c>
      <c r="AM28" s="121">
        <v>42</v>
      </c>
      <c r="AN28" s="124">
        <v>95.45454545454545</v>
      </c>
      <c r="AO28" s="121">
        <v>44</v>
      </c>
    </row>
    <row r="29" spans="1:41" ht="15">
      <c r="A29" s="87" t="s">
        <v>2898</v>
      </c>
      <c r="B29" s="65" t="s">
        <v>2913</v>
      </c>
      <c r="C29" s="65" t="s">
        <v>61</v>
      </c>
      <c r="D29" s="109"/>
      <c r="E29" s="108"/>
      <c r="F29" s="110" t="s">
        <v>2898</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c r="Z29" s="78"/>
      <c r="AA29" s="78" t="s">
        <v>743</v>
      </c>
      <c r="AB29" s="84" t="s">
        <v>1392</v>
      </c>
      <c r="AC29" s="84" t="s">
        <v>1392</v>
      </c>
      <c r="AD29" s="84" t="s">
        <v>401</v>
      </c>
      <c r="AE29" s="84"/>
      <c r="AF29" s="84" t="s">
        <v>3375</v>
      </c>
      <c r="AG29" s="121">
        <v>1</v>
      </c>
      <c r="AH29" s="124">
        <v>2.5</v>
      </c>
      <c r="AI29" s="121">
        <v>0</v>
      </c>
      <c r="AJ29" s="124">
        <v>0</v>
      </c>
      <c r="AK29" s="121">
        <v>0</v>
      </c>
      <c r="AL29" s="124">
        <v>0</v>
      </c>
      <c r="AM29" s="121">
        <v>39</v>
      </c>
      <c r="AN29" s="124">
        <v>97.5</v>
      </c>
      <c r="AO29" s="121">
        <v>40</v>
      </c>
    </row>
    <row r="30" spans="1:41" ht="15">
      <c r="A30" s="87" t="s">
        <v>2899</v>
      </c>
      <c r="B30" s="65" t="s">
        <v>2914</v>
      </c>
      <c r="C30" s="65" t="s">
        <v>61</v>
      </c>
      <c r="D30" s="109"/>
      <c r="E30" s="108"/>
      <c r="F30" s="110" t="s">
        <v>4261</v>
      </c>
      <c r="G30" s="111"/>
      <c r="H30" s="111"/>
      <c r="I30" s="112">
        <v>30</v>
      </c>
      <c r="J30" s="113"/>
      <c r="K30" s="48">
        <v>2</v>
      </c>
      <c r="L30" s="48">
        <v>1</v>
      </c>
      <c r="M30" s="48">
        <v>2</v>
      </c>
      <c r="N30" s="48">
        <v>3</v>
      </c>
      <c r="O30" s="48">
        <v>2</v>
      </c>
      <c r="P30" s="49">
        <v>0</v>
      </c>
      <c r="Q30" s="49">
        <v>0</v>
      </c>
      <c r="R30" s="48">
        <v>1</v>
      </c>
      <c r="S30" s="48">
        <v>0</v>
      </c>
      <c r="T30" s="48">
        <v>2</v>
      </c>
      <c r="U30" s="48">
        <v>3</v>
      </c>
      <c r="V30" s="48">
        <v>1</v>
      </c>
      <c r="W30" s="49">
        <v>0.5</v>
      </c>
      <c r="X30" s="49">
        <v>0.5</v>
      </c>
      <c r="Y30" s="78" t="s">
        <v>2969</v>
      </c>
      <c r="Z30" s="78" t="s">
        <v>2990</v>
      </c>
      <c r="AA30" s="78" t="s">
        <v>3046</v>
      </c>
      <c r="AB30" s="84" t="s">
        <v>3161</v>
      </c>
      <c r="AC30" s="84" t="s">
        <v>3289</v>
      </c>
      <c r="AD30" s="84"/>
      <c r="AE30" s="84" t="s">
        <v>322</v>
      </c>
      <c r="AF30" s="84" t="s">
        <v>3376</v>
      </c>
      <c r="AG30" s="121">
        <v>2</v>
      </c>
      <c r="AH30" s="124">
        <v>3.225806451612903</v>
      </c>
      <c r="AI30" s="121">
        <v>2</v>
      </c>
      <c r="AJ30" s="124">
        <v>3.225806451612903</v>
      </c>
      <c r="AK30" s="121">
        <v>0</v>
      </c>
      <c r="AL30" s="124">
        <v>0</v>
      </c>
      <c r="AM30" s="121">
        <v>58</v>
      </c>
      <c r="AN30" s="124">
        <v>93.54838709677419</v>
      </c>
      <c r="AO30" s="121">
        <v>62</v>
      </c>
    </row>
    <row r="31" spans="1:41" ht="15">
      <c r="A31" s="87" t="s">
        <v>2900</v>
      </c>
      <c r="B31" s="65" t="s">
        <v>2915</v>
      </c>
      <c r="C31" s="65" t="s">
        <v>61</v>
      </c>
      <c r="D31" s="109"/>
      <c r="E31" s="108"/>
      <c r="F31" s="110" t="s">
        <v>2900</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619</v>
      </c>
      <c r="Z31" s="78" t="s">
        <v>648</v>
      </c>
      <c r="AA31" s="78" t="s">
        <v>684</v>
      </c>
      <c r="AB31" s="84" t="s">
        <v>1392</v>
      </c>
      <c r="AC31" s="84" t="s">
        <v>1392</v>
      </c>
      <c r="AD31" s="84"/>
      <c r="AE31" s="84" t="s">
        <v>396</v>
      </c>
      <c r="AF31" s="84" t="s">
        <v>3377</v>
      </c>
      <c r="AG31" s="121">
        <v>1</v>
      </c>
      <c r="AH31" s="124">
        <v>6.666666666666667</v>
      </c>
      <c r="AI31" s="121">
        <v>0</v>
      </c>
      <c r="AJ31" s="124">
        <v>0</v>
      </c>
      <c r="AK31" s="121">
        <v>0</v>
      </c>
      <c r="AL31" s="124">
        <v>0</v>
      </c>
      <c r="AM31" s="121">
        <v>14</v>
      </c>
      <c r="AN31" s="124">
        <v>93.33333333333333</v>
      </c>
      <c r="AO31" s="121">
        <v>15</v>
      </c>
    </row>
    <row r="32" spans="1:41" ht="15">
      <c r="A32" s="87" t="s">
        <v>2901</v>
      </c>
      <c r="B32" s="65" t="s">
        <v>2916</v>
      </c>
      <c r="C32" s="65" t="s">
        <v>61</v>
      </c>
      <c r="D32" s="109"/>
      <c r="E32" s="108"/>
      <c r="F32" s="110" t="s">
        <v>4262</v>
      </c>
      <c r="G32" s="111"/>
      <c r="H32" s="111"/>
      <c r="I32" s="112">
        <v>32</v>
      </c>
      <c r="J32" s="113"/>
      <c r="K32" s="48">
        <v>2</v>
      </c>
      <c r="L32" s="48">
        <v>2</v>
      </c>
      <c r="M32" s="48">
        <v>0</v>
      </c>
      <c r="N32" s="48">
        <v>2</v>
      </c>
      <c r="O32" s="48">
        <v>1</v>
      </c>
      <c r="P32" s="49">
        <v>0</v>
      </c>
      <c r="Q32" s="49">
        <v>0</v>
      </c>
      <c r="R32" s="48">
        <v>1</v>
      </c>
      <c r="S32" s="48">
        <v>0</v>
      </c>
      <c r="T32" s="48">
        <v>2</v>
      </c>
      <c r="U32" s="48">
        <v>2</v>
      </c>
      <c r="V32" s="48">
        <v>1</v>
      </c>
      <c r="W32" s="49">
        <v>0.5</v>
      </c>
      <c r="X32" s="49">
        <v>0.5</v>
      </c>
      <c r="Y32" s="78"/>
      <c r="Z32" s="78"/>
      <c r="AA32" s="78" t="s">
        <v>707</v>
      </c>
      <c r="AB32" s="84" t="s">
        <v>3162</v>
      </c>
      <c r="AC32" s="84" t="s">
        <v>3290</v>
      </c>
      <c r="AD32" s="84"/>
      <c r="AE32" s="84" t="s">
        <v>312</v>
      </c>
      <c r="AF32" s="84" t="s">
        <v>3378</v>
      </c>
      <c r="AG32" s="121">
        <v>2</v>
      </c>
      <c r="AH32" s="124">
        <v>3.5714285714285716</v>
      </c>
      <c r="AI32" s="121">
        <v>0</v>
      </c>
      <c r="AJ32" s="124">
        <v>0</v>
      </c>
      <c r="AK32" s="121">
        <v>0</v>
      </c>
      <c r="AL32" s="124">
        <v>0</v>
      </c>
      <c r="AM32" s="121">
        <v>54</v>
      </c>
      <c r="AN32" s="124">
        <v>96.42857142857143</v>
      </c>
      <c r="AO32" s="121">
        <v>56</v>
      </c>
    </row>
    <row r="33" spans="1:41" ht="15">
      <c r="A33" s="87" t="s">
        <v>2902</v>
      </c>
      <c r="B33" s="65" t="s">
        <v>2917</v>
      </c>
      <c r="C33" s="65" t="s">
        <v>61</v>
      </c>
      <c r="D33" s="109"/>
      <c r="E33" s="108"/>
      <c r="F33" s="110" t="s">
        <v>4263</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2970</v>
      </c>
      <c r="Z33" s="78" t="s">
        <v>2991</v>
      </c>
      <c r="AA33" s="78" t="s">
        <v>3047</v>
      </c>
      <c r="AB33" s="84" t="s">
        <v>3163</v>
      </c>
      <c r="AC33" s="84" t="s">
        <v>3169</v>
      </c>
      <c r="AD33" s="84"/>
      <c r="AE33" s="84" t="s">
        <v>395</v>
      </c>
      <c r="AF33" s="84" t="s">
        <v>3379</v>
      </c>
      <c r="AG33" s="121">
        <v>0</v>
      </c>
      <c r="AH33" s="124">
        <v>0</v>
      </c>
      <c r="AI33" s="121">
        <v>0</v>
      </c>
      <c r="AJ33" s="124">
        <v>0</v>
      </c>
      <c r="AK33" s="121">
        <v>0</v>
      </c>
      <c r="AL33" s="124">
        <v>0</v>
      </c>
      <c r="AM33" s="121">
        <v>16</v>
      </c>
      <c r="AN33" s="124">
        <v>100</v>
      </c>
      <c r="AO33" s="121">
        <v>16</v>
      </c>
    </row>
    <row r="34" spans="1:41" ht="15">
      <c r="A34" s="87" t="s">
        <v>2903</v>
      </c>
      <c r="B34" s="65" t="s">
        <v>2918</v>
      </c>
      <c r="C34" s="65" t="s">
        <v>61</v>
      </c>
      <c r="D34" s="109"/>
      <c r="E34" s="108"/>
      <c r="F34" s="110" t="s">
        <v>4264</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t="s">
        <v>612</v>
      </c>
      <c r="Z34" s="78" t="s">
        <v>663</v>
      </c>
      <c r="AA34" s="78" t="s">
        <v>722</v>
      </c>
      <c r="AB34" s="84" t="s">
        <v>3058</v>
      </c>
      <c r="AC34" s="84" t="s">
        <v>1392</v>
      </c>
      <c r="AD34" s="84"/>
      <c r="AE34" s="84" t="s">
        <v>394</v>
      </c>
      <c r="AF34" s="84" t="s">
        <v>3380</v>
      </c>
      <c r="AG34" s="121">
        <v>0</v>
      </c>
      <c r="AH34" s="124">
        <v>0</v>
      </c>
      <c r="AI34" s="121">
        <v>0</v>
      </c>
      <c r="AJ34" s="124">
        <v>0</v>
      </c>
      <c r="AK34" s="121">
        <v>0</v>
      </c>
      <c r="AL34" s="124">
        <v>0</v>
      </c>
      <c r="AM34" s="121">
        <v>20</v>
      </c>
      <c r="AN34" s="124">
        <v>100</v>
      </c>
      <c r="AO34" s="121">
        <v>20</v>
      </c>
    </row>
    <row r="35" spans="1:41" ht="15">
      <c r="A35" s="87" t="s">
        <v>2904</v>
      </c>
      <c r="B35" s="65" t="s">
        <v>2919</v>
      </c>
      <c r="C35" s="65" t="s">
        <v>61</v>
      </c>
      <c r="D35" s="109"/>
      <c r="E35" s="108"/>
      <c r="F35" s="110" t="s">
        <v>4265</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c r="Z35" s="78"/>
      <c r="AA35" s="78" t="s">
        <v>721</v>
      </c>
      <c r="AB35" s="84" t="s">
        <v>3164</v>
      </c>
      <c r="AC35" s="84" t="s">
        <v>3291</v>
      </c>
      <c r="AD35" s="84"/>
      <c r="AE35" s="84" t="s">
        <v>308</v>
      </c>
      <c r="AF35" s="84" t="s">
        <v>3381</v>
      </c>
      <c r="AG35" s="121">
        <v>2</v>
      </c>
      <c r="AH35" s="124">
        <v>3.508771929824561</v>
      </c>
      <c r="AI35" s="121">
        <v>0</v>
      </c>
      <c r="AJ35" s="124">
        <v>0</v>
      </c>
      <c r="AK35" s="121">
        <v>0</v>
      </c>
      <c r="AL35" s="124">
        <v>0</v>
      </c>
      <c r="AM35" s="121">
        <v>55</v>
      </c>
      <c r="AN35" s="124">
        <v>96.49122807017544</v>
      </c>
      <c r="AO35" s="121">
        <v>57</v>
      </c>
    </row>
    <row r="36" spans="1:41" ht="15">
      <c r="A36" s="87" t="s">
        <v>2905</v>
      </c>
      <c r="B36" s="65" t="s">
        <v>2920</v>
      </c>
      <c r="C36" s="65" t="s">
        <v>61</v>
      </c>
      <c r="D36" s="109"/>
      <c r="E36" s="108"/>
      <c r="F36" s="110" t="s">
        <v>4266</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610</v>
      </c>
      <c r="Z36" s="78" t="s">
        <v>661</v>
      </c>
      <c r="AA36" s="78" t="s">
        <v>718</v>
      </c>
      <c r="AB36" s="84" t="s">
        <v>3165</v>
      </c>
      <c r="AC36" s="84" t="s">
        <v>3292</v>
      </c>
      <c r="AD36" s="84"/>
      <c r="AE36" s="84" t="s">
        <v>302</v>
      </c>
      <c r="AF36" s="84" t="s">
        <v>3382</v>
      </c>
      <c r="AG36" s="121">
        <v>0</v>
      </c>
      <c r="AH36" s="124">
        <v>0</v>
      </c>
      <c r="AI36" s="121">
        <v>2</v>
      </c>
      <c r="AJ36" s="124">
        <v>5.405405405405405</v>
      </c>
      <c r="AK36" s="121">
        <v>0</v>
      </c>
      <c r="AL36" s="124">
        <v>0</v>
      </c>
      <c r="AM36" s="121">
        <v>35</v>
      </c>
      <c r="AN36" s="124">
        <v>94.5945945945946</v>
      </c>
      <c r="AO36" s="121">
        <v>37</v>
      </c>
    </row>
    <row r="37" spans="1:41" ht="15">
      <c r="A37" s="87" t="s">
        <v>2906</v>
      </c>
      <c r="B37" s="65" t="s">
        <v>2921</v>
      </c>
      <c r="C37" s="65" t="s">
        <v>61</v>
      </c>
      <c r="D37" s="109"/>
      <c r="E37" s="108"/>
      <c r="F37" s="110" t="s">
        <v>2906</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c r="Z37" s="78"/>
      <c r="AA37" s="78" t="s">
        <v>712</v>
      </c>
      <c r="AB37" s="84" t="s">
        <v>1392</v>
      </c>
      <c r="AC37" s="84" t="s">
        <v>1392</v>
      </c>
      <c r="AD37" s="84" t="s">
        <v>390</v>
      </c>
      <c r="AE37" s="84"/>
      <c r="AF37" s="84" t="s">
        <v>3383</v>
      </c>
      <c r="AG37" s="121">
        <v>0</v>
      </c>
      <c r="AH37" s="124">
        <v>0</v>
      </c>
      <c r="AI37" s="121">
        <v>0</v>
      </c>
      <c r="AJ37" s="124">
        <v>0</v>
      </c>
      <c r="AK37" s="121">
        <v>0</v>
      </c>
      <c r="AL37" s="124">
        <v>0</v>
      </c>
      <c r="AM37" s="121">
        <v>4</v>
      </c>
      <c r="AN37" s="124">
        <v>100</v>
      </c>
      <c r="AO37" s="121">
        <v>4</v>
      </c>
    </row>
    <row r="38" spans="1:41" ht="15">
      <c r="A38" s="87" t="s">
        <v>2907</v>
      </c>
      <c r="B38" s="65" t="s">
        <v>2922</v>
      </c>
      <c r="C38" s="65" t="s">
        <v>61</v>
      </c>
      <c r="D38" s="109"/>
      <c r="E38" s="108"/>
      <c r="F38" s="110" t="s">
        <v>4267</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t="s">
        <v>599</v>
      </c>
      <c r="Z38" s="78" t="s">
        <v>656</v>
      </c>
      <c r="AA38" s="78" t="s">
        <v>691</v>
      </c>
      <c r="AB38" s="84" t="s">
        <v>3166</v>
      </c>
      <c r="AC38" s="84" t="s">
        <v>3293</v>
      </c>
      <c r="AD38" s="84"/>
      <c r="AE38" s="84" t="s">
        <v>249</v>
      </c>
      <c r="AF38" s="84" t="s">
        <v>3384</v>
      </c>
      <c r="AG38" s="121">
        <v>0</v>
      </c>
      <c r="AH38" s="124">
        <v>0</v>
      </c>
      <c r="AI38" s="121">
        <v>0</v>
      </c>
      <c r="AJ38" s="124">
        <v>0</v>
      </c>
      <c r="AK38" s="121">
        <v>0</v>
      </c>
      <c r="AL38" s="124">
        <v>0</v>
      </c>
      <c r="AM38" s="121">
        <v>38</v>
      </c>
      <c r="AN38" s="124">
        <v>100</v>
      </c>
      <c r="AO38" s="121">
        <v>38</v>
      </c>
    </row>
    <row r="39" spans="1:41" ht="15">
      <c r="A39" s="87" t="s">
        <v>2908</v>
      </c>
      <c r="B39" s="65" t="s">
        <v>2911</v>
      </c>
      <c r="C39" s="65" t="s">
        <v>63</v>
      </c>
      <c r="D39" s="109"/>
      <c r="E39" s="108"/>
      <c r="F39" s="110" t="s">
        <v>4268</v>
      </c>
      <c r="G39" s="111"/>
      <c r="H39" s="111"/>
      <c r="I39" s="112">
        <v>39</v>
      </c>
      <c r="J39" s="113"/>
      <c r="K39" s="48">
        <v>2</v>
      </c>
      <c r="L39" s="48">
        <v>2</v>
      </c>
      <c r="M39" s="48">
        <v>0</v>
      </c>
      <c r="N39" s="48">
        <v>2</v>
      </c>
      <c r="O39" s="48">
        <v>1</v>
      </c>
      <c r="P39" s="49">
        <v>0</v>
      </c>
      <c r="Q39" s="49">
        <v>0</v>
      </c>
      <c r="R39" s="48">
        <v>1</v>
      </c>
      <c r="S39" s="48">
        <v>0</v>
      </c>
      <c r="T39" s="48">
        <v>2</v>
      </c>
      <c r="U39" s="48">
        <v>2</v>
      </c>
      <c r="V39" s="48">
        <v>1</v>
      </c>
      <c r="W39" s="49">
        <v>0.5</v>
      </c>
      <c r="X39" s="49">
        <v>0.5</v>
      </c>
      <c r="Y39" s="78" t="s">
        <v>596</v>
      </c>
      <c r="Z39" s="78" t="s">
        <v>653</v>
      </c>
      <c r="AA39" s="78" t="s">
        <v>694</v>
      </c>
      <c r="AB39" s="84" t="s">
        <v>3167</v>
      </c>
      <c r="AC39" s="84" t="s">
        <v>3294</v>
      </c>
      <c r="AD39" s="84"/>
      <c r="AE39" s="84" t="s">
        <v>236</v>
      </c>
      <c r="AF39" s="84" t="s">
        <v>3385</v>
      </c>
      <c r="AG39" s="121">
        <v>0</v>
      </c>
      <c r="AH39" s="124">
        <v>0</v>
      </c>
      <c r="AI39" s="121">
        <v>0</v>
      </c>
      <c r="AJ39" s="124">
        <v>0</v>
      </c>
      <c r="AK39" s="121">
        <v>0</v>
      </c>
      <c r="AL39" s="124">
        <v>0</v>
      </c>
      <c r="AM39" s="121">
        <v>30</v>
      </c>
      <c r="AN39" s="124">
        <v>100</v>
      </c>
      <c r="AO39" s="121">
        <v>30</v>
      </c>
    </row>
    <row r="40" spans="1:41" ht="15">
      <c r="A40" s="87" t="s">
        <v>2909</v>
      </c>
      <c r="B40" s="65" t="s">
        <v>2912</v>
      </c>
      <c r="C40" s="65" t="s">
        <v>63</v>
      </c>
      <c r="D40" s="109"/>
      <c r="E40" s="108"/>
      <c r="F40" s="110" t="s">
        <v>2909</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685</v>
      </c>
      <c r="AB40" s="84" t="s">
        <v>1392</v>
      </c>
      <c r="AC40" s="84" t="s">
        <v>1392</v>
      </c>
      <c r="AD40" s="84" t="s">
        <v>369</v>
      </c>
      <c r="AE40" s="84"/>
      <c r="AF40" s="84" t="s">
        <v>3386</v>
      </c>
      <c r="AG40" s="121">
        <v>0</v>
      </c>
      <c r="AH40" s="124">
        <v>0</v>
      </c>
      <c r="AI40" s="121">
        <v>1</v>
      </c>
      <c r="AJ40" s="124">
        <v>5.2631578947368425</v>
      </c>
      <c r="AK40" s="121">
        <v>0</v>
      </c>
      <c r="AL40" s="124">
        <v>0</v>
      </c>
      <c r="AM40" s="121">
        <v>18</v>
      </c>
      <c r="AN40" s="124">
        <v>94.73684210526316</v>
      </c>
      <c r="AO40" s="121">
        <v>19</v>
      </c>
    </row>
    <row r="41" spans="1:41" ht="15">
      <c r="A41" s="87" t="s">
        <v>2910</v>
      </c>
      <c r="B41" s="65" t="s">
        <v>2913</v>
      </c>
      <c r="C41" s="65" t="s">
        <v>63</v>
      </c>
      <c r="D41" s="109"/>
      <c r="E41" s="108"/>
      <c r="F41" s="110" t="s">
        <v>2910</v>
      </c>
      <c r="G41" s="111"/>
      <c r="H41" s="111"/>
      <c r="I41" s="112">
        <v>41</v>
      </c>
      <c r="J41" s="113"/>
      <c r="K41" s="48">
        <v>2</v>
      </c>
      <c r="L41" s="48">
        <v>1</v>
      </c>
      <c r="M41" s="48">
        <v>0</v>
      </c>
      <c r="N41" s="48">
        <v>1</v>
      </c>
      <c r="O41" s="48">
        <v>0</v>
      </c>
      <c r="P41" s="49">
        <v>0</v>
      </c>
      <c r="Q41" s="49">
        <v>0</v>
      </c>
      <c r="R41" s="48">
        <v>1</v>
      </c>
      <c r="S41" s="48">
        <v>0</v>
      </c>
      <c r="T41" s="48">
        <v>2</v>
      </c>
      <c r="U41" s="48">
        <v>1</v>
      </c>
      <c r="V41" s="48">
        <v>1</v>
      </c>
      <c r="W41" s="49">
        <v>0.5</v>
      </c>
      <c r="X41" s="49">
        <v>0.5</v>
      </c>
      <c r="Y41" s="78" t="s">
        <v>590</v>
      </c>
      <c r="Z41" s="78" t="s">
        <v>647</v>
      </c>
      <c r="AA41" s="78" t="s">
        <v>679</v>
      </c>
      <c r="AB41" s="84" t="s">
        <v>1392</v>
      </c>
      <c r="AC41" s="84" t="s">
        <v>1392</v>
      </c>
      <c r="AD41" s="84"/>
      <c r="AE41" s="84" t="s">
        <v>366</v>
      </c>
      <c r="AF41" s="84" t="s">
        <v>3387</v>
      </c>
      <c r="AG41" s="121">
        <v>2</v>
      </c>
      <c r="AH41" s="124">
        <v>16.666666666666668</v>
      </c>
      <c r="AI41" s="121">
        <v>0</v>
      </c>
      <c r="AJ41" s="124">
        <v>0</v>
      </c>
      <c r="AK41" s="121">
        <v>0</v>
      </c>
      <c r="AL41" s="124">
        <v>0</v>
      </c>
      <c r="AM41" s="121">
        <v>10</v>
      </c>
      <c r="AN41" s="124">
        <v>83.33333333333333</v>
      </c>
      <c r="AO41" s="121">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2872</v>
      </c>
      <c r="B2" s="84" t="s">
        <v>215</v>
      </c>
      <c r="C2" s="78">
        <f>VLOOKUP(GroupVertices[[#This Row],[Vertex]],Vertices[],MATCH("ID",Vertices[[#Headers],[Vertex]:[Vertex Content Word Count]],0),FALSE)</f>
        <v>12</v>
      </c>
    </row>
    <row r="3" spans="1:3" ht="15">
      <c r="A3" s="78" t="s">
        <v>2872</v>
      </c>
      <c r="B3" s="84" t="s">
        <v>216</v>
      </c>
      <c r="C3" s="78">
        <f>VLOOKUP(GroupVertices[[#This Row],[Vertex]],Vertices[],MATCH("ID",Vertices[[#Headers],[Vertex]:[Vertex Content Word Count]],0),FALSE)</f>
        <v>13</v>
      </c>
    </row>
    <row r="4" spans="1:3" ht="15">
      <c r="A4" s="78" t="s">
        <v>2872</v>
      </c>
      <c r="B4" s="84" t="s">
        <v>217</v>
      </c>
      <c r="C4" s="78">
        <f>VLOOKUP(GroupVertices[[#This Row],[Vertex]],Vertices[],MATCH("ID",Vertices[[#Headers],[Vertex]:[Vertex Content Word Count]],0),FALSE)</f>
        <v>14</v>
      </c>
    </row>
    <row r="5" spans="1:3" ht="15">
      <c r="A5" s="78" t="s">
        <v>2872</v>
      </c>
      <c r="B5" s="84" t="s">
        <v>225</v>
      </c>
      <c r="C5" s="78">
        <f>VLOOKUP(GroupVertices[[#This Row],[Vertex]],Vertices[],MATCH("ID",Vertices[[#Headers],[Vertex]:[Vertex Content Word Count]],0),FALSE)</f>
        <v>26</v>
      </c>
    </row>
    <row r="6" spans="1:3" ht="15">
      <c r="A6" s="78" t="s">
        <v>2872</v>
      </c>
      <c r="B6" s="84" t="s">
        <v>239</v>
      </c>
      <c r="C6" s="78">
        <f>VLOOKUP(GroupVertices[[#This Row],[Vertex]],Vertices[],MATCH("ID",Vertices[[#Headers],[Vertex]:[Vertex Content Word Count]],0),FALSE)</f>
        <v>44</v>
      </c>
    </row>
    <row r="7" spans="1:3" ht="15">
      <c r="A7" s="78" t="s">
        <v>2872</v>
      </c>
      <c r="B7" s="84" t="s">
        <v>255</v>
      </c>
      <c r="C7" s="78">
        <f>VLOOKUP(GroupVertices[[#This Row],[Vertex]],Vertices[],MATCH("ID",Vertices[[#Headers],[Vertex]:[Vertex Content Word Count]],0),FALSE)</f>
        <v>66</v>
      </c>
    </row>
    <row r="8" spans="1:3" ht="15">
      <c r="A8" s="78" t="s">
        <v>2872</v>
      </c>
      <c r="B8" s="84" t="s">
        <v>260</v>
      </c>
      <c r="C8" s="78">
        <f>VLOOKUP(GroupVertices[[#This Row],[Vertex]],Vertices[],MATCH("ID",Vertices[[#Headers],[Vertex]:[Vertex Content Word Count]],0),FALSE)</f>
        <v>71</v>
      </c>
    </row>
    <row r="9" spans="1:3" ht="15">
      <c r="A9" s="78" t="s">
        <v>2872</v>
      </c>
      <c r="B9" s="84" t="s">
        <v>267</v>
      </c>
      <c r="C9" s="78">
        <f>VLOOKUP(GroupVertices[[#This Row],[Vertex]],Vertices[],MATCH("ID",Vertices[[#Headers],[Vertex]:[Vertex Content Word Count]],0),FALSE)</f>
        <v>79</v>
      </c>
    </row>
    <row r="10" spans="1:3" ht="15">
      <c r="A10" s="78" t="s">
        <v>2872</v>
      </c>
      <c r="B10" s="84" t="s">
        <v>277</v>
      </c>
      <c r="C10" s="78">
        <f>VLOOKUP(GroupVertices[[#This Row],[Vertex]],Vertices[],MATCH("ID",Vertices[[#Headers],[Vertex]:[Vertex Content Word Count]],0),FALSE)</f>
        <v>90</v>
      </c>
    </row>
    <row r="11" spans="1:3" ht="15">
      <c r="A11" s="78" t="s">
        <v>2872</v>
      </c>
      <c r="B11" s="84" t="s">
        <v>281</v>
      </c>
      <c r="C11" s="78">
        <f>VLOOKUP(GroupVertices[[#This Row],[Vertex]],Vertices[],MATCH("ID",Vertices[[#Headers],[Vertex]:[Vertex Content Word Count]],0),FALSE)</f>
        <v>94</v>
      </c>
    </row>
    <row r="12" spans="1:3" ht="15">
      <c r="A12" s="78" t="s">
        <v>2872</v>
      </c>
      <c r="B12" s="84" t="s">
        <v>284</v>
      </c>
      <c r="C12" s="78">
        <f>VLOOKUP(GroupVertices[[#This Row],[Vertex]],Vertices[],MATCH("ID",Vertices[[#Headers],[Vertex]:[Vertex Content Word Count]],0),FALSE)</f>
        <v>96</v>
      </c>
    </row>
    <row r="13" spans="1:3" ht="15">
      <c r="A13" s="78" t="s">
        <v>2872</v>
      </c>
      <c r="B13" s="84" t="s">
        <v>288</v>
      </c>
      <c r="C13" s="78">
        <f>VLOOKUP(GroupVertices[[#This Row],[Vertex]],Vertices[],MATCH("ID",Vertices[[#Headers],[Vertex]:[Vertex Content Word Count]],0),FALSE)</f>
        <v>108</v>
      </c>
    </row>
    <row r="14" spans="1:3" ht="15">
      <c r="A14" s="78" t="s">
        <v>2872</v>
      </c>
      <c r="B14" s="84" t="s">
        <v>292</v>
      </c>
      <c r="C14" s="78">
        <f>VLOOKUP(GroupVertices[[#This Row],[Vertex]],Vertices[],MATCH("ID",Vertices[[#Headers],[Vertex]:[Vertex Content Word Count]],0),FALSE)</f>
        <v>115</v>
      </c>
    </row>
    <row r="15" spans="1:3" ht="15">
      <c r="A15" s="78" t="s">
        <v>2872</v>
      </c>
      <c r="B15" s="84" t="s">
        <v>298</v>
      </c>
      <c r="C15" s="78">
        <f>VLOOKUP(GroupVertices[[#This Row],[Vertex]],Vertices[],MATCH("ID",Vertices[[#Headers],[Vertex]:[Vertex Content Word Count]],0),FALSE)</f>
        <v>124</v>
      </c>
    </row>
    <row r="16" spans="1:3" ht="15">
      <c r="A16" s="78" t="s">
        <v>2872</v>
      </c>
      <c r="B16" s="84" t="s">
        <v>299</v>
      </c>
      <c r="C16" s="78">
        <f>VLOOKUP(GroupVertices[[#This Row],[Vertex]],Vertices[],MATCH("ID",Vertices[[#Headers],[Vertex]:[Vertex Content Word Count]],0),FALSE)</f>
        <v>125</v>
      </c>
    </row>
    <row r="17" spans="1:3" ht="15">
      <c r="A17" s="78" t="s">
        <v>2872</v>
      </c>
      <c r="B17" s="84" t="s">
        <v>300</v>
      </c>
      <c r="C17" s="78">
        <f>VLOOKUP(GroupVertices[[#This Row],[Vertex]],Vertices[],MATCH("ID",Vertices[[#Headers],[Vertex]:[Vertex Content Word Count]],0),FALSE)</f>
        <v>126</v>
      </c>
    </row>
    <row r="18" spans="1:3" ht="15">
      <c r="A18" s="78" t="s">
        <v>2872</v>
      </c>
      <c r="B18" s="84" t="s">
        <v>305</v>
      </c>
      <c r="C18" s="78">
        <f>VLOOKUP(GroupVertices[[#This Row],[Vertex]],Vertices[],MATCH("ID",Vertices[[#Headers],[Vertex]:[Vertex Content Word Count]],0),FALSE)</f>
        <v>132</v>
      </c>
    </row>
    <row r="19" spans="1:3" ht="15">
      <c r="A19" s="78" t="s">
        <v>2872</v>
      </c>
      <c r="B19" s="84" t="s">
        <v>316</v>
      </c>
      <c r="C19" s="78">
        <f>VLOOKUP(GroupVertices[[#This Row],[Vertex]],Vertices[],MATCH("ID",Vertices[[#Headers],[Vertex]:[Vertex Content Word Count]],0),FALSE)</f>
        <v>144</v>
      </c>
    </row>
    <row r="20" spans="1:3" ht="15">
      <c r="A20" s="78" t="s">
        <v>2872</v>
      </c>
      <c r="B20" s="84" t="s">
        <v>320</v>
      </c>
      <c r="C20" s="78">
        <f>VLOOKUP(GroupVertices[[#This Row],[Vertex]],Vertices[],MATCH("ID",Vertices[[#Headers],[Vertex]:[Vertex Content Word Count]],0),FALSE)</f>
        <v>148</v>
      </c>
    </row>
    <row r="21" spans="1:3" ht="15">
      <c r="A21" s="78" t="s">
        <v>2872</v>
      </c>
      <c r="B21" s="84" t="s">
        <v>321</v>
      </c>
      <c r="C21" s="78">
        <f>VLOOKUP(GroupVertices[[#This Row],[Vertex]],Vertices[],MATCH("ID",Vertices[[#Headers],[Vertex]:[Vertex Content Word Count]],0),FALSE)</f>
        <v>149</v>
      </c>
    </row>
    <row r="22" spans="1:3" ht="15">
      <c r="A22" s="78" t="s">
        <v>2872</v>
      </c>
      <c r="B22" s="84" t="s">
        <v>336</v>
      </c>
      <c r="C22" s="78">
        <f>VLOOKUP(GroupVertices[[#This Row],[Vertex]],Vertices[],MATCH("ID",Vertices[[#Headers],[Vertex]:[Vertex Content Word Count]],0),FALSE)</f>
        <v>168</v>
      </c>
    </row>
    <row r="23" spans="1:3" ht="15">
      <c r="A23" s="78" t="s">
        <v>2872</v>
      </c>
      <c r="B23" s="84" t="s">
        <v>344</v>
      </c>
      <c r="C23" s="78">
        <f>VLOOKUP(GroupVertices[[#This Row],[Vertex]],Vertices[],MATCH("ID",Vertices[[#Headers],[Vertex]:[Vertex Content Word Count]],0),FALSE)</f>
        <v>179</v>
      </c>
    </row>
    <row r="24" spans="1:3" ht="15">
      <c r="A24" s="78" t="s">
        <v>2872</v>
      </c>
      <c r="B24" s="84" t="s">
        <v>353</v>
      </c>
      <c r="C24" s="78">
        <f>VLOOKUP(GroupVertices[[#This Row],[Vertex]],Vertices[],MATCH("ID",Vertices[[#Headers],[Vertex]:[Vertex Content Word Count]],0),FALSE)</f>
        <v>188</v>
      </c>
    </row>
    <row r="25" spans="1:3" ht="15">
      <c r="A25" s="78" t="s">
        <v>2872</v>
      </c>
      <c r="B25" s="84" t="s">
        <v>358</v>
      </c>
      <c r="C25" s="78">
        <f>VLOOKUP(GroupVertices[[#This Row],[Vertex]],Vertices[],MATCH("ID",Vertices[[#Headers],[Vertex]:[Vertex Content Word Count]],0),FALSE)</f>
        <v>200</v>
      </c>
    </row>
    <row r="26" spans="1:3" ht="15">
      <c r="A26" s="78" t="s">
        <v>2872</v>
      </c>
      <c r="B26" s="84" t="s">
        <v>359</v>
      </c>
      <c r="C26" s="78">
        <f>VLOOKUP(GroupVertices[[#This Row],[Vertex]],Vertices[],MATCH("ID",Vertices[[#Headers],[Vertex]:[Vertex Content Word Count]],0),FALSE)</f>
        <v>201</v>
      </c>
    </row>
    <row r="27" spans="1:3" ht="15">
      <c r="A27" s="78" t="s">
        <v>2872</v>
      </c>
      <c r="B27" s="84" t="s">
        <v>360</v>
      </c>
      <c r="C27" s="78">
        <f>VLOOKUP(GroupVertices[[#This Row],[Vertex]],Vertices[],MATCH("ID",Vertices[[#Headers],[Vertex]:[Vertex Content Word Count]],0),FALSE)</f>
        <v>202</v>
      </c>
    </row>
    <row r="28" spans="1:3" ht="15">
      <c r="A28" s="78" t="s">
        <v>2872</v>
      </c>
      <c r="B28" s="84" t="s">
        <v>362</v>
      </c>
      <c r="C28" s="78">
        <f>VLOOKUP(GroupVertices[[#This Row],[Vertex]],Vertices[],MATCH("ID",Vertices[[#Headers],[Vertex]:[Vertex Content Word Count]],0),FALSE)</f>
        <v>206</v>
      </c>
    </row>
    <row r="29" spans="1:3" ht="15">
      <c r="A29" s="78" t="s">
        <v>2873</v>
      </c>
      <c r="B29" s="84" t="s">
        <v>343</v>
      </c>
      <c r="C29" s="78">
        <f>VLOOKUP(GroupVertices[[#This Row],[Vertex]],Vertices[],MATCH("ID",Vertices[[#Headers],[Vertex]:[Vertex Content Word Count]],0),FALSE)</f>
        <v>178</v>
      </c>
    </row>
    <row r="30" spans="1:3" ht="15">
      <c r="A30" s="78" t="s">
        <v>2873</v>
      </c>
      <c r="B30" s="84" t="s">
        <v>330</v>
      </c>
      <c r="C30" s="78">
        <f>VLOOKUP(GroupVertices[[#This Row],[Vertex]],Vertices[],MATCH("ID",Vertices[[#Headers],[Vertex]:[Vertex Content Word Count]],0),FALSE)</f>
        <v>23</v>
      </c>
    </row>
    <row r="31" spans="1:3" ht="15">
      <c r="A31" s="78" t="s">
        <v>2873</v>
      </c>
      <c r="B31" s="84" t="s">
        <v>334</v>
      </c>
      <c r="C31" s="78">
        <f>VLOOKUP(GroupVertices[[#This Row],[Vertex]],Vertices[],MATCH("ID",Vertices[[#Headers],[Vertex]:[Vertex Content Word Count]],0),FALSE)</f>
        <v>165</v>
      </c>
    </row>
    <row r="32" spans="1:3" ht="15">
      <c r="A32" s="78" t="s">
        <v>2873</v>
      </c>
      <c r="B32" s="84" t="s">
        <v>333</v>
      </c>
      <c r="C32" s="78">
        <f>VLOOKUP(GroupVertices[[#This Row],[Vertex]],Vertices[],MATCH("ID",Vertices[[#Headers],[Vertex]:[Vertex Content Word Count]],0),FALSE)</f>
        <v>164</v>
      </c>
    </row>
    <row r="33" spans="1:3" ht="15">
      <c r="A33" s="78" t="s">
        <v>2873</v>
      </c>
      <c r="B33" s="84" t="s">
        <v>331</v>
      </c>
      <c r="C33" s="78">
        <f>VLOOKUP(GroupVertices[[#This Row],[Vertex]],Vertices[],MATCH("ID",Vertices[[#Headers],[Vertex]:[Vertex Content Word Count]],0),FALSE)</f>
        <v>161</v>
      </c>
    </row>
    <row r="34" spans="1:3" ht="15">
      <c r="A34" s="78" t="s">
        <v>2873</v>
      </c>
      <c r="B34" s="84" t="s">
        <v>234</v>
      </c>
      <c r="C34" s="78">
        <f>VLOOKUP(GroupVertices[[#This Row],[Vertex]],Vertices[],MATCH("ID",Vertices[[#Headers],[Vertex]:[Vertex Content Word Count]],0),FALSE)</f>
        <v>36</v>
      </c>
    </row>
    <row r="35" spans="1:3" ht="15">
      <c r="A35" s="78" t="s">
        <v>2873</v>
      </c>
      <c r="B35" s="84" t="s">
        <v>329</v>
      </c>
      <c r="C35" s="78">
        <f>VLOOKUP(GroupVertices[[#This Row],[Vertex]],Vertices[],MATCH("ID",Vertices[[#Headers],[Vertex]:[Vertex Content Word Count]],0),FALSE)</f>
        <v>21</v>
      </c>
    </row>
    <row r="36" spans="1:3" ht="15">
      <c r="A36" s="78" t="s">
        <v>2873</v>
      </c>
      <c r="B36" s="84" t="s">
        <v>233</v>
      </c>
      <c r="C36" s="78">
        <f>VLOOKUP(GroupVertices[[#This Row],[Vertex]],Vertices[],MATCH("ID",Vertices[[#Headers],[Vertex]:[Vertex Content Word Count]],0),FALSE)</f>
        <v>35</v>
      </c>
    </row>
    <row r="37" spans="1:3" ht="15">
      <c r="A37" s="78" t="s">
        <v>2873</v>
      </c>
      <c r="B37" s="84" t="s">
        <v>232</v>
      </c>
      <c r="C37" s="78">
        <f>VLOOKUP(GroupVertices[[#This Row],[Vertex]],Vertices[],MATCH("ID",Vertices[[#Headers],[Vertex]:[Vertex Content Word Count]],0),FALSE)</f>
        <v>34</v>
      </c>
    </row>
    <row r="38" spans="1:3" ht="15">
      <c r="A38" s="78" t="s">
        <v>2873</v>
      </c>
      <c r="B38" s="84" t="s">
        <v>231</v>
      </c>
      <c r="C38" s="78">
        <f>VLOOKUP(GroupVertices[[#This Row],[Vertex]],Vertices[],MATCH("ID",Vertices[[#Headers],[Vertex]:[Vertex Content Word Count]],0),FALSE)</f>
        <v>33</v>
      </c>
    </row>
    <row r="39" spans="1:3" ht="15">
      <c r="A39" s="78" t="s">
        <v>2873</v>
      </c>
      <c r="B39" s="84" t="s">
        <v>229</v>
      </c>
      <c r="C39" s="78">
        <f>VLOOKUP(GroupVertices[[#This Row],[Vertex]],Vertices[],MATCH("ID",Vertices[[#Headers],[Vertex]:[Vertex Content Word Count]],0),FALSE)</f>
        <v>30</v>
      </c>
    </row>
    <row r="40" spans="1:3" ht="15">
      <c r="A40" s="78" t="s">
        <v>2873</v>
      </c>
      <c r="B40" s="84" t="s">
        <v>228</v>
      </c>
      <c r="C40" s="78">
        <f>VLOOKUP(GroupVertices[[#This Row],[Vertex]],Vertices[],MATCH("ID",Vertices[[#Headers],[Vertex]:[Vertex Content Word Count]],0),FALSE)</f>
        <v>29</v>
      </c>
    </row>
    <row r="41" spans="1:3" ht="15">
      <c r="A41" s="78" t="s">
        <v>2873</v>
      </c>
      <c r="B41" s="84" t="s">
        <v>227</v>
      </c>
      <c r="C41" s="78">
        <f>VLOOKUP(GroupVertices[[#This Row],[Vertex]],Vertices[],MATCH("ID",Vertices[[#Headers],[Vertex]:[Vertex Content Word Count]],0),FALSE)</f>
        <v>28</v>
      </c>
    </row>
    <row r="42" spans="1:3" ht="15">
      <c r="A42" s="78" t="s">
        <v>2873</v>
      </c>
      <c r="B42" s="84" t="s">
        <v>226</v>
      </c>
      <c r="C42" s="78">
        <f>VLOOKUP(GroupVertices[[#This Row],[Vertex]],Vertices[],MATCH("ID",Vertices[[#Headers],[Vertex]:[Vertex Content Word Count]],0),FALSE)</f>
        <v>27</v>
      </c>
    </row>
    <row r="43" spans="1:3" ht="15">
      <c r="A43" s="78" t="s">
        <v>2873</v>
      </c>
      <c r="B43" s="84" t="s">
        <v>224</v>
      </c>
      <c r="C43" s="78">
        <f>VLOOKUP(GroupVertices[[#This Row],[Vertex]],Vertices[],MATCH("ID",Vertices[[#Headers],[Vertex]:[Vertex Content Word Count]],0),FALSE)</f>
        <v>25</v>
      </c>
    </row>
    <row r="44" spans="1:3" ht="15">
      <c r="A44" s="78" t="s">
        <v>2873</v>
      </c>
      <c r="B44" s="84" t="s">
        <v>222</v>
      </c>
      <c r="C44" s="78">
        <f>VLOOKUP(GroupVertices[[#This Row],[Vertex]],Vertices[],MATCH("ID",Vertices[[#Headers],[Vertex]:[Vertex Content Word Count]],0),FALSE)</f>
        <v>22</v>
      </c>
    </row>
    <row r="45" spans="1:3" ht="15">
      <c r="A45" s="78" t="s">
        <v>2873</v>
      </c>
      <c r="B45" s="84" t="s">
        <v>221</v>
      </c>
      <c r="C45" s="78">
        <f>VLOOKUP(GroupVertices[[#This Row],[Vertex]],Vertices[],MATCH("ID",Vertices[[#Headers],[Vertex]:[Vertex Content Word Count]],0),FALSE)</f>
        <v>20</v>
      </c>
    </row>
    <row r="46" spans="1:3" ht="15">
      <c r="A46" s="78" t="s">
        <v>2874</v>
      </c>
      <c r="B46" s="84" t="s">
        <v>315</v>
      </c>
      <c r="C46" s="78">
        <f>VLOOKUP(GroupVertices[[#This Row],[Vertex]],Vertices[],MATCH("ID",Vertices[[#Headers],[Vertex]:[Vertex Content Word Count]],0),FALSE)</f>
        <v>143</v>
      </c>
    </row>
    <row r="47" spans="1:3" ht="15">
      <c r="A47" s="78" t="s">
        <v>2874</v>
      </c>
      <c r="B47" s="84" t="s">
        <v>314</v>
      </c>
      <c r="C47" s="78">
        <f>VLOOKUP(GroupVertices[[#This Row],[Vertex]],Vertices[],MATCH("ID",Vertices[[#Headers],[Vertex]:[Vertex Content Word Count]],0),FALSE)</f>
        <v>16</v>
      </c>
    </row>
    <row r="48" spans="1:3" ht="15">
      <c r="A48" s="78" t="s">
        <v>2874</v>
      </c>
      <c r="B48" s="84" t="s">
        <v>380</v>
      </c>
      <c r="C48" s="78">
        <f>VLOOKUP(GroupVertices[[#This Row],[Vertex]],Vertices[],MATCH("ID",Vertices[[#Headers],[Vertex]:[Vertex Content Word Count]],0),FALSE)</f>
        <v>85</v>
      </c>
    </row>
    <row r="49" spans="1:3" ht="15">
      <c r="A49" s="78" t="s">
        <v>2874</v>
      </c>
      <c r="B49" s="84" t="s">
        <v>280</v>
      </c>
      <c r="C49" s="78">
        <f>VLOOKUP(GroupVertices[[#This Row],[Vertex]],Vertices[],MATCH("ID",Vertices[[#Headers],[Vertex]:[Vertex Content Word Count]],0),FALSE)</f>
        <v>93</v>
      </c>
    </row>
    <row r="50" spans="1:3" ht="15">
      <c r="A50" s="78" t="s">
        <v>2874</v>
      </c>
      <c r="B50" s="84" t="s">
        <v>279</v>
      </c>
      <c r="C50" s="78">
        <f>VLOOKUP(GroupVertices[[#This Row],[Vertex]],Vertices[],MATCH("ID",Vertices[[#Headers],[Vertex]:[Vertex Content Word Count]],0),FALSE)</f>
        <v>92</v>
      </c>
    </row>
    <row r="51" spans="1:3" ht="15">
      <c r="A51" s="78" t="s">
        <v>2874</v>
      </c>
      <c r="B51" s="84" t="s">
        <v>275</v>
      </c>
      <c r="C51" s="78">
        <f>VLOOKUP(GroupVertices[[#This Row],[Vertex]],Vertices[],MATCH("ID",Vertices[[#Headers],[Vertex]:[Vertex Content Word Count]],0),FALSE)</f>
        <v>88</v>
      </c>
    </row>
    <row r="52" spans="1:3" ht="15">
      <c r="A52" s="78" t="s">
        <v>2874</v>
      </c>
      <c r="B52" s="84" t="s">
        <v>274</v>
      </c>
      <c r="C52" s="78">
        <f>VLOOKUP(GroupVertices[[#This Row],[Vertex]],Vertices[],MATCH("ID",Vertices[[#Headers],[Vertex]:[Vertex Content Word Count]],0),FALSE)</f>
        <v>87</v>
      </c>
    </row>
    <row r="53" spans="1:3" ht="15">
      <c r="A53" s="78" t="s">
        <v>2874</v>
      </c>
      <c r="B53" s="84" t="s">
        <v>273</v>
      </c>
      <c r="C53" s="78">
        <f>VLOOKUP(GroupVertices[[#This Row],[Vertex]],Vertices[],MATCH("ID",Vertices[[#Headers],[Vertex]:[Vertex Content Word Count]],0),FALSE)</f>
        <v>86</v>
      </c>
    </row>
    <row r="54" spans="1:3" ht="15">
      <c r="A54" s="78" t="s">
        <v>2874</v>
      </c>
      <c r="B54" s="84" t="s">
        <v>272</v>
      </c>
      <c r="C54" s="78">
        <f>VLOOKUP(GroupVertices[[#This Row],[Vertex]],Vertices[],MATCH("ID",Vertices[[#Headers],[Vertex]:[Vertex Content Word Count]],0),FALSE)</f>
        <v>84</v>
      </c>
    </row>
    <row r="55" spans="1:3" ht="15">
      <c r="A55" s="78" t="s">
        <v>2874</v>
      </c>
      <c r="B55" s="84" t="s">
        <v>268</v>
      </c>
      <c r="C55" s="78">
        <f>VLOOKUP(GroupVertices[[#This Row],[Vertex]],Vertices[],MATCH("ID",Vertices[[#Headers],[Vertex]:[Vertex Content Word Count]],0),FALSE)</f>
        <v>80</v>
      </c>
    </row>
    <row r="56" spans="1:3" ht="15">
      <c r="A56" s="78" t="s">
        <v>2874</v>
      </c>
      <c r="B56" s="84" t="s">
        <v>266</v>
      </c>
      <c r="C56" s="78">
        <f>VLOOKUP(GroupVertices[[#This Row],[Vertex]],Vertices[],MATCH("ID",Vertices[[#Headers],[Vertex]:[Vertex Content Word Count]],0),FALSE)</f>
        <v>78</v>
      </c>
    </row>
    <row r="57" spans="1:3" ht="15">
      <c r="A57" s="78" t="s">
        <v>2874</v>
      </c>
      <c r="B57" s="84" t="s">
        <v>223</v>
      </c>
      <c r="C57" s="78">
        <f>VLOOKUP(GroupVertices[[#This Row],[Vertex]],Vertices[],MATCH("ID",Vertices[[#Headers],[Vertex]:[Vertex Content Word Count]],0),FALSE)</f>
        <v>24</v>
      </c>
    </row>
    <row r="58" spans="1:3" ht="15">
      <c r="A58" s="78" t="s">
        <v>2874</v>
      </c>
      <c r="B58" s="84" t="s">
        <v>220</v>
      </c>
      <c r="C58" s="78">
        <f>VLOOKUP(GroupVertices[[#This Row],[Vertex]],Vertices[],MATCH("ID",Vertices[[#Headers],[Vertex]:[Vertex Content Word Count]],0),FALSE)</f>
        <v>19</v>
      </c>
    </row>
    <row r="59" spans="1:3" ht="15">
      <c r="A59" s="78" t="s">
        <v>2874</v>
      </c>
      <c r="B59" s="84" t="s">
        <v>218</v>
      </c>
      <c r="C59" s="78">
        <f>VLOOKUP(GroupVertices[[#This Row],[Vertex]],Vertices[],MATCH("ID",Vertices[[#Headers],[Vertex]:[Vertex Content Word Count]],0),FALSE)</f>
        <v>15</v>
      </c>
    </row>
    <row r="60" spans="1:3" ht="15">
      <c r="A60" s="78" t="s">
        <v>2875</v>
      </c>
      <c r="B60" s="84" t="s">
        <v>265</v>
      </c>
      <c r="C60" s="78">
        <f>VLOOKUP(GroupVertices[[#This Row],[Vertex]],Vertices[],MATCH("ID",Vertices[[#Headers],[Vertex]:[Vertex Content Word Count]],0),FALSE)</f>
        <v>77</v>
      </c>
    </row>
    <row r="61" spans="1:3" ht="15">
      <c r="A61" s="78" t="s">
        <v>2875</v>
      </c>
      <c r="B61" s="84" t="s">
        <v>247</v>
      </c>
      <c r="C61" s="78">
        <f>VLOOKUP(GroupVertices[[#This Row],[Vertex]],Vertices[],MATCH("ID",Vertices[[#Headers],[Vertex]:[Vertex Content Word Count]],0),FALSE)</f>
        <v>32</v>
      </c>
    </row>
    <row r="62" spans="1:3" ht="15">
      <c r="A62" s="78" t="s">
        <v>2875</v>
      </c>
      <c r="B62" s="84" t="s">
        <v>252</v>
      </c>
      <c r="C62" s="78">
        <f>VLOOKUP(GroupVertices[[#This Row],[Vertex]],Vertices[],MATCH("ID",Vertices[[#Headers],[Vertex]:[Vertex Content Word Count]],0),FALSE)</f>
        <v>61</v>
      </c>
    </row>
    <row r="63" spans="1:3" ht="15">
      <c r="A63" s="78" t="s">
        <v>2875</v>
      </c>
      <c r="B63" s="84" t="s">
        <v>375</v>
      </c>
      <c r="C63" s="78">
        <f>VLOOKUP(GroupVertices[[#This Row],[Vertex]],Vertices[],MATCH("ID",Vertices[[#Headers],[Vertex]:[Vertex Content Word Count]],0),FALSE)</f>
        <v>56</v>
      </c>
    </row>
    <row r="64" spans="1:3" ht="15">
      <c r="A64" s="78" t="s">
        <v>2875</v>
      </c>
      <c r="B64" s="84" t="s">
        <v>374</v>
      </c>
      <c r="C64" s="78">
        <f>VLOOKUP(GroupVertices[[#This Row],[Vertex]],Vertices[],MATCH("ID",Vertices[[#Headers],[Vertex]:[Vertex Content Word Count]],0),FALSE)</f>
        <v>55</v>
      </c>
    </row>
    <row r="65" spans="1:3" ht="15">
      <c r="A65" s="78" t="s">
        <v>2875</v>
      </c>
      <c r="B65" s="84" t="s">
        <v>245</v>
      </c>
      <c r="C65" s="78">
        <f>VLOOKUP(GroupVertices[[#This Row],[Vertex]],Vertices[],MATCH("ID",Vertices[[#Headers],[Vertex]:[Vertex Content Word Count]],0),FALSE)</f>
        <v>51</v>
      </c>
    </row>
    <row r="66" spans="1:3" ht="15">
      <c r="A66" s="78" t="s">
        <v>2875</v>
      </c>
      <c r="B66" s="84" t="s">
        <v>244</v>
      </c>
      <c r="C66" s="78">
        <f>VLOOKUP(GroupVertices[[#This Row],[Vertex]],Vertices[],MATCH("ID",Vertices[[#Headers],[Vertex]:[Vertex Content Word Count]],0),FALSE)</f>
        <v>50</v>
      </c>
    </row>
    <row r="67" spans="1:3" ht="15">
      <c r="A67" s="78" t="s">
        <v>2875</v>
      </c>
      <c r="B67" s="84" t="s">
        <v>372</v>
      </c>
      <c r="C67" s="78">
        <f>VLOOKUP(GroupVertices[[#This Row],[Vertex]],Vertices[],MATCH("ID",Vertices[[#Headers],[Vertex]:[Vertex Content Word Count]],0),FALSE)</f>
        <v>49</v>
      </c>
    </row>
    <row r="68" spans="1:3" ht="15">
      <c r="A68" s="78" t="s">
        <v>2875</v>
      </c>
      <c r="B68" s="84" t="s">
        <v>243</v>
      </c>
      <c r="C68" s="78">
        <f>VLOOKUP(GroupVertices[[#This Row],[Vertex]],Vertices[],MATCH("ID",Vertices[[#Headers],[Vertex]:[Vertex Content Word Count]],0),FALSE)</f>
        <v>48</v>
      </c>
    </row>
    <row r="69" spans="1:3" ht="15">
      <c r="A69" s="78" t="s">
        <v>2875</v>
      </c>
      <c r="B69" s="84" t="s">
        <v>242</v>
      </c>
      <c r="C69" s="78">
        <f>VLOOKUP(GroupVertices[[#This Row],[Vertex]],Vertices[],MATCH("ID",Vertices[[#Headers],[Vertex]:[Vertex Content Word Count]],0),FALSE)</f>
        <v>47</v>
      </c>
    </row>
    <row r="70" spans="1:3" ht="15">
      <c r="A70" s="78" t="s">
        <v>2875</v>
      </c>
      <c r="B70" s="84" t="s">
        <v>241</v>
      </c>
      <c r="C70" s="78">
        <f>VLOOKUP(GroupVertices[[#This Row],[Vertex]],Vertices[],MATCH("ID",Vertices[[#Headers],[Vertex]:[Vertex Content Word Count]],0),FALSE)</f>
        <v>46</v>
      </c>
    </row>
    <row r="71" spans="1:3" ht="15">
      <c r="A71" s="78" t="s">
        <v>2875</v>
      </c>
      <c r="B71" s="84" t="s">
        <v>240</v>
      </c>
      <c r="C71" s="78">
        <f>VLOOKUP(GroupVertices[[#This Row],[Vertex]],Vertices[],MATCH("ID",Vertices[[#Headers],[Vertex]:[Vertex Content Word Count]],0),FALSE)</f>
        <v>45</v>
      </c>
    </row>
    <row r="72" spans="1:3" ht="15">
      <c r="A72" s="78" t="s">
        <v>2875</v>
      </c>
      <c r="B72" s="84" t="s">
        <v>230</v>
      </c>
      <c r="C72" s="78">
        <f>VLOOKUP(GroupVertices[[#This Row],[Vertex]],Vertices[],MATCH("ID",Vertices[[#Headers],[Vertex]:[Vertex Content Word Count]],0),FALSE)</f>
        <v>31</v>
      </c>
    </row>
    <row r="73" spans="1:3" ht="15">
      <c r="A73" s="78" t="s">
        <v>2876</v>
      </c>
      <c r="B73" s="84" t="s">
        <v>356</v>
      </c>
      <c r="C73" s="78">
        <f>VLOOKUP(GroupVertices[[#This Row],[Vertex]],Vertices[],MATCH("ID",Vertices[[#Headers],[Vertex]:[Vertex Content Word Count]],0),FALSE)</f>
        <v>195</v>
      </c>
    </row>
    <row r="74" spans="1:3" ht="15">
      <c r="A74" s="78" t="s">
        <v>2876</v>
      </c>
      <c r="B74" s="84" t="s">
        <v>397</v>
      </c>
      <c r="C74" s="78">
        <f>VLOOKUP(GroupVertices[[#This Row],[Vertex]],Vertices[],MATCH("ID",Vertices[[#Headers],[Vertex]:[Vertex Content Word Count]],0),FALSE)</f>
        <v>153</v>
      </c>
    </row>
    <row r="75" spans="1:3" ht="15">
      <c r="A75" s="78" t="s">
        <v>2876</v>
      </c>
      <c r="B75" s="84" t="s">
        <v>348</v>
      </c>
      <c r="C75" s="78">
        <f>VLOOKUP(GroupVertices[[#This Row],[Vertex]],Vertices[],MATCH("ID",Vertices[[#Headers],[Vertex]:[Vertex Content Word Count]],0),FALSE)</f>
        <v>182</v>
      </c>
    </row>
    <row r="76" spans="1:3" ht="15">
      <c r="A76" s="78" t="s">
        <v>2876</v>
      </c>
      <c r="B76" s="84" t="s">
        <v>347</v>
      </c>
      <c r="C76" s="78">
        <f>VLOOKUP(GroupVertices[[#This Row],[Vertex]],Vertices[],MATCH("ID",Vertices[[#Headers],[Vertex]:[Vertex Content Word Count]],0),FALSE)</f>
        <v>154</v>
      </c>
    </row>
    <row r="77" spans="1:3" ht="15">
      <c r="A77" s="78" t="s">
        <v>2876</v>
      </c>
      <c r="B77" s="84" t="s">
        <v>326</v>
      </c>
      <c r="C77" s="78">
        <f>VLOOKUP(GroupVertices[[#This Row],[Vertex]],Vertices[],MATCH("ID",Vertices[[#Headers],[Vertex]:[Vertex Content Word Count]],0),FALSE)</f>
        <v>157</v>
      </c>
    </row>
    <row r="78" spans="1:3" ht="15">
      <c r="A78" s="78" t="s">
        <v>2876</v>
      </c>
      <c r="B78" s="84" t="s">
        <v>327</v>
      </c>
      <c r="C78" s="78">
        <f>VLOOKUP(GroupVertices[[#This Row],[Vertex]],Vertices[],MATCH("ID",Vertices[[#Headers],[Vertex]:[Vertex Content Word Count]],0),FALSE)</f>
        <v>158</v>
      </c>
    </row>
    <row r="79" spans="1:3" ht="15">
      <c r="A79" s="78" t="s">
        <v>2876</v>
      </c>
      <c r="B79" s="84" t="s">
        <v>270</v>
      </c>
      <c r="C79" s="78">
        <f>VLOOKUP(GroupVertices[[#This Row],[Vertex]],Vertices[],MATCH("ID",Vertices[[#Headers],[Vertex]:[Vertex Content Word Count]],0),FALSE)</f>
        <v>82</v>
      </c>
    </row>
    <row r="80" spans="1:3" ht="15">
      <c r="A80" s="78" t="s">
        <v>2876</v>
      </c>
      <c r="B80" s="84" t="s">
        <v>398</v>
      </c>
      <c r="C80" s="78">
        <f>VLOOKUP(GroupVertices[[#This Row],[Vertex]],Vertices[],MATCH("ID",Vertices[[#Headers],[Vertex]:[Vertex Content Word Count]],0),FALSE)</f>
        <v>156</v>
      </c>
    </row>
    <row r="81" spans="1:3" ht="15">
      <c r="A81" s="78" t="s">
        <v>2876</v>
      </c>
      <c r="B81" s="84" t="s">
        <v>325</v>
      </c>
      <c r="C81" s="78">
        <f>VLOOKUP(GroupVertices[[#This Row],[Vertex]],Vertices[],MATCH("ID",Vertices[[#Headers],[Vertex]:[Vertex Content Word Count]],0),FALSE)</f>
        <v>155</v>
      </c>
    </row>
    <row r="82" spans="1:3" ht="15">
      <c r="A82" s="78" t="s">
        <v>2876</v>
      </c>
      <c r="B82" s="84" t="s">
        <v>324</v>
      </c>
      <c r="C82" s="78">
        <f>VLOOKUP(GroupVertices[[#This Row],[Vertex]],Vertices[],MATCH("ID",Vertices[[#Headers],[Vertex]:[Vertex Content Word Count]],0),FALSE)</f>
        <v>152</v>
      </c>
    </row>
    <row r="83" spans="1:3" ht="15">
      <c r="A83" s="78" t="s">
        <v>2876</v>
      </c>
      <c r="B83" s="84" t="s">
        <v>271</v>
      </c>
      <c r="C83" s="78">
        <f>VLOOKUP(GroupVertices[[#This Row],[Vertex]],Vertices[],MATCH("ID",Vertices[[#Headers],[Vertex]:[Vertex Content Word Count]],0),FALSE)</f>
        <v>83</v>
      </c>
    </row>
    <row r="84" spans="1:3" ht="15">
      <c r="A84" s="78" t="s">
        <v>2876</v>
      </c>
      <c r="B84" s="84" t="s">
        <v>269</v>
      </c>
      <c r="C84" s="78">
        <f>VLOOKUP(GroupVertices[[#This Row],[Vertex]],Vertices[],MATCH("ID",Vertices[[#Headers],[Vertex]:[Vertex Content Word Count]],0),FALSE)</f>
        <v>81</v>
      </c>
    </row>
    <row r="85" spans="1:3" ht="15">
      <c r="A85" s="78" t="s">
        <v>2877</v>
      </c>
      <c r="B85" s="84" t="s">
        <v>263</v>
      </c>
      <c r="C85" s="78">
        <f>VLOOKUP(GroupVertices[[#This Row],[Vertex]],Vertices[],MATCH("ID",Vertices[[#Headers],[Vertex]:[Vertex Content Word Count]],0),FALSE)</f>
        <v>74</v>
      </c>
    </row>
    <row r="86" spans="1:3" ht="15">
      <c r="A86" s="78" t="s">
        <v>2877</v>
      </c>
      <c r="B86" s="84" t="s">
        <v>251</v>
      </c>
      <c r="C86" s="78">
        <f>VLOOKUP(GroupVertices[[#This Row],[Vertex]],Vertices[],MATCH("ID",Vertices[[#Headers],[Vertex]:[Vertex Content Word Count]],0),FALSE)</f>
        <v>54</v>
      </c>
    </row>
    <row r="87" spans="1:3" ht="15">
      <c r="A87" s="78" t="s">
        <v>2877</v>
      </c>
      <c r="B87" s="84" t="s">
        <v>261</v>
      </c>
      <c r="C87" s="78">
        <f>VLOOKUP(GroupVertices[[#This Row],[Vertex]],Vertices[],MATCH("ID",Vertices[[#Headers],[Vertex]:[Vertex Content Word Count]],0),FALSE)</f>
        <v>72</v>
      </c>
    </row>
    <row r="88" spans="1:3" ht="15">
      <c r="A88" s="78" t="s">
        <v>2877</v>
      </c>
      <c r="B88" s="84" t="s">
        <v>262</v>
      </c>
      <c r="C88" s="78">
        <f>VLOOKUP(GroupVertices[[#This Row],[Vertex]],Vertices[],MATCH("ID",Vertices[[#Headers],[Vertex]:[Vertex Content Word Count]],0),FALSE)</f>
        <v>73</v>
      </c>
    </row>
    <row r="89" spans="1:3" ht="15">
      <c r="A89" s="78" t="s">
        <v>2877</v>
      </c>
      <c r="B89" s="84" t="s">
        <v>373</v>
      </c>
      <c r="C89" s="78">
        <f>VLOOKUP(GroupVertices[[#This Row],[Vertex]],Vertices[],MATCH("ID",Vertices[[#Headers],[Vertex]:[Vertex Content Word Count]],0),FALSE)</f>
        <v>53</v>
      </c>
    </row>
    <row r="90" spans="1:3" ht="15">
      <c r="A90" s="78" t="s">
        <v>2877</v>
      </c>
      <c r="B90" s="84" t="s">
        <v>258</v>
      </c>
      <c r="C90" s="78">
        <f>VLOOKUP(GroupVertices[[#This Row],[Vertex]],Vertices[],MATCH("ID",Vertices[[#Headers],[Vertex]:[Vertex Content Word Count]],0),FALSE)</f>
        <v>70</v>
      </c>
    </row>
    <row r="91" spans="1:3" ht="15">
      <c r="A91" s="78" t="s">
        <v>2877</v>
      </c>
      <c r="B91" s="84" t="s">
        <v>254</v>
      </c>
      <c r="C91" s="78">
        <f>VLOOKUP(GroupVertices[[#This Row],[Vertex]],Vertices[],MATCH("ID",Vertices[[#Headers],[Vertex]:[Vertex Content Word Count]],0),FALSE)</f>
        <v>65</v>
      </c>
    </row>
    <row r="92" spans="1:3" ht="15">
      <c r="A92" s="78" t="s">
        <v>2877</v>
      </c>
      <c r="B92" s="84" t="s">
        <v>248</v>
      </c>
      <c r="C92" s="78">
        <f>VLOOKUP(GroupVertices[[#This Row],[Vertex]],Vertices[],MATCH("ID",Vertices[[#Headers],[Vertex]:[Vertex Content Word Count]],0),FALSE)</f>
        <v>57</v>
      </c>
    </row>
    <row r="93" spans="1:3" ht="15">
      <c r="A93" s="78" t="s">
        <v>2877</v>
      </c>
      <c r="B93" s="84" t="s">
        <v>376</v>
      </c>
      <c r="C93" s="78">
        <f>VLOOKUP(GroupVertices[[#This Row],[Vertex]],Vertices[],MATCH("ID",Vertices[[#Headers],[Vertex]:[Vertex Content Word Count]],0),FALSE)</f>
        <v>58</v>
      </c>
    </row>
    <row r="94" spans="1:3" ht="15">
      <c r="A94" s="78" t="s">
        <v>2877</v>
      </c>
      <c r="B94" s="84" t="s">
        <v>246</v>
      </c>
      <c r="C94" s="78">
        <f>VLOOKUP(GroupVertices[[#This Row],[Vertex]],Vertices[],MATCH("ID",Vertices[[#Headers],[Vertex]:[Vertex Content Word Count]],0),FALSE)</f>
        <v>52</v>
      </c>
    </row>
    <row r="95" spans="1:3" ht="15">
      <c r="A95" s="78" t="s">
        <v>2878</v>
      </c>
      <c r="B95" s="84" t="s">
        <v>287</v>
      </c>
      <c r="C95" s="78">
        <f>VLOOKUP(GroupVertices[[#This Row],[Vertex]],Vertices[],MATCH("ID",Vertices[[#Headers],[Vertex]:[Vertex Content Word Count]],0),FALSE)</f>
        <v>103</v>
      </c>
    </row>
    <row r="96" spans="1:3" ht="15">
      <c r="A96" s="78" t="s">
        <v>2878</v>
      </c>
      <c r="B96" s="84" t="s">
        <v>388</v>
      </c>
      <c r="C96" s="78">
        <f>VLOOKUP(GroupVertices[[#This Row],[Vertex]],Vertices[],MATCH("ID",Vertices[[#Headers],[Vertex]:[Vertex Content Word Count]],0),FALSE)</f>
        <v>107</v>
      </c>
    </row>
    <row r="97" spans="1:3" ht="15">
      <c r="A97" s="78" t="s">
        <v>2878</v>
      </c>
      <c r="B97" s="84" t="s">
        <v>387</v>
      </c>
      <c r="C97" s="78">
        <f>VLOOKUP(GroupVertices[[#This Row],[Vertex]],Vertices[],MATCH("ID",Vertices[[#Headers],[Vertex]:[Vertex Content Word Count]],0),FALSE)</f>
        <v>106</v>
      </c>
    </row>
    <row r="98" spans="1:3" ht="15">
      <c r="A98" s="78" t="s">
        <v>2878</v>
      </c>
      <c r="B98" s="84" t="s">
        <v>386</v>
      </c>
      <c r="C98" s="78">
        <f>VLOOKUP(GroupVertices[[#This Row],[Vertex]],Vertices[],MATCH("ID",Vertices[[#Headers],[Vertex]:[Vertex Content Word Count]],0),FALSE)</f>
        <v>105</v>
      </c>
    </row>
    <row r="99" spans="1:3" ht="15">
      <c r="A99" s="78" t="s">
        <v>2878</v>
      </c>
      <c r="B99" s="84" t="s">
        <v>385</v>
      </c>
      <c r="C99" s="78">
        <f>VLOOKUP(GroupVertices[[#This Row],[Vertex]],Vertices[],MATCH("ID",Vertices[[#Headers],[Vertex]:[Vertex Content Word Count]],0),FALSE)</f>
        <v>104</v>
      </c>
    </row>
    <row r="100" spans="1:3" ht="15">
      <c r="A100" s="78" t="s">
        <v>2878</v>
      </c>
      <c r="B100" s="84" t="s">
        <v>368</v>
      </c>
      <c r="C100" s="78">
        <f>VLOOKUP(GroupVertices[[#This Row],[Vertex]],Vertices[],MATCH("ID",Vertices[[#Headers],[Vertex]:[Vertex Content Word Count]],0),FALSE)</f>
        <v>11</v>
      </c>
    </row>
    <row r="101" spans="1:3" ht="15">
      <c r="A101" s="78" t="s">
        <v>2878</v>
      </c>
      <c r="B101" s="84" t="s">
        <v>367</v>
      </c>
      <c r="C101" s="78">
        <f>VLOOKUP(GroupVertices[[#This Row],[Vertex]],Vertices[],MATCH("ID",Vertices[[#Headers],[Vertex]:[Vertex Content Word Count]],0),FALSE)</f>
        <v>10</v>
      </c>
    </row>
    <row r="102" spans="1:3" ht="15">
      <c r="A102" s="78" t="s">
        <v>2878</v>
      </c>
      <c r="B102" s="84" t="s">
        <v>214</v>
      </c>
      <c r="C102" s="78">
        <f>VLOOKUP(GroupVertices[[#This Row],[Vertex]],Vertices[],MATCH("ID",Vertices[[#Headers],[Vertex]:[Vertex Content Word Count]],0),FALSE)</f>
        <v>9</v>
      </c>
    </row>
    <row r="103" spans="1:3" ht="15">
      <c r="A103" s="78" t="s">
        <v>2879</v>
      </c>
      <c r="B103" s="84" t="s">
        <v>286</v>
      </c>
      <c r="C103" s="78">
        <f>VLOOKUP(GroupVertices[[#This Row],[Vertex]],Vertices[],MATCH("ID",Vertices[[#Headers],[Vertex]:[Vertex Content Word Count]],0),FALSE)</f>
        <v>102</v>
      </c>
    </row>
    <row r="104" spans="1:3" ht="15">
      <c r="A104" s="78" t="s">
        <v>2879</v>
      </c>
      <c r="B104" s="84" t="s">
        <v>253</v>
      </c>
      <c r="C104" s="78">
        <f>VLOOKUP(GroupVertices[[#This Row],[Vertex]],Vertices[],MATCH("ID",Vertices[[#Headers],[Vertex]:[Vertex Content Word Count]],0),FALSE)</f>
        <v>62</v>
      </c>
    </row>
    <row r="105" spans="1:3" ht="15">
      <c r="A105" s="78" t="s">
        <v>2879</v>
      </c>
      <c r="B105" s="84" t="s">
        <v>379</v>
      </c>
      <c r="C105" s="78">
        <f>VLOOKUP(GroupVertices[[#This Row],[Vertex]],Vertices[],MATCH("ID",Vertices[[#Headers],[Vertex]:[Vertex Content Word Count]],0),FALSE)</f>
        <v>76</v>
      </c>
    </row>
    <row r="106" spans="1:3" ht="15">
      <c r="A106" s="78" t="s">
        <v>2879</v>
      </c>
      <c r="B106" s="84" t="s">
        <v>278</v>
      </c>
      <c r="C106" s="78">
        <f>VLOOKUP(GroupVertices[[#This Row],[Vertex]],Vertices[],MATCH("ID",Vertices[[#Headers],[Vertex]:[Vertex Content Word Count]],0),FALSE)</f>
        <v>91</v>
      </c>
    </row>
    <row r="107" spans="1:3" ht="15">
      <c r="A107" s="78" t="s">
        <v>2879</v>
      </c>
      <c r="B107" s="84" t="s">
        <v>276</v>
      </c>
      <c r="C107" s="78">
        <f>VLOOKUP(GroupVertices[[#This Row],[Vertex]],Vertices[],MATCH("ID",Vertices[[#Headers],[Vertex]:[Vertex Content Word Count]],0),FALSE)</f>
        <v>89</v>
      </c>
    </row>
    <row r="108" spans="1:3" ht="15">
      <c r="A108" s="78" t="s">
        <v>2879</v>
      </c>
      <c r="B108" s="84" t="s">
        <v>264</v>
      </c>
      <c r="C108" s="78">
        <f>VLOOKUP(GroupVertices[[#This Row],[Vertex]],Vertices[],MATCH("ID",Vertices[[#Headers],[Vertex]:[Vertex Content Word Count]],0),FALSE)</f>
        <v>75</v>
      </c>
    </row>
    <row r="109" spans="1:3" ht="15">
      <c r="A109" s="78" t="s">
        <v>2879</v>
      </c>
      <c r="B109" s="84" t="s">
        <v>378</v>
      </c>
      <c r="C109" s="78">
        <f>VLOOKUP(GroupVertices[[#This Row],[Vertex]],Vertices[],MATCH("ID",Vertices[[#Headers],[Vertex]:[Vertex Content Word Count]],0),FALSE)</f>
        <v>64</v>
      </c>
    </row>
    <row r="110" spans="1:3" ht="15">
      <c r="A110" s="78" t="s">
        <v>2879</v>
      </c>
      <c r="B110" s="84" t="s">
        <v>377</v>
      </c>
      <c r="C110" s="78">
        <f>VLOOKUP(GroupVertices[[#This Row],[Vertex]],Vertices[],MATCH("ID",Vertices[[#Headers],[Vertex]:[Vertex Content Word Count]],0),FALSE)</f>
        <v>63</v>
      </c>
    </row>
    <row r="111" spans="1:3" ht="15">
      <c r="A111" s="78" t="s">
        <v>2880</v>
      </c>
      <c r="B111" s="84" t="s">
        <v>361</v>
      </c>
      <c r="C111" s="78">
        <f>VLOOKUP(GroupVertices[[#This Row],[Vertex]],Vertices[],MATCH("ID",Vertices[[#Headers],[Vertex]:[Vertex Content Word Count]],0),FALSE)</f>
        <v>204</v>
      </c>
    </row>
    <row r="112" spans="1:3" ht="15">
      <c r="A112" s="78" t="s">
        <v>2880</v>
      </c>
      <c r="B112" s="84" t="s">
        <v>415</v>
      </c>
      <c r="C112" s="78">
        <f>VLOOKUP(GroupVertices[[#This Row],[Vertex]],Vertices[],MATCH("ID",Vertices[[#Headers],[Vertex]:[Vertex Content Word Count]],0),FALSE)</f>
        <v>205</v>
      </c>
    </row>
    <row r="113" spans="1:3" ht="15">
      <c r="A113" s="78" t="s">
        <v>2880</v>
      </c>
      <c r="B113" s="84" t="s">
        <v>357</v>
      </c>
      <c r="C113" s="78">
        <f>VLOOKUP(GroupVertices[[#This Row],[Vertex]],Vertices[],MATCH("ID",Vertices[[#Headers],[Vertex]:[Vertex Content Word Count]],0),FALSE)</f>
        <v>196</v>
      </c>
    </row>
    <row r="114" spans="1:3" ht="15">
      <c r="A114" s="78" t="s">
        <v>2880</v>
      </c>
      <c r="B114" s="84" t="s">
        <v>414</v>
      </c>
      <c r="C114" s="78">
        <f>VLOOKUP(GroupVertices[[#This Row],[Vertex]],Vertices[],MATCH("ID",Vertices[[#Headers],[Vertex]:[Vertex Content Word Count]],0),FALSE)</f>
        <v>203</v>
      </c>
    </row>
    <row r="115" spans="1:3" ht="15">
      <c r="A115" s="78" t="s">
        <v>2880</v>
      </c>
      <c r="B115" s="84" t="s">
        <v>413</v>
      </c>
      <c r="C115" s="78">
        <f>VLOOKUP(GroupVertices[[#This Row],[Vertex]],Vertices[],MATCH("ID",Vertices[[#Headers],[Vertex]:[Vertex Content Word Count]],0),FALSE)</f>
        <v>199</v>
      </c>
    </row>
    <row r="116" spans="1:3" ht="15">
      <c r="A116" s="78" t="s">
        <v>2880</v>
      </c>
      <c r="B116" s="84" t="s">
        <v>412</v>
      </c>
      <c r="C116" s="78">
        <f>VLOOKUP(GroupVertices[[#This Row],[Vertex]],Vertices[],MATCH("ID",Vertices[[#Headers],[Vertex]:[Vertex Content Word Count]],0),FALSE)</f>
        <v>198</v>
      </c>
    </row>
    <row r="117" spans="1:3" ht="15">
      <c r="A117" s="78" t="s">
        <v>2880</v>
      </c>
      <c r="B117" s="84" t="s">
        <v>411</v>
      </c>
      <c r="C117" s="78">
        <f>VLOOKUP(GroupVertices[[#This Row],[Vertex]],Vertices[],MATCH("ID",Vertices[[#Headers],[Vertex]:[Vertex Content Word Count]],0),FALSE)</f>
        <v>197</v>
      </c>
    </row>
    <row r="118" spans="1:3" ht="15">
      <c r="A118" s="78" t="s">
        <v>2881</v>
      </c>
      <c r="B118" s="84" t="s">
        <v>328</v>
      </c>
      <c r="C118" s="78">
        <f>VLOOKUP(GroupVertices[[#This Row],[Vertex]],Vertices[],MATCH("ID",Vertices[[#Headers],[Vertex]:[Vertex Content Word Count]],0),FALSE)</f>
        <v>113</v>
      </c>
    </row>
    <row r="119" spans="1:3" ht="15">
      <c r="A119" s="78" t="s">
        <v>2881</v>
      </c>
      <c r="B119" s="84" t="s">
        <v>400</v>
      </c>
      <c r="C119" s="78">
        <f>VLOOKUP(GroupVertices[[#This Row],[Vertex]],Vertices[],MATCH("ID",Vertices[[#Headers],[Vertex]:[Vertex Content Word Count]],0),FALSE)</f>
        <v>160</v>
      </c>
    </row>
    <row r="120" spans="1:3" ht="15">
      <c r="A120" s="78" t="s">
        <v>2881</v>
      </c>
      <c r="B120" s="84" t="s">
        <v>399</v>
      </c>
      <c r="C120" s="78">
        <f>VLOOKUP(GroupVertices[[#This Row],[Vertex]],Vertices[],MATCH("ID",Vertices[[#Headers],[Vertex]:[Vertex Content Word Count]],0),FALSE)</f>
        <v>159</v>
      </c>
    </row>
    <row r="121" spans="1:3" ht="15">
      <c r="A121" s="78" t="s">
        <v>2881</v>
      </c>
      <c r="B121" s="84" t="s">
        <v>307</v>
      </c>
      <c r="C121" s="78">
        <f>VLOOKUP(GroupVertices[[#This Row],[Vertex]],Vertices[],MATCH("ID",Vertices[[#Headers],[Vertex]:[Vertex Content Word Count]],0),FALSE)</f>
        <v>134</v>
      </c>
    </row>
    <row r="122" spans="1:3" ht="15">
      <c r="A122" s="78" t="s">
        <v>2881</v>
      </c>
      <c r="B122" s="84" t="s">
        <v>306</v>
      </c>
      <c r="C122" s="78">
        <f>VLOOKUP(GroupVertices[[#This Row],[Vertex]],Vertices[],MATCH("ID",Vertices[[#Headers],[Vertex]:[Vertex Content Word Count]],0),FALSE)</f>
        <v>133</v>
      </c>
    </row>
    <row r="123" spans="1:3" ht="15">
      <c r="A123" s="78" t="s">
        <v>2881</v>
      </c>
      <c r="B123" s="84" t="s">
        <v>291</v>
      </c>
      <c r="C123" s="78">
        <f>VLOOKUP(GroupVertices[[#This Row],[Vertex]],Vertices[],MATCH("ID",Vertices[[#Headers],[Vertex]:[Vertex Content Word Count]],0),FALSE)</f>
        <v>114</v>
      </c>
    </row>
    <row r="124" spans="1:3" ht="15">
      <c r="A124" s="78" t="s">
        <v>2881</v>
      </c>
      <c r="B124" s="84" t="s">
        <v>290</v>
      </c>
      <c r="C124" s="78">
        <f>VLOOKUP(GroupVertices[[#This Row],[Vertex]],Vertices[],MATCH("ID",Vertices[[#Headers],[Vertex]:[Vertex Content Word Count]],0),FALSE)</f>
        <v>112</v>
      </c>
    </row>
    <row r="125" spans="1:3" ht="15">
      <c r="A125" s="78" t="s">
        <v>2882</v>
      </c>
      <c r="B125" s="84" t="s">
        <v>341</v>
      </c>
      <c r="C125" s="78">
        <f>VLOOKUP(GroupVertices[[#This Row],[Vertex]],Vertices[],MATCH("ID",Vertices[[#Headers],[Vertex]:[Vertex Content Word Count]],0),FALSE)</f>
        <v>177</v>
      </c>
    </row>
    <row r="126" spans="1:3" ht="15">
      <c r="A126" s="78" t="s">
        <v>2882</v>
      </c>
      <c r="B126" s="84" t="s">
        <v>342</v>
      </c>
      <c r="C126" s="78">
        <f>VLOOKUP(GroupVertices[[#This Row],[Vertex]],Vertices[],MATCH("ID",Vertices[[#Headers],[Vertex]:[Vertex Content Word Count]],0),FALSE)</f>
        <v>167</v>
      </c>
    </row>
    <row r="127" spans="1:3" ht="15">
      <c r="A127" s="78" t="s">
        <v>2882</v>
      </c>
      <c r="B127" s="84" t="s">
        <v>340</v>
      </c>
      <c r="C127" s="78">
        <f>VLOOKUP(GroupVertices[[#This Row],[Vertex]],Vertices[],MATCH("ID",Vertices[[#Headers],[Vertex]:[Vertex Content Word Count]],0),FALSE)</f>
        <v>176</v>
      </c>
    </row>
    <row r="128" spans="1:3" ht="15">
      <c r="A128" s="78" t="s">
        <v>2882</v>
      </c>
      <c r="B128" s="84" t="s">
        <v>337</v>
      </c>
      <c r="C128" s="78">
        <f>VLOOKUP(GroupVertices[[#This Row],[Vertex]],Vertices[],MATCH("ID",Vertices[[#Headers],[Vertex]:[Vertex Content Word Count]],0),FALSE)</f>
        <v>169</v>
      </c>
    </row>
    <row r="129" spans="1:3" ht="15">
      <c r="A129" s="78" t="s">
        <v>2882</v>
      </c>
      <c r="B129" s="84" t="s">
        <v>335</v>
      </c>
      <c r="C129" s="78">
        <f>VLOOKUP(GroupVertices[[#This Row],[Vertex]],Vertices[],MATCH("ID",Vertices[[#Headers],[Vertex]:[Vertex Content Word Count]],0),FALSE)</f>
        <v>166</v>
      </c>
    </row>
    <row r="130" spans="1:3" ht="15">
      <c r="A130" s="78" t="s">
        <v>2883</v>
      </c>
      <c r="B130" s="84" t="s">
        <v>301</v>
      </c>
      <c r="C130" s="78">
        <f>VLOOKUP(GroupVertices[[#This Row],[Vertex]],Vertices[],MATCH("ID",Vertices[[#Headers],[Vertex]:[Vertex Content Word Count]],0),FALSE)</f>
        <v>127</v>
      </c>
    </row>
    <row r="131" spans="1:3" ht="15">
      <c r="A131" s="78" t="s">
        <v>2883</v>
      </c>
      <c r="B131" s="84" t="s">
        <v>212</v>
      </c>
      <c r="C131" s="78">
        <f>VLOOKUP(GroupVertices[[#This Row],[Vertex]],Vertices[],MATCH("ID",Vertices[[#Headers],[Vertex]:[Vertex Content Word Count]],0),FALSE)</f>
        <v>3</v>
      </c>
    </row>
    <row r="132" spans="1:3" ht="15">
      <c r="A132" s="78" t="s">
        <v>2883</v>
      </c>
      <c r="B132" s="84" t="s">
        <v>365</v>
      </c>
      <c r="C132" s="78">
        <f>VLOOKUP(GroupVertices[[#This Row],[Vertex]],Vertices[],MATCH("ID",Vertices[[#Headers],[Vertex]:[Vertex Content Word Count]],0),FALSE)</f>
        <v>6</v>
      </c>
    </row>
    <row r="133" spans="1:3" ht="15">
      <c r="A133" s="78" t="s">
        <v>2883</v>
      </c>
      <c r="B133" s="84" t="s">
        <v>364</v>
      </c>
      <c r="C133" s="78">
        <f>VLOOKUP(GroupVertices[[#This Row],[Vertex]],Vertices[],MATCH("ID",Vertices[[#Headers],[Vertex]:[Vertex Content Word Count]],0),FALSE)</f>
        <v>5</v>
      </c>
    </row>
    <row r="134" spans="1:3" ht="15">
      <c r="A134" s="78" t="s">
        <v>2883</v>
      </c>
      <c r="B134" s="84" t="s">
        <v>363</v>
      </c>
      <c r="C134" s="78">
        <f>VLOOKUP(GroupVertices[[#This Row],[Vertex]],Vertices[],MATCH("ID",Vertices[[#Headers],[Vertex]:[Vertex Content Word Count]],0),FALSE)</f>
        <v>4</v>
      </c>
    </row>
    <row r="135" spans="1:3" ht="15">
      <c r="A135" s="78" t="s">
        <v>2884</v>
      </c>
      <c r="B135" s="84" t="s">
        <v>297</v>
      </c>
      <c r="C135" s="78">
        <f>VLOOKUP(GroupVertices[[#This Row],[Vertex]],Vertices[],MATCH("ID",Vertices[[#Headers],[Vertex]:[Vertex Content Word Count]],0),FALSE)</f>
        <v>121</v>
      </c>
    </row>
    <row r="136" spans="1:3" ht="15">
      <c r="A136" s="78" t="s">
        <v>2884</v>
      </c>
      <c r="B136" s="84" t="s">
        <v>393</v>
      </c>
      <c r="C136" s="78">
        <f>VLOOKUP(GroupVertices[[#This Row],[Vertex]],Vertices[],MATCH("ID",Vertices[[#Headers],[Vertex]:[Vertex Content Word Count]],0),FALSE)</f>
        <v>123</v>
      </c>
    </row>
    <row r="137" spans="1:3" ht="15">
      <c r="A137" s="78" t="s">
        <v>2884</v>
      </c>
      <c r="B137" s="84" t="s">
        <v>296</v>
      </c>
      <c r="C137" s="78">
        <f>VLOOKUP(GroupVertices[[#This Row],[Vertex]],Vertices[],MATCH("ID",Vertices[[#Headers],[Vertex]:[Vertex Content Word Count]],0),FALSE)</f>
        <v>119</v>
      </c>
    </row>
    <row r="138" spans="1:3" ht="15">
      <c r="A138" s="78" t="s">
        <v>2884</v>
      </c>
      <c r="B138" s="84" t="s">
        <v>392</v>
      </c>
      <c r="C138" s="78">
        <f>VLOOKUP(GroupVertices[[#This Row],[Vertex]],Vertices[],MATCH("ID",Vertices[[#Headers],[Vertex]:[Vertex Content Word Count]],0),FALSE)</f>
        <v>122</v>
      </c>
    </row>
    <row r="139" spans="1:3" ht="15">
      <c r="A139" s="78" t="s">
        <v>2884</v>
      </c>
      <c r="B139" s="84" t="s">
        <v>391</v>
      </c>
      <c r="C139" s="78">
        <f>VLOOKUP(GroupVertices[[#This Row],[Vertex]],Vertices[],MATCH("ID",Vertices[[#Headers],[Vertex]:[Vertex Content Word Count]],0),FALSE)</f>
        <v>120</v>
      </c>
    </row>
    <row r="140" spans="1:3" ht="15">
      <c r="A140" s="78" t="s">
        <v>2885</v>
      </c>
      <c r="B140" s="84" t="s">
        <v>285</v>
      </c>
      <c r="C140" s="78">
        <f>VLOOKUP(GroupVertices[[#This Row],[Vertex]],Vertices[],MATCH("ID",Vertices[[#Headers],[Vertex]:[Vertex Content Word Count]],0),FALSE)</f>
        <v>97</v>
      </c>
    </row>
    <row r="141" spans="1:3" ht="15">
      <c r="A141" s="78" t="s">
        <v>2885</v>
      </c>
      <c r="B141" s="84" t="s">
        <v>384</v>
      </c>
      <c r="C141" s="78">
        <f>VLOOKUP(GroupVertices[[#This Row],[Vertex]],Vertices[],MATCH("ID",Vertices[[#Headers],[Vertex]:[Vertex Content Word Count]],0),FALSE)</f>
        <v>101</v>
      </c>
    </row>
    <row r="142" spans="1:3" ht="15">
      <c r="A142" s="78" t="s">
        <v>2885</v>
      </c>
      <c r="B142" s="84" t="s">
        <v>383</v>
      </c>
      <c r="C142" s="78">
        <f>VLOOKUP(GroupVertices[[#This Row],[Vertex]],Vertices[],MATCH("ID",Vertices[[#Headers],[Vertex]:[Vertex Content Word Count]],0),FALSE)</f>
        <v>100</v>
      </c>
    </row>
    <row r="143" spans="1:3" ht="15">
      <c r="A143" s="78" t="s">
        <v>2885</v>
      </c>
      <c r="B143" s="84" t="s">
        <v>382</v>
      </c>
      <c r="C143" s="78">
        <f>VLOOKUP(GroupVertices[[#This Row],[Vertex]],Vertices[],MATCH("ID",Vertices[[#Headers],[Vertex]:[Vertex Content Word Count]],0),FALSE)</f>
        <v>99</v>
      </c>
    </row>
    <row r="144" spans="1:3" ht="15">
      <c r="A144" s="78" t="s">
        <v>2885</v>
      </c>
      <c r="B144" s="84" t="s">
        <v>381</v>
      </c>
      <c r="C144" s="78">
        <f>VLOOKUP(GroupVertices[[#This Row],[Vertex]],Vertices[],MATCH("ID",Vertices[[#Headers],[Vertex]:[Vertex Content Word Count]],0),FALSE)</f>
        <v>98</v>
      </c>
    </row>
    <row r="145" spans="1:3" ht="15">
      <c r="A145" s="78" t="s">
        <v>2886</v>
      </c>
      <c r="B145" s="84" t="s">
        <v>354</v>
      </c>
      <c r="C145" s="78">
        <f>VLOOKUP(GroupVertices[[#This Row],[Vertex]],Vertices[],MATCH("ID",Vertices[[#Headers],[Vertex]:[Vertex Content Word Count]],0),FALSE)</f>
        <v>189</v>
      </c>
    </row>
    <row r="146" spans="1:3" ht="15">
      <c r="A146" s="78" t="s">
        <v>2886</v>
      </c>
      <c r="B146" s="84" t="s">
        <v>409</v>
      </c>
      <c r="C146" s="78">
        <f>VLOOKUP(GroupVertices[[#This Row],[Vertex]],Vertices[],MATCH("ID",Vertices[[#Headers],[Vertex]:[Vertex Content Word Count]],0),FALSE)</f>
        <v>192</v>
      </c>
    </row>
    <row r="147" spans="1:3" ht="15">
      <c r="A147" s="78" t="s">
        <v>2886</v>
      </c>
      <c r="B147" s="84" t="s">
        <v>408</v>
      </c>
      <c r="C147" s="78">
        <f>VLOOKUP(GroupVertices[[#This Row],[Vertex]],Vertices[],MATCH("ID",Vertices[[#Headers],[Vertex]:[Vertex Content Word Count]],0),FALSE)</f>
        <v>191</v>
      </c>
    </row>
    <row r="148" spans="1:3" ht="15">
      <c r="A148" s="78" t="s">
        <v>2886</v>
      </c>
      <c r="B148" s="84" t="s">
        <v>407</v>
      </c>
      <c r="C148" s="78">
        <f>VLOOKUP(GroupVertices[[#This Row],[Vertex]],Vertices[],MATCH("ID",Vertices[[#Headers],[Vertex]:[Vertex Content Word Count]],0),FALSE)</f>
        <v>190</v>
      </c>
    </row>
    <row r="149" spans="1:3" ht="15">
      <c r="A149" s="78" t="s">
        <v>2887</v>
      </c>
      <c r="B149" s="84" t="s">
        <v>338</v>
      </c>
      <c r="C149" s="78">
        <f>VLOOKUP(GroupVertices[[#This Row],[Vertex]],Vertices[],MATCH("ID",Vertices[[#Headers],[Vertex]:[Vertex Content Word Count]],0),FALSE)</f>
        <v>170</v>
      </c>
    </row>
    <row r="150" spans="1:3" ht="15">
      <c r="A150" s="78" t="s">
        <v>2887</v>
      </c>
      <c r="B150" s="84" t="s">
        <v>404</v>
      </c>
      <c r="C150" s="78">
        <f>VLOOKUP(GroupVertices[[#This Row],[Vertex]],Vertices[],MATCH("ID",Vertices[[#Headers],[Vertex]:[Vertex Content Word Count]],0),FALSE)</f>
        <v>173</v>
      </c>
    </row>
    <row r="151" spans="1:3" ht="15">
      <c r="A151" s="78" t="s">
        <v>2887</v>
      </c>
      <c r="B151" s="84" t="s">
        <v>403</v>
      </c>
      <c r="C151" s="78">
        <f>VLOOKUP(GroupVertices[[#This Row],[Vertex]],Vertices[],MATCH("ID",Vertices[[#Headers],[Vertex]:[Vertex Content Word Count]],0),FALSE)</f>
        <v>172</v>
      </c>
    </row>
    <row r="152" spans="1:3" ht="15">
      <c r="A152" s="78" t="s">
        <v>2887</v>
      </c>
      <c r="B152" s="84" t="s">
        <v>402</v>
      </c>
      <c r="C152" s="78">
        <f>VLOOKUP(GroupVertices[[#This Row],[Vertex]],Vertices[],MATCH("ID",Vertices[[#Headers],[Vertex]:[Vertex Content Word Count]],0),FALSE)</f>
        <v>171</v>
      </c>
    </row>
    <row r="153" spans="1:3" ht="15">
      <c r="A153" s="78" t="s">
        <v>2888</v>
      </c>
      <c r="B153" s="84" t="s">
        <v>295</v>
      </c>
      <c r="C153" s="78">
        <f>VLOOKUP(GroupVertices[[#This Row],[Vertex]],Vertices[],MATCH("ID",Vertices[[#Headers],[Vertex]:[Vertex Content Word Count]],0),FALSE)</f>
        <v>118</v>
      </c>
    </row>
    <row r="154" spans="1:3" ht="15">
      <c r="A154" s="78" t="s">
        <v>2888</v>
      </c>
      <c r="B154" s="84" t="s">
        <v>294</v>
      </c>
      <c r="C154" s="78">
        <f>VLOOKUP(GroupVertices[[#This Row],[Vertex]],Vertices[],MATCH("ID",Vertices[[#Headers],[Vertex]:[Vertex Content Word Count]],0),FALSE)</f>
        <v>111</v>
      </c>
    </row>
    <row r="155" spans="1:3" ht="15">
      <c r="A155" s="78" t="s">
        <v>2888</v>
      </c>
      <c r="B155" s="84" t="s">
        <v>389</v>
      </c>
      <c r="C155" s="78">
        <f>VLOOKUP(GroupVertices[[#This Row],[Vertex]],Vertices[],MATCH("ID",Vertices[[#Headers],[Vertex]:[Vertex Content Word Count]],0),FALSE)</f>
        <v>110</v>
      </c>
    </row>
    <row r="156" spans="1:3" ht="15">
      <c r="A156" s="78" t="s">
        <v>2888</v>
      </c>
      <c r="B156" s="84" t="s">
        <v>289</v>
      </c>
      <c r="C156" s="78">
        <f>VLOOKUP(GroupVertices[[#This Row],[Vertex]],Vertices[],MATCH("ID",Vertices[[#Headers],[Vertex]:[Vertex Content Word Count]],0),FALSE)</f>
        <v>109</v>
      </c>
    </row>
    <row r="157" spans="1:3" ht="15">
      <c r="A157" s="78" t="s">
        <v>2889</v>
      </c>
      <c r="B157" s="84" t="s">
        <v>352</v>
      </c>
      <c r="C157" s="78">
        <f>VLOOKUP(GroupVertices[[#This Row],[Vertex]],Vertices[],MATCH("ID",Vertices[[#Headers],[Vertex]:[Vertex Content Word Count]],0),FALSE)</f>
        <v>187</v>
      </c>
    </row>
    <row r="158" spans="1:3" ht="15">
      <c r="A158" s="78" t="s">
        <v>2889</v>
      </c>
      <c r="B158" s="84" t="s">
        <v>351</v>
      </c>
      <c r="C158" s="78">
        <f>VLOOKUP(GroupVertices[[#This Row],[Vertex]],Vertices[],MATCH("ID",Vertices[[#Headers],[Vertex]:[Vertex Content Word Count]],0),FALSE)</f>
        <v>185</v>
      </c>
    </row>
    <row r="159" spans="1:3" ht="15">
      <c r="A159" s="78" t="s">
        <v>2889</v>
      </c>
      <c r="B159" s="84" t="s">
        <v>406</v>
      </c>
      <c r="C159" s="78">
        <f>VLOOKUP(GroupVertices[[#This Row],[Vertex]],Vertices[],MATCH("ID",Vertices[[#Headers],[Vertex]:[Vertex Content Word Count]],0),FALSE)</f>
        <v>186</v>
      </c>
    </row>
    <row r="160" spans="1:3" ht="15">
      <c r="A160" s="78" t="s">
        <v>2890</v>
      </c>
      <c r="B160" s="84" t="s">
        <v>318</v>
      </c>
      <c r="C160" s="78">
        <f>VLOOKUP(GroupVertices[[#This Row],[Vertex]],Vertices[],MATCH("ID",Vertices[[#Headers],[Vertex]:[Vertex Content Word Count]],0),FALSE)</f>
        <v>145</v>
      </c>
    </row>
    <row r="161" spans="1:3" ht="15">
      <c r="A161" s="78" t="s">
        <v>2890</v>
      </c>
      <c r="B161" s="84" t="s">
        <v>317</v>
      </c>
      <c r="C161" s="78">
        <f>VLOOKUP(GroupVertices[[#This Row],[Vertex]],Vertices[],MATCH("ID",Vertices[[#Headers],[Vertex]:[Vertex Content Word Count]],0),FALSE)</f>
        <v>131</v>
      </c>
    </row>
    <row r="162" spans="1:3" ht="15">
      <c r="A162" s="78" t="s">
        <v>2890</v>
      </c>
      <c r="B162" s="84" t="s">
        <v>304</v>
      </c>
      <c r="C162" s="78">
        <f>VLOOKUP(GroupVertices[[#This Row],[Vertex]],Vertices[],MATCH("ID",Vertices[[#Headers],[Vertex]:[Vertex Content Word Count]],0),FALSE)</f>
        <v>130</v>
      </c>
    </row>
    <row r="163" spans="1:3" ht="15">
      <c r="A163" s="78" t="s">
        <v>2891</v>
      </c>
      <c r="B163" s="84" t="s">
        <v>283</v>
      </c>
      <c r="C163" s="78">
        <f>VLOOKUP(GroupVertices[[#This Row],[Vertex]],Vertices[],MATCH("ID",Vertices[[#Headers],[Vertex]:[Vertex Content Word Count]],0),FALSE)</f>
        <v>95</v>
      </c>
    </row>
    <row r="164" spans="1:3" ht="15">
      <c r="A164" s="78" t="s">
        <v>2891</v>
      </c>
      <c r="B164" s="84" t="s">
        <v>282</v>
      </c>
      <c r="C164" s="78">
        <f>VLOOKUP(GroupVertices[[#This Row],[Vertex]],Vertices[],MATCH("ID",Vertices[[#Headers],[Vertex]:[Vertex Content Word Count]],0),FALSE)</f>
        <v>69</v>
      </c>
    </row>
    <row r="165" spans="1:3" ht="15">
      <c r="A165" s="78" t="s">
        <v>2891</v>
      </c>
      <c r="B165" s="84" t="s">
        <v>257</v>
      </c>
      <c r="C165" s="78">
        <f>VLOOKUP(GroupVertices[[#This Row],[Vertex]],Vertices[],MATCH("ID",Vertices[[#Headers],[Vertex]:[Vertex Content Word Count]],0),FALSE)</f>
        <v>68</v>
      </c>
    </row>
    <row r="166" spans="1:3" ht="15">
      <c r="A166" s="78" t="s">
        <v>2892</v>
      </c>
      <c r="B166" s="84" t="s">
        <v>256</v>
      </c>
      <c r="C166" s="78">
        <f>VLOOKUP(GroupVertices[[#This Row],[Vertex]],Vertices[],MATCH("ID",Vertices[[#Headers],[Vertex]:[Vertex Content Word Count]],0),FALSE)</f>
        <v>67</v>
      </c>
    </row>
    <row r="167" spans="1:3" ht="15">
      <c r="A167" s="78" t="s">
        <v>2892</v>
      </c>
      <c r="B167" s="84" t="s">
        <v>259</v>
      </c>
      <c r="C167" s="78">
        <f>VLOOKUP(GroupVertices[[#This Row],[Vertex]],Vertices[],MATCH("ID",Vertices[[#Headers],[Vertex]:[Vertex Content Word Count]],0),FALSE)</f>
        <v>43</v>
      </c>
    </row>
    <row r="168" spans="1:3" ht="15">
      <c r="A168" s="78" t="s">
        <v>2892</v>
      </c>
      <c r="B168" s="84" t="s">
        <v>238</v>
      </c>
      <c r="C168" s="78">
        <f>VLOOKUP(GroupVertices[[#This Row],[Vertex]],Vertices[],MATCH("ID",Vertices[[#Headers],[Vertex]:[Vertex Content Word Count]],0),FALSE)</f>
        <v>42</v>
      </c>
    </row>
    <row r="169" spans="1:3" ht="15">
      <c r="A169" s="78" t="s">
        <v>2893</v>
      </c>
      <c r="B169" s="84" t="s">
        <v>235</v>
      </c>
      <c r="C169" s="78">
        <f>VLOOKUP(GroupVertices[[#This Row],[Vertex]],Vertices[],MATCH("ID",Vertices[[#Headers],[Vertex]:[Vertex Content Word Count]],0),FALSE)</f>
        <v>37</v>
      </c>
    </row>
    <row r="170" spans="1:3" ht="15">
      <c r="A170" s="78" t="s">
        <v>2893</v>
      </c>
      <c r="B170" s="84" t="s">
        <v>371</v>
      </c>
      <c r="C170" s="78">
        <f>VLOOKUP(GroupVertices[[#This Row],[Vertex]],Vertices[],MATCH("ID",Vertices[[#Headers],[Vertex]:[Vertex Content Word Count]],0),FALSE)</f>
        <v>39</v>
      </c>
    </row>
    <row r="171" spans="1:3" ht="15">
      <c r="A171" s="78" t="s">
        <v>2893</v>
      </c>
      <c r="B171" s="84" t="s">
        <v>370</v>
      </c>
      <c r="C171" s="78">
        <f>VLOOKUP(GroupVertices[[#This Row],[Vertex]],Vertices[],MATCH("ID",Vertices[[#Headers],[Vertex]:[Vertex Content Word Count]],0),FALSE)</f>
        <v>38</v>
      </c>
    </row>
    <row r="172" spans="1:3" ht="15">
      <c r="A172" s="78" t="s">
        <v>2894</v>
      </c>
      <c r="B172" s="84" t="s">
        <v>355</v>
      </c>
      <c r="C172" s="78">
        <f>VLOOKUP(GroupVertices[[#This Row],[Vertex]],Vertices[],MATCH("ID",Vertices[[#Headers],[Vertex]:[Vertex Content Word Count]],0),FALSE)</f>
        <v>193</v>
      </c>
    </row>
    <row r="173" spans="1:3" ht="15">
      <c r="A173" s="78" t="s">
        <v>2894</v>
      </c>
      <c r="B173" s="84" t="s">
        <v>410</v>
      </c>
      <c r="C173" s="78">
        <f>VLOOKUP(GroupVertices[[#This Row],[Vertex]],Vertices[],MATCH("ID",Vertices[[#Headers],[Vertex]:[Vertex Content Word Count]],0),FALSE)</f>
        <v>194</v>
      </c>
    </row>
    <row r="174" spans="1:3" ht="15">
      <c r="A174" s="78" t="s">
        <v>2895</v>
      </c>
      <c r="B174" s="84" t="s">
        <v>350</v>
      </c>
      <c r="C174" s="78">
        <f>VLOOKUP(GroupVertices[[#This Row],[Vertex]],Vertices[],MATCH("ID",Vertices[[#Headers],[Vertex]:[Vertex Content Word Count]],0),FALSE)</f>
        <v>184</v>
      </c>
    </row>
    <row r="175" spans="1:3" ht="15">
      <c r="A175" s="78" t="s">
        <v>2895</v>
      </c>
      <c r="B175" s="84" t="s">
        <v>349</v>
      </c>
      <c r="C175" s="78">
        <f>VLOOKUP(GroupVertices[[#This Row],[Vertex]],Vertices[],MATCH("ID",Vertices[[#Headers],[Vertex]:[Vertex Content Word Count]],0),FALSE)</f>
        <v>183</v>
      </c>
    </row>
    <row r="176" spans="1:3" ht="15">
      <c r="A176" s="78" t="s">
        <v>2896</v>
      </c>
      <c r="B176" s="84" t="s">
        <v>346</v>
      </c>
      <c r="C176" s="78">
        <f>VLOOKUP(GroupVertices[[#This Row],[Vertex]],Vertices[],MATCH("ID",Vertices[[#Headers],[Vertex]:[Vertex Content Word Count]],0),FALSE)</f>
        <v>181</v>
      </c>
    </row>
    <row r="177" spans="1:3" ht="15">
      <c r="A177" s="78" t="s">
        <v>2896</v>
      </c>
      <c r="B177" s="84" t="s">
        <v>345</v>
      </c>
      <c r="C177" s="78">
        <f>VLOOKUP(GroupVertices[[#This Row],[Vertex]],Vertices[],MATCH("ID",Vertices[[#Headers],[Vertex]:[Vertex Content Word Count]],0),FALSE)</f>
        <v>180</v>
      </c>
    </row>
    <row r="178" spans="1:3" ht="15">
      <c r="A178" s="78" t="s">
        <v>2897</v>
      </c>
      <c r="B178" s="84" t="s">
        <v>339</v>
      </c>
      <c r="C178" s="78">
        <f>VLOOKUP(GroupVertices[[#This Row],[Vertex]],Vertices[],MATCH("ID",Vertices[[#Headers],[Vertex]:[Vertex Content Word Count]],0),FALSE)</f>
        <v>174</v>
      </c>
    </row>
    <row r="179" spans="1:3" ht="15">
      <c r="A179" s="78" t="s">
        <v>2897</v>
      </c>
      <c r="B179" s="84" t="s">
        <v>405</v>
      </c>
      <c r="C179" s="78">
        <f>VLOOKUP(GroupVertices[[#This Row],[Vertex]],Vertices[],MATCH("ID",Vertices[[#Headers],[Vertex]:[Vertex Content Word Count]],0),FALSE)</f>
        <v>175</v>
      </c>
    </row>
    <row r="180" spans="1:3" ht="15">
      <c r="A180" s="78" t="s">
        <v>2898</v>
      </c>
      <c r="B180" s="84" t="s">
        <v>332</v>
      </c>
      <c r="C180" s="78">
        <f>VLOOKUP(GroupVertices[[#This Row],[Vertex]],Vertices[],MATCH("ID",Vertices[[#Headers],[Vertex]:[Vertex Content Word Count]],0),FALSE)</f>
        <v>162</v>
      </c>
    </row>
    <row r="181" spans="1:3" ht="15">
      <c r="A181" s="78" t="s">
        <v>2898</v>
      </c>
      <c r="B181" s="84" t="s">
        <v>401</v>
      </c>
      <c r="C181" s="78">
        <f>VLOOKUP(GroupVertices[[#This Row],[Vertex]],Vertices[],MATCH("ID",Vertices[[#Headers],[Vertex]:[Vertex Content Word Count]],0),FALSE)</f>
        <v>163</v>
      </c>
    </row>
    <row r="182" spans="1:3" ht="15">
      <c r="A182" s="78" t="s">
        <v>2899</v>
      </c>
      <c r="B182" s="84" t="s">
        <v>323</v>
      </c>
      <c r="C182" s="78">
        <f>VLOOKUP(GroupVertices[[#This Row],[Vertex]],Vertices[],MATCH("ID",Vertices[[#Headers],[Vertex]:[Vertex Content Word Count]],0),FALSE)</f>
        <v>151</v>
      </c>
    </row>
    <row r="183" spans="1:3" ht="15">
      <c r="A183" s="78" t="s">
        <v>2899</v>
      </c>
      <c r="B183" s="84" t="s">
        <v>322</v>
      </c>
      <c r="C183" s="78">
        <f>VLOOKUP(GroupVertices[[#This Row],[Vertex]],Vertices[],MATCH("ID",Vertices[[#Headers],[Vertex]:[Vertex Content Word Count]],0),FALSE)</f>
        <v>150</v>
      </c>
    </row>
    <row r="184" spans="1:3" ht="15">
      <c r="A184" s="78" t="s">
        <v>2900</v>
      </c>
      <c r="B184" s="84" t="s">
        <v>319</v>
      </c>
      <c r="C184" s="78">
        <f>VLOOKUP(GroupVertices[[#This Row],[Vertex]],Vertices[],MATCH("ID",Vertices[[#Headers],[Vertex]:[Vertex Content Word Count]],0),FALSE)</f>
        <v>146</v>
      </c>
    </row>
    <row r="185" spans="1:3" ht="15">
      <c r="A185" s="78" t="s">
        <v>2900</v>
      </c>
      <c r="B185" s="84" t="s">
        <v>396</v>
      </c>
      <c r="C185" s="78">
        <f>VLOOKUP(GroupVertices[[#This Row],[Vertex]],Vertices[],MATCH("ID",Vertices[[#Headers],[Vertex]:[Vertex Content Word Count]],0),FALSE)</f>
        <v>147</v>
      </c>
    </row>
    <row r="186" spans="1:3" ht="15">
      <c r="A186" s="78" t="s">
        <v>2901</v>
      </c>
      <c r="B186" s="84" t="s">
        <v>313</v>
      </c>
      <c r="C186" s="78">
        <f>VLOOKUP(GroupVertices[[#This Row],[Vertex]],Vertices[],MATCH("ID",Vertices[[#Headers],[Vertex]:[Vertex Content Word Count]],0),FALSE)</f>
        <v>142</v>
      </c>
    </row>
    <row r="187" spans="1:3" ht="15">
      <c r="A187" s="78" t="s">
        <v>2901</v>
      </c>
      <c r="B187" s="84" t="s">
        <v>312</v>
      </c>
      <c r="C187" s="78">
        <f>VLOOKUP(GroupVertices[[#This Row],[Vertex]],Vertices[],MATCH("ID",Vertices[[#Headers],[Vertex]:[Vertex Content Word Count]],0),FALSE)</f>
        <v>141</v>
      </c>
    </row>
    <row r="188" spans="1:3" ht="15">
      <c r="A188" s="78" t="s">
        <v>2902</v>
      </c>
      <c r="B188" s="84" t="s">
        <v>311</v>
      </c>
      <c r="C188" s="78">
        <f>VLOOKUP(GroupVertices[[#This Row],[Vertex]],Vertices[],MATCH("ID",Vertices[[#Headers],[Vertex]:[Vertex Content Word Count]],0),FALSE)</f>
        <v>139</v>
      </c>
    </row>
    <row r="189" spans="1:3" ht="15">
      <c r="A189" s="78" t="s">
        <v>2902</v>
      </c>
      <c r="B189" s="84" t="s">
        <v>395</v>
      </c>
      <c r="C189" s="78">
        <f>VLOOKUP(GroupVertices[[#This Row],[Vertex]],Vertices[],MATCH("ID",Vertices[[#Headers],[Vertex]:[Vertex Content Word Count]],0),FALSE)</f>
        <v>140</v>
      </c>
    </row>
    <row r="190" spans="1:3" ht="15">
      <c r="A190" s="78" t="s">
        <v>2903</v>
      </c>
      <c r="B190" s="84" t="s">
        <v>310</v>
      </c>
      <c r="C190" s="78">
        <f>VLOOKUP(GroupVertices[[#This Row],[Vertex]],Vertices[],MATCH("ID",Vertices[[#Headers],[Vertex]:[Vertex Content Word Count]],0),FALSE)</f>
        <v>137</v>
      </c>
    </row>
    <row r="191" spans="1:3" ht="15">
      <c r="A191" s="78" t="s">
        <v>2903</v>
      </c>
      <c r="B191" s="84" t="s">
        <v>394</v>
      </c>
      <c r="C191" s="78">
        <f>VLOOKUP(GroupVertices[[#This Row],[Vertex]],Vertices[],MATCH("ID",Vertices[[#Headers],[Vertex]:[Vertex Content Word Count]],0),FALSE)</f>
        <v>138</v>
      </c>
    </row>
    <row r="192" spans="1:3" ht="15">
      <c r="A192" s="78" t="s">
        <v>2904</v>
      </c>
      <c r="B192" s="84" t="s">
        <v>309</v>
      </c>
      <c r="C192" s="78">
        <f>VLOOKUP(GroupVertices[[#This Row],[Vertex]],Vertices[],MATCH("ID",Vertices[[#Headers],[Vertex]:[Vertex Content Word Count]],0),FALSE)</f>
        <v>136</v>
      </c>
    </row>
    <row r="193" spans="1:3" ht="15">
      <c r="A193" s="78" t="s">
        <v>2904</v>
      </c>
      <c r="B193" s="84" t="s">
        <v>308</v>
      </c>
      <c r="C193" s="78">
        <f>VLOOKUP(GroupVertices[[#This Row],[Vertex]],Vertices[],MATCH("ID",Vertices[[#Headers],[Vertex]:[Vertex Content Word Count]],0),FALSE)</f>
        <v>135</v>
      </c>
    </row>
    <row r="194" spans="1:3" ht="15">
      <c r="A194" s="78" t="s">
        <v>2905</v>
      </c>
      <c r="B194" s="84" t="s">
        <v>303</v>
      </c>
      <c r="C194" s="78">
        <f>VLOOKUP(GroupVertices[[#This Row],[Vertex]],Vertices[],MATCH("ID",Vertices[[#Headers],[Vertex]:[Vertex Content Word Count]],0),FALSE)</f>
        <v>129</v>
      </c>
    </row>
    <row r="195" spans="1:3" ht="15">
      <c r="A195" s="78" t="s">
        <v>2905</v>
      </c>
      <c r="B195" s="84" t="s">
        <v>302</v>
      </c>
      <c r="C195" s="78">
        <f>VLOOKUP(GroupVertices[[#This Row],[Vertex]],Vertices[],MATCH("ID",Vertices[[#Headers],[Vertex]:[Vertex Content Word Count]],0),FALSE)</f>
        <v>128</v>
      </c>
    </row>
    <row r="196" spans="1:3" ht="15">
      <c r="A196" s="78" t="s">
        <v>2906</v>
      </c>
      <c r="B196" s="84" t="s">
        <v>293</v>
      </c>
      <c r="C196" s="78">
        <f>VLOOKUP(GroupVertices[[#This Row],[Vertex]],Vertices[],MATCH("ID",Vertices[[#Headers],[Vertex]:[Vertex Content Word Count]],0),FALSE)</f>
        <v>116</v>
      </c>
    </row>
    <row r="197" spans="1:3" ht="15">
      <c r="A197" s="78" t="s">
        <v>2906</v>
      </c>
      <c r="B197" s="84" t="s">
        <v>390</v>
      </c>
      <c r="C197" s="78">
        <f>VLOOKUP(GroupVertices[[#This Row],[Vertex]],Vertices[],MATCH("ID",Vertices[[#Headers],[Vertex]:[Vertex Content Word Count]],0),FALSE)</f>
        <v>117</v>
      </c>
    </row>
    <row r="198" spans="1:3" ht="15">
      <c r="A198" s="78" t="s">
        <v>2907</v>
      </c>
      <c r="B198" s="84" t="s">
        <v>250</v>
      </c>
      <c r="C198" s="78">
        <f>VLOOKUP(GroupVertices[[#This Row],[Vertex]],Vertices[],MATCH("ID",Vertices[[#Headers],[Vertex]:[Vertex Content Word Count]],0),FALSE)</f>
        <v>60</v>
      </c>
    </row>
    <row r="199" spans="1:3" ht="15">
      <c r="A199" s="78" t="s">
        <v>2907</v>
      </c>
      <c r="B199" s="84" t="s">
        <v>249</v>
      </c>
      <c r="C199" s="78">
        <f>VLOOKUP(GroupVertices[[#This Row],[Vertex]],Vertices[],MATCH("ID",Vertices[[#Headers],[Vertex]:[Vertex Content Word Count]],0),FALSE)</f>
        <v>59</v>
      </c>
    </row>
    <row r="200" spans="1:3" ht="15">
      <c r="A200" s="78" t="s">
        <v>2908</v>
      </c>
      <c r="B200" s="84" t="s">
        <v>237</v>
      </c>
      <c r="C200" s="78">
        <f>VLOOKUP(GroupVertices[[#This Row],[Vertex]],Vertices[],MATCH("ID",Vertices[[#Headers],[Vertex]:[Vertex Content Word Count]],0),FALSE)</f>
        <v>41</v>
      </c>
    </row>
    <row r="201" spans="1:3" ht="15">
      <c r="A201" s="78" t="s">
        <v>2908</v>
      </c>
      <c r="B201" s="84" t="s">
        <v>236</v>
      </c>
      <c r="C201" s="78">
        <f>VLOOKUP(GroupVertices[[#This Row],[Vertex]],Vertices[],MATCH("ID",Vertices[[#Headers],[Vertex]:[Vertex Content Word Count]],0),FALSE)</f>
        <v>40</v>
      </c>
    </row>
    <row r="202" spans="1:3" ht="15">
      <c r="A202" s="78" t="s">
        <v>2909</v>
      </c>
      <c r="B202" s="84" t="s">
        <v>219</v>
      </c>
      <c r="C202" s="78">
        <f>VLOOKUP(GroupVertices[[#This Row],[Vertex]],Vertices[],MATCH("ID",Vertices[[#Headers],[Vertex]:[Vertex Content Word Count]],0),FALSE)</f>
        <v>17</v>
      </c>
    </row>
    <row r="203" spans="1:3" ht="15">
      <c r="A203" s="78" t="s">
        <v>2909</v>
      </c>
      <c r="B203" s="84" t="s">
        <v>369</v>
      </c>
      <c r="C203" s="78">
        <f>VLOOKUP(GroupVertices[[#This Row],[Vertex]],Vertices[],MATCH("ID",Vertices[[#Headers],[Vertex]:[Vertex Content Word Count]],0),FALSE)</f>
        <v>18</v>
      </c>
    </row>
    <row r="204" spans="1:3" ht="15">
      <c r="A204" s="78" t="s">
        <v>2910</v>
      </c>
      <c r="B204" s="84" t="s">
        <v>213</v>
      </c>
      <c r="C204" s="78">
        <f>VLOOKUP(GroupVertices[[#This Row],[Vertex]],Vertices[],MATCH("ID",Vertices[[#Headers],[Vertex]:[Vertex Content Word Count]],0),FALSE)</f>
        <v>7</v>
      </c>
    </row>
    <row r="205" spans="1:3" ht="15">
      <c r="A205" s="78" t="s">
        <v>2910</v>
      </c>
      <c r="B205" s="84" t="s">
        <v>366</v>
      </c>
      <c r="C205" s="78">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2929</v>
      </c>
      <c r="B2" s="34" t="s">
        <v>2833</v>
      </c>
      <c r="D2" s="31">
        <f>MIN(Vertices[Degree])</f>
        <v>0</v>
      </c>
      <c r="E2" s="3">
        <f>COUNTIF(Vertices[Degree],"&gt;= "&amp;D2)-COUNTIF(Vertices[Degree],"&gt;="&amp;D3)</f>
        <v>0</v>
      </c>
      <c r="F2" s="37">
        <f>MIN(Vertices[In-Degree])</f>
        <v>0</v>
      </c>
      <c r="G2" s="38">
        <f>COUNTIF(Vertices[In-Degree],"&gt;= "&amp;F2)-COUNTIF(Vertices[In-Degree],"&gt;="&amp;F3)</f>
        <v>87</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190</v>
      </c>
      <c r="P2" s="37">
        <f>MIN(Vertices[PageRank])</f>
        <v>0.415781</v>
      </c>
      <c r="Q2" s="38">
        <f>COUNTIF(Vertices[PageRank],"&gt;= "&amp;P2)-COUNTIF(Vertices[PageRank],"&gt;="&amp;P3)</f>
        <v>17</v>
      </c>
      <c r="R2" s="37">
        <f>MIN(Vertices[Clustering Coefficient])</f>
        <v>0</v>
      </c>
      <c r="S2" s="43">
        <f>COUNTIF(Vertices[Clustering Coefficient],"&gt;= "&amp;R2)-COUNTIF(Vertices[Clustering Coefficient],"&gt;="&amp;R3)</f>
        <v>164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9.345454545454546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1</v>
      </c>
      <c r="N3" s="39">
        <f aca="true" t="shared" si="6" ref="N3:N26">N2+($N$57-$N$2)/BinDivisor</f>
        <v>0.0037456363636363637</v>
      </c>
      <c r="O3" s="40">
        <f>COUNTIF(Vertices[Eigenvector Centrality],"&gt;= "&amp;N3)-COUNTIF(Vertices[Eigenvector Centrality],"&gt;="&amp;N4)</f>
        <v>0</v>
      </c>
      <c r="P3" s="39">
        <f aca="true" t="shared" si="7" ref="P3:P26">P2+($P$57-$P$2)/BinDivisor</f>
        <v>0.5143220545454545</v>
      </c>
      <c r="Q3" s="40">
        <f>COUNTIF(Vertices[PageRank],"&gt;= "&amp;P3)-COUNTIF(Vertices[PageRank],"&gt;="&amp;P4)</f>
        <v>34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204</v>
      </c>
      <c r="D4" s="32">
        <f t="shared" si="1"/>
        <v>0</v>
      </c>
      <c r="E4" s="3">
        <f>COUNTIF(Vertices[Degree],"&gt;= "&amp;D4)-COUNTIF(Vertices[Degree],"&gt;="&amp;D5)</f>
        <v>0</v>
      </c>
      <c r="F4" s="37">
        <f t="shared" si="2"/>
        <v>0.4727272727272727</v>
      </c>
      <c r="G4" s="38">
        <f>COUNTIF(Vertices[In-Degree],"&gt;= "&amp;F4)-COUNTIF(Vertices[In-Degree],"&gt;="&amp;F5)</f>
        <v>0</v>
      </c>
      <c r="H4" s="37">
        <f t="shared" si="3"/>
        <v>0.21818181818181817</v>
      </c>
      <c r="I4" s="38">
        <f>COUNTIF(Vertices[Out-Degree],"&gt;= "&amp;H4)-COUNTIF(Vertices[Out-Degree],"&gt;="&amp;H5)</f>
        <v>0</v>
      </c>
      <c r="J4" s="37">
        <f t="shared" si="4"/>
        <v>18.69090909090909</v>
      </c>
      <c r="K4" s="38">
        <f>COUNTIF(Vertices[Betweenness Centrality],"&gt;= "&amp;J4)-COUNTIF(Vertices[Betweenness Centrality],"&gt;="&amp;J5)</f>
        <v>3</v>
      </c>
      <c r="L4" s="37">
        <f t="shared" si="5"/>
        <v>0.03636363636363636</v>
      </c>
      <c r="M4" s="38">
        <f>COUNTIF(Vertices[Closeness Centrality],"&gt;= "&amp;L4)-COUNTIF(Vertices[Closeness Centrality],"&gt;="&amp;L5)</f>
        <v>26</v>
      </c>
      <c r="N4" s="37">
        <f t="shared" si="6"/>
        <v>0.0074912727272727275</v>
      </c>
      <c r="O4" s="38">
        <f>COUNTIF(Vertices[Eigenvector Centrality],"&gt;= "&amp;N4)-COUNTIF(Vertices[Eigenvector Centrality],"&gt;="&amp;N5)</f>
        <v>0</v>
      </c>
      <c r="P4" s="37">
        <f t="shared" si="7"/>
        <v>0.6128631090909091</v>
      </c>
      <c r="Q4" s="38">
        <f>COUNTIF(Vertices[PageRank],"&gt;= "&amp;P4)-COUNTIF(Vertices[PageRank],"&gt;="&amp;P5)</f>
        <v>40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0.7090909090909091</v>
      </c>
      <c r="G5" s="40">
        <f>COUNTIF(Vertices[In-Degree],"&gt;= "&amp;F5)-COUNTIF(Vertices[In-Degree],"&gt;="&amp;F6)</f>
        <v>0</v>
      </c>
      <c r="H5" s="39">
        <f t="shared" si="3"/>
        <v>0.32727272727272727</v>
      </c>
      <c r="I5" s="40">
        <f>COUNTIF(Vertices[Out-Degree],"&gt;= "&amp;H5)-COUNTIF(Vertices[Out-Degree],"&gt;="&amp;H6)</f>
        <v>0</v>
      </c>
      <c r="J5" s="39">
        <f t="shared" si="4"/>
        <v>28.03636363636364</v>
      </c>
      <c r="K5" s="40">
        <f>COUNTIF(Vertices[Betweenness Centrality],"&gt;= "&amp;J5)-COUNTIF(Vertices[Betweenness Centrality],"&gt;="&amp;J6)</f>
        <v>2</v>
      </c>
      <c r="L5" s="39">
        <f t="shared" si="5"/>
        <v>0.05454545454545454</v>
      </c>
      <c r="M5" s="40">
        <f>COUNTIF(Vertices[Closeness Centrality],"&gt;= "&amp;L5)-COUNTIF(Vertices[Closeness Centrality],"&gt;="&amp;L6)</f>
        <v>14</v>
      </c>
      <c r="N5" s="39">
        <f t="shared" si="6"/>
        <v>0.01123690909090909</v>
      </c>
      <c r="O5" s="40">
        <f>COUNTIF(Vertices[Eigenvector Centrality],"&gt;= "&amp;N5)-COUNTIF(Vertices[Eigenvector Centrality],"&gt;="&amp;N6)</f>
        <v>0</v>
      </c>
      <c r="P5" s="39">
        <f t="shared" si="7"/>
        <v>0.7114041636363637</v>
      </c>
      <c r="Q5" s="40">
        <f>COUNTIF(Vertices[PageRank],"&gt;= "&amp;P5)-COUNTIF(Vertices[PageRank],"&gt;="&amp;P6)</f>
        <v>19</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199</v>
      </c>
      <c r="D6" s="32">
        <f t="shared" si="1"/>
        <v>0</v>
      </c>
      <c r="E6" s="3">
        <f>COUNTIF(Vertices[Degree],"&gt;= "&amp;D6)-COUNTIF(Vertices[Degree],"&gt;="&amp;D7)</f>
        <v>0</v>
      </c>
      <c r="F6" s="37">
        <f t="shared" si="2"/>
        <v>0.9454545454545454</v>
      </c>
      <c r="G6" s="38">
        <f>COUNTIF(Vertices[In-Degree],"&gt;= "&amp;F6)-COUNTIF(Vertices[In-Degree],"&gt;="&amp;F7)</f>
        <v>79</v>
      </c>
      <c r="H6" s="37">
        <f t="shared" si="3"/>
        <v>0.43636363636363634</v>
      </c>
      <c r="I6" s="38">
        <f>COUNTIF(Vertices[Out-Degree],"&gt;= "&amp;H6)-COUNTIF(Vertices[Out-Degree],"&gt;="&amp;H7)</f>
        <v>0</v>
      </c>
      <c r="J6" s="37">
        <f t="shared" si="4"/>
        <v>37.38181818181818</v>
      </c>
      <c r="K6" s="38">
        <f>COUNTIF(Vertices[Betweenness Centrality],"&gt;= "&amp;J6)-COUNTIF(Vertices[Betweenness Centrality],"&gt;="&amp;J7)</f>
        <v>1</v>
      </c>
      <c r="L6" s="37">
        <f t="shared" si="5"/>
        <v>0.07272727272727272</v>
      </c>
      <c r="M6" s="38">
        <f>COUNTIF(Vertices[Closeness Centrality],"&gt;= "&amp;L6)-COUNTIF(Vertices[Closeness Centrality],"&gt;="&amp;L7)</f>
        <v>19</v>
      </c>
      <c r="N6" s="37">
        <f t="shared" si="6"/>
        <v>0.014982545454545455</v>
      </c>
      <c r="O6" s="38">
        <f>COUNTIF(Vertices[Eigenvector Centrality],"&gt;= "&amp;N6)-COUNTIF(Vertices[Eigenvector Centrality],"&gt;="&amp;N7)</f>
        <v>0</v>
      </c>
      <c r="P6" s="37">
        <f t="shared" si="7"/>
        <v>0.8099452181818183</v>
      </c>
      <c r="Q6" s="38">
        <f>COUNTIF(Vertices[PageRank],"&gt;= "&amp;P6)-COUNTIF(Vertices[PageRank],"&gt;="&amp;P7)</f>
        <v>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85</v>
      </c>
      <c r="D7" s="32">
        <f t="shared" si="1"/>
        <v>0</v>
      </c>
      <c r="E7" s="3">
        <f>COUNTIF(Vertices[Degree],"&gt;= "&amp;D7)-COUNTIF(Vertices[Degree],"&gt;="&amp;D8)</f>
        <v>0</v>
      </c>
      <c r="F7" s="39">
        <f t="shared" si="2"/>
        <v>1.1818181818181819</v>
      </c>
      <c r="G7" s="40">
        <f>COUNTIF(Vertices[In-Degree],"&gt;= "&amp;F7)-COUNTIF(Vertices[In-Degree],"&gt;="&amp;F8)</f>
        <v>0</v>
      </c>
      <c r="H7" s="39">
        <f t="shared" si="3"/>
        <v>0.5454545454545454</v>
      </c>
      <c r="I7" s="40">
        <f>COUNTIF(Vertices[Out-Degree],"&gt;= "&amp;H7)-COUNTIF(Vertices[Out-Degree],"&gt;="&amp;H8)</f>
        <v>0</v>
      </c>
      <c r="J7" s="39">
        <f t="shared" si="4"/>
        <v>46.72727272727273</v>
      </c>
      <c r="K7" s="40">
        <f>COUNTIF(Vertices[Betweenness Centrality],"&gt;= "&amp;J7)-COUNTIF(Vertices[Betweenness Centrality],"&gt;="&amp;J8)</f>
        <v>0</v>
      </c>
      <c r="L7" s="39">
        <f t="shared" si="5"/>
        <v>0.09090909090909091</v>
      </c>
      <c r="M7" s="40">
        <f>COUNTIF(Vertices[Closeness Centrality],"&gt;= "&amp;L7)-COUNTIF(Vertices[Closeness Centrality],"&gt;="&amp;L8)</f>
        <v>3</v>
      </c>
      <c r="N7" s="39">
        <f t="shared" si="6"/>
        <v>0.018728181818181817</v>
      </c>
      <c r="O7" s="40">
        <f>COUNTIF(Vertices[Eigenvector Centrality],"&gt;= "&amp;N7)-COUNTIF(Vertices[Eigenvector Centrality],"&gt;="&amp;N8)</f>
        <v>0</v>
      </c>
      <c r="P7" s="39">
        <f t="shared" si="7"/>
        <v>0.9084862727272729</v>
      </c>
      <c r="Q7" s="40">
        <f>COUNTIF(Vertices[PageRank],"&gt;= "&amp;P7)-COUNTIF(Vertices[PageRank],"&gt;="&amp;P8)</f>
        <v>44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1.4181818181818182</v>
      </c>
      <c r="G8" s="38">
        <f>COUNTIF(Vertices[In-Degree],"&gt;= "&amp;F8)-COUNTIF(Vertices[In-Degree],"&gt;="&amp;F9)</f>
        <v>0</v>
      </c>
      <c r="H8" s="37">
        <f t="shared" si="3"/>
        <v>0.6545454545454545</v>
      </c>
      <c r="I8" s="38">
        <f>COUNTIF(Vertices[Out-Degree],"&gt;= "&amp;H8)-COUNTIF(Vertices[Out-Degree],"&gt;="&amp;H9)</f>
        <v>0</v>
      </c>
      <c r="J8" s="37">
        <f t="shared" si="4"/>
        <v>56.07272727272727</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0.02247381818181818</v>
      </c>
      <c r="O8" s="38">
        <f>COUNTIF(Vertices[Eigenvector Centrality],"&gt;= "&amp;N8)-COUNTIF(Vertices[Eigenvector Centrality],"&gt;="&amp;N9)</f>
        <v>0</v>
      </c>
      <c r="P8" s="37">
        <f t="shared" si="7"/>
        <v>1.0070273272727275</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1.6545454545454545</v>
      </c>
      <c r="G9" s="40">
        <f>COUNTIF(Vertices[In-Degree],"&gt;= "&amp;F9)-COUNTIF(Vertices[In-Degree],"&gt;="&amp;F10)</f>
        <v>0</v>
      </c>
      <c r="H9" s="39">
        <f t="shared" si="3"/>
        <v>0.7636363636363637</v>
      </c>
      <c r="I9" s="40">
        <f>COUNTIF(Vertices[Out-Degree],"&gt;= "&amp;H9)-COUNTIF(Vertices[Out-Degree],"&gt;="&amp;H10)</f>
        <v>0</v>
      </c>
      <c r="J9" s="39">
        <f t="shared" si="4"/>
        <v>65.41818181818182</v>
      </c>
      <c r="K9" s="40">
        <f>COUNTIF(Vertices[Betweenness Centrality],"&gt;= "&amp;J9)-COUNTIF(Vertices[Betweenness Centrality],"&gt;="&amp;J10)</f>
        <v>0</v>
      </c>
      <c r="L9" s="39">
        <f t="shared" si="5"/>
        <v>0.1272727272727273</v>
      </c>
      <c r="M9" s="40">
        <f>COUNTIF(Vertices[Closeness Centrality],"&gt;= "&amp;L9)-COUNTIF(Vertices[Closeness Centrality],"&gt;="&amp;L10)</f>
        <v>12</v>
      </c>
      <c r="N9" s="39">
        <f t="shared" si="6"/>
        <v>0.026219454545454546</v>
      </c>
      <c r="O9" s="40">
        <f>COUNTIF(Vertices[Eigenvector Centrality],"&gt;= "&amp;N9)-COUNTIF(Vertices[Eigenvector Centrality],"&gt;="&amp;N10)</f>
        <v>0</v>
      </c>
      <c r="P9" s="39">
        <f t="shared" si="7"/>
        <v>1.105568381818182</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2930</v>
      </c>
      <c r="B10" s="34">
        <v>3</v>
      </c>
      <c r="D10" s="32">
        <f t="shared" si="1"/>
        <v>0</v>
      </c>
      <c r="E10" s="3">
        <f>COUNTIF(Vertices[Degree],"&gt;= "&amp;D10)-COUNTIF(Vertices[Degree],"&gt;="&amp;D11)</f>
        <v>0</v>
      </c>
      <c r="F10" s="37">
        <f t="shared" si="2"/>
        <v>1.8909090909090909</v>
      </c>
      <c r="G10" s="38">
        <f>COUNTIF(Vertices[In-Degree],"&gt;= "&amp;F10)-COUNTIF(Vertices[In-Degree],"&gt;="&amp;F11)</f>
        <v>20</v>
      </c>
      <c r="H10" s="37">
        <f t="shared" si="3"/>
        <v>0.8727272727272728</v>
      </c>
      <c r="I10" s="38">
        <f>COUNTIF(Vertices[Out-Degree],"&gt;= "&amp;H10)-COUNTIF(Vertices[Out-Degree],"&gt;="&amp;H11)</f>
        <v>0</v>
      </c>
      <c r="J10" s="37">
        <f t="shared" si="4"/>
        <v>74.76363636363637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0.02996509090909091</v>
      </c>
      <c r="O10" s="38">
        <f>COUNTIF(Vertices[Eigenvector Centrality],"&gt;= "&amp;N10)-COUNTIF(Vertices[Eigenvector Centrality],"&gt;="&amp;N11)</f>
        <v>0</v>
      </c>
      <c r="P10" s="37">
        <f t="shared" si="7"/>
        <v>1.2041094363636367</v>
      </c>
      <c r="Q10" s="38">
        <f>COUNTIF(Vertices[PageRank],"&gt;= "&amp;P10)-COUNTIF(Vertices[PageRank],"&gt;="&amp;P11)</f>
        <v>14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2.1272727272727274</v>
      </c>
      <c r="G11" s="40">
        <f>COUNTIF(Vertices[In-Degree],"&gt;= "&amp;F11)-COUNTIF(Vertices[In-Degree],"&gt;="&amp;F12)</f>
        <v>0</v>
      </c>
      <c r="H11" s="39">
        <f t="shared" si="3"/>
        <v>0.9818181818181819</v>
      </c>
      <c r="I11" s="40">
        <f>COUNTIF(Vertices[Out-Degree],"&gt;= "&amp;H11)-COUNTIF(Vertices[Out-Degree],"&gt;="&amp;H12)</f>
        <v>105</v>
      </c>
      <c r="J11" s="39">
        <f t="shared" si="4"/>
        <v>84.10909090909091</v>
      </c>
      <c r="K11" s="40">
        <f>COUNTIF(Vertices[Betweenness Centrality],"&gt;= "&amp;J11)-COUNTIF(Vertices[Betweenness Centrality],"&gt;="&amp;J12)</f>
        <v>0</v>
      </c>
      <c r="L11" s="39">
        <f t="shared" si="5"/>
        <v>0.16363636363636366</v>
      </c>
      <c r="M11" s="40">
        <f>COUNTIF(Vertices[Closeness Centrality],"&gt;= "&amp;L11)-COUNTIF(Vertices[Closeness Centrality],"&gt;="&amp;L12)</f>
        <v>5</v>
      </c>
      <c r="N11" s="39">
        <f t="shared" si="6"/>
        <v>0.033710727272727274</v>
      </c>
      <c r="O11" s="40">
        <f>COUNTIF(Vertices[Eigenvector Centrality],"&gt;= "&amp;N11)-COUNTIF(Vertices[Eigenvector Centrality],"&gt;="&amp;N12)</f>
        <v>0</v>
      </c>
      <c r="P11" s="39">
        <f t="shared" si="7"/>
        <v>1.3026504909090912</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89</v>
      </c>
      <c r="D12" s="32">
        <f t="shared" si="1"/>
        <v>0</v>
      </c>
      <c r="E12" s="3">
        <f>COUNTIF(Vertices[Degree],"&gt;= "&amp;D12)-COUNTIF(Vertices[Degree],"&gt;="&amp;D13)</f>
        <v>0</v>
      </c>
      <c r="F12" s="37">
        <f t="shared" si="2"/>
        <v>2.3636363636363638</v>
      </c>
      <c r="G12" s="38">
        <f>COUNTIF(Vertices[In-Degree],"&gt;= "&amp;F12)-COUNTIF(Vertices[In-Degree],"&gt;="&amp;F13)</f>
        <v>0</v>
      </c>
      <c r="H12" s="37">
        <f t="shared" si="3"/>
        <v>1.090909090909091</v>
      </c>
      <c r="I12" s="38">
        <f>COUNTIF(Vertices[Out-Degree],"&gt;= "&amp;H12)-COUNTIF(Vertices[Out-Degree],"&gt;="&amp;H13)</f>
        <v>0</v>
      </c>
      <c r="J12" s="37">
        <f t="shared" si="4"/>
        <v>93.45454545454545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0.037456363636363635</v>
      </c>
      <c r="O12" s="38">
        <f>COUNTIF(Vertices[Eigenvector Centrality],"&gt;= "&amp;N12)-COUNTIF(Vertices[Eigenvector Centrality],"&gt;="&amp;N13)</f>
        <v>0</v>
      </c>
      <c r="P12" s="37">
        <f t="shared" si="7"/>
        <v>1.4011915454545458</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416</v>
      </c>
      <c r="B13" s="34">
        <v>186</v>
      </c>
      <c r="D13" s="32">
        <f t="shared" si="1"/>
        <v>0</v>
      </c>
      <c r="E13" s="3">
        <f>COUNTIF(Vertices[Degree],"&gt;= "&amp;D13)-COUNTIF(Vertices[Degree],"&gt;="&amp;D14)</f>
        <v>0</v>
      </c>
      <c r="F13" s="39">
        <f t="shared" si="2"/>
        <v>2.6</v>
      </c>
      <c r="G13" s="40">
        <f>COUNTIF(Vertices[In-Degree],"&gt;= "&amp;F13)-COUNTIF(Vertices[In-Degree],"&gt;="&amp;F14)</f>
        <v>0</v>
      </c>
      <c r="H13" s="39">
        <f t="shared" si="3"/>
        <v>1.2000000000000002</v>
      </c>
      <c r="I13" s="40">
        <f>COUNTIF(Vertices[Out-Degree],"&gt;= "&amp;H13)-COUNTIF(Vertices[Out-Degree],"&gt;="&amp;H14)</f>
        <v>0</v>
      </c>
      <c r="J13" s="39">
        <f t="shared" si="4"/>
        <v>102.8</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0.041201999999999996</v>
      </c>
      <c r="O13" s="40">
        <f>COUNTIF(Vertices[Eigenvector Centrality],"&gt;= "&amp;N13)-COUNTIF(Vertices[Eigenvector Centrality],"&gt;="&amp;N14)</f>
        <v>6</v>
      </c>
      <c r="P13" s="39">
        <f t="shared" si="7"/>
        <v>1.4997326000000004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417</v>
      </c>
      <c r="B14" s="34">
        <v>9</v>
      </c>
      <c r="D14" s="32">
        <f t="shared" si="1"/>
        <v>0</v>
      </c>
      <c r="E14" s="3">
        <f>COUNTIF(Vertices[Degree],"&gt;= "&amp;D14)-COUNTIF(Vertices[Degree],"&gt;="&amp;D15)</f>
        <v>0</v>
      </c>
      <c r="F14" s="37">
        <f t="shared" si="2"/>
        <v>2.8363636363636364</v>
      </c>
      <c r="G14" s="38">
        <f>COUNTIF(Vertices[In-Degree],"&gt;= "&amp;F14)-COUNTIF(Vertices[In-Degree],"&gt;="&amp;F15)</f>
        <v>6</v>
      </c>
      <c r="H14" s="37">
        <f t="shared" si="3"/>
        <v>1.3090909090909093</v>
      </c>
      <c r="I14" s="38">
        <f>COUNTIF(Vertices[Out-Degree],"&gt;= "&amp;H14)-COUNTIF(Vertices[Out-Degree],"&gt;="&amp;H15)</f>
        <v>0</v>
      </c>
      <c r="J14" s="37">
        <f t="shared" si="4"/>
        <v>112.14545454545454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0.044947636363636356</v>
      </c>
      <c r="O14" s="38">
        <f>COUNTIF(Vertices[Eigenvector Centrality],"&gt;= "&amp;N14)-COUNTIF(Vertices[Eigenvector Centrality],"&gt;="&amp;N15)</f>
        <v>0</v>
      </c>
      <c r="P14" s="37">
        <f t="shared" si="7"/>
        <v>1.598273654545455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3.0727272727272728</v>
      </c>
      <c r="G15" s="40">
        <f>COUNTIF(Vertices[In-Degree],"&gt;= "&amp;F15)-COUNTIF(Vertices[In-Degree],"&gt;="&amp;F16)</f>
        <v>0</v>
      </c>
      <c r="H15" s="39">
        <f t="shared" si="3"/>
        <v>1.4181818181818184</v>
      </c>
      <c r="I15" s="40">
        <f>COUNTIF(Vertices[Out-Degree],"&gt;= "&amp;H15)-COUNTIF(Vertices[Out-Degree],"&gt;="&amp;H16)</f>
        <v>0</v>
      </c>
      <c r="J15" s="39">
        <f t="shared" si="4"/>
        <v>121.49090909090908</v>
      </c>
      <c r="K15" s="40">
        <f>COUNTIF(Vertices[Betweenness Centrality],"&gt;= "&amp;J15)-COUNTIF(Vertices[Betweenness Centrality],"&gt;="&amp;J16)</f>
        <v>2</v>
      </c>
      <c r="L15" s="39">
        <f t="shared" si="5"/>
        <v>0.23636363636363641</v>
      </c>
      <c r="M15" s="40">
        <f>COUNTIF(Vertices[Closeness Centrality],"&gt;= "&amp;L15)-COUNTIF(Vertices[Closeness Centrality],"&gt;="&amp;L16)</f>
        <v>7</v>
      </c>
      <c r="N15" s="39">
        <f t="shared" si="6"/>
        <v>0.04869327272727272</v>
      </c>
      <c r="O15" s="40">
        <f>COUNTIF(Vertices[Eigenvector Centrality],"&gt;= "&amp;N15)-COUNTIF(Vertices[Eigenvector Centrality],"&gt;="&amp;N16)</f>
        <v>0</v>
      </c>
      <c r="P15" s="39">
        <f t="shared" si="7"/>
        <v>1.6968147090909096</v>
      </c>
      <c r="Q15" s="40">
        <f>COUNTIF(Vertices[PageRank],"&gt;= "&amp;P15)-COUNTIF(Vertices[PageRank],"&gt;="&amp;P16)</f>
        <v>4</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89</v>
      </c>
      <c r="D16" s="32">
        <f t="shared" si="1"/>
        <v>0</v>
      </c>
      <c r="E16" s="3">
        <f>COUNTIF(Vertices[Degree],"&gt;= "&amp;D16)-COUNTIF(Vertices[Degree],"&gt;="&amp;D17)</f>
        <v>0</v>
      </c>
      <c r="F16" s="37">
        <f t="shared" si="2"/>
        <v>3.309090909090909</v>
      </c>
      <c r="G16" s="38">
        <f>COUNTIF(Vertices[In-Degree],"&gt;= "&amp;F16)-COUNTIF(Vertices[In-Degree],"&gt;="&amp;F17)</f>
        <v>0</v>
      </c>
      <c r="H16" s="37">
        <f t="shared" si="3"/>
        <v>1.5272727272727276</v>
      </c>
      <c r="I16" s="38">
        <f>COUNTIF(Vertices[Out-Degree],"&gt;= "&amp;H16)-COUNTIF(Vertices[Out-Degree],"&gt;="&amp;H17)</f>
        <v>0</v>
      </c>
      <c r="J16" s="37">
        <f t="shared" si="4"/>
        <v>130.83636363636364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0.05243890909090908</v>
      </c>
      <c r="O16" s="38">
        <f>COUNTIF(Vertices[Eigenvector Centrality],"&gt;= "&amp;N16)-COUNTIF(Vertices[Eigenvector Centrality],"&gt;="&amp;N17)</f>
        <v>0</v>
      </c>
      <c r="P16" s="37">
        <f t="shared" si="7"/>
        <v>1.7953557636363642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3.5454545454545454</v>
      </c>
      <c r="G17" s="40">
        <f>COUNTIF(Vertices[In-Degree],"&gt;= "&amp;F17)-COUNTIF(Vertices[In-Degree],"&gt;="&amp;F18)</f>
        <v>0</v>
      </c>
      <c r="H17" s="39">
        <f t="shared" si="3"/>
        <v>1.6363636363636367</v>
      </c>
      <c r="I17" s="40">
        <f>COUNTIF(Vertices[Out-Degree],"&gt;= "&amp;H17)-COUNTIF(Vertices[Out-Degree],"&gt;="&amp;H18)</f>
        <v>0</v>
      </c>
      <c r="J17" s="39">
        <f t="shared" si="4"/>
        <v>140.1818181818182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0.05618454545454544</v>
      </c>
      <c r="O17" s="40">
        <f>COUNTIF(Vertices[Eigenvector Centrality],"&gt;= "&amp;N17)-COUNTIF(Vertices[Eigenvector Centrality],"&gt;="&amp;N18)</f>
        <v>0</v>
      </c>
      <c r="P17" s="39">
        <f t="shared" si="7"/>
        <v>1.8938968181818188</v>
      </c>
      <c r="Q17" s="40">
        <f>COUNTIF(Vertices[PageRank],"&gt;= "&amp;P17)-COUNTIF(Vertices[PageRank],"&gt;="&amp;P18)</f>
        <v>3</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0.023391812865497075</v>
      </c>
      <c r="D18" s="32">
        <f t="shared" si="1"/>
        <v>0</v>
      </c>
      <c r="E18" s="3">
        <f>COUNTIF(Vertices[Degree],"&gt;= "&amp;D18)-COUNTIF(Vertices[Degree],"&gt;="&amp;D19)</f>
        <v>0</v>
      </c>
      <c r="F18" s="37">
        <f t="shared" si="2"/>
        <v>3.7818181818181817</v>
      </c>
      <c r="G18" s="38">
        <f>COUNTIF(Vertices[In-Degree],"&gt;= "&amp;F18)-COUNTIF(Vertices[In-Degree],"&gt;="&amp;F19)</f>
        <v>2</v>
      </c>
      <c r="H18" s="37">
        <f t="shared" si="3"/>
        <v>1.7454545454545458</v>
      </c>
      <c r="I18" s="38">
        <f>COUNTIF(Vertices[Out-Degree],"&gt;= "&amp;H18)-COUNTIF(Vertices[Out-Degree],"&gt;="&amp;H19)</f>
        <v>0</v>
      </c>
      <c r="J18" s="37">
        <f t="shared" si="4"/>
        <v>149.52727272727273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0.0599301818181818</v>
      </c>
      <c r="O18" s="38">
        <f>COUNTIF(Vertices[Eigenvector Centrality],"&gt;= "&amp;N18)-COUNTIF(Vertices[Eigenvector Centrality],"&gt;="&amp;N19)</f>
        <v>0</v>
      </c>
      <c r="P18" s="37">
        <f t="shared" si="7"/>
        <v>1.9924378727272734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0.045714285714285714</v>
      </c>
      <c r="D19" s="32">
        <f t="shared" si="1"/>
        <v>0</v>
      </c>
      <c r="E19" s="3">
        <f>COUNTIF(Vertices[Degree],"&gt;= "&amp;D19)-COUNTIF(Vertices[Degree],"&gt;="&amp;D20)</f>
        <v>0</v>
      </c>
      <c r="F19" s="39">
        <f t="shared" si="2"/>
        <v>4.0181818181818185</v>
      </c>
      <c r="G19" s="40">
        <f>COUNTIF(Vertices[In-Degree],"&gt;= "&amp;F19)-COUNTIF(Vertices[In-Degree],"&gt;="&amp;F20)</f>
        <v>0</v>
      </c>
      <c r="H19" s="39">
        <f t="shared" si="3"/>
        <v>1.854545454545455</v>
      </c>
      <c r="I19" s="40">
        <f>COUNTIF(Vertices[Out-Degree],"&gt;= "&amp;H19)-COUNTIF(Vertices[Out-Degree],"&gt;="&amp;H20)</f>
        <v>0</v>
      </c>
      <c r="J19" s="39">
        <f t="shared" si="4"/>
        <v>158.87272727272727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0.06367581818181817</v>
      </c>
      <c r="O19" s="40">
        <f>COUNTIF(Vertices[Eigenvector Centrality],"&gt;= "&amp;N19)-COUNTIF(Vertices[Eigenvector Centrality],"&gt;="&amp;N20)</f>
        <v>0</v>
      </c>
      <c r="P19" s="39">
        <f t="shared" si="7"/>
        <v>2.0909789272727277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4.254545454545455</v>
      </c>
      <c r="G20" s="38">
        <f>COUNTIF(Vertices[In-Degree],"&gt;= "&amp;F20)-COUNTIF(Vertices[In-Degree],"&gt;="&amp;F21)</f>
        <v>0</v>
      </c>
      <c r="H20" s="37">
        <f t="shared" si="3"/>
        <v>1.963636363636364</v>
      </c>
      <c r="I20" s="38">
        <f>COUNTIF(Vertices[Out-Degree],"&gt;= "&amp;H20)-COUNTIF(Vertices[Out-Degree],"&gt;="&amp;H21)</f>
        <v>31</v>
      </c>
      <c r="J20" s="37">
        <f t="shared" si="4"/>
        <v>168.21818181818182</v>
      </c>
      <c r="K20" s="38">
        <f>COUNTIF(Vertices[Betweenness Centrality],"&gt;= "&amp;J20)-COUNTIF(Vertices[Betweenness Centrality],"&gt;="&amp;J21)</f>
        <v>0</v>
      </c>
      <c r="L20" s="37">
        <f t="shared" si="5"/>
        <v>0.3272727272727273</v>
      </c>
      <c r="M20" s="38">
        <f>COUNTIF(Vertices[Closeness Centrality],"&gt;= "&amp;L20)-COUNTIF(Vertices[Closeness Centrality],"&gt;="&amp;L21)</f>
        <v>14</v>
      </c>
      <c r="N20" s="37">
        <f t="shared" si="6"/>
        <v>0.06742145454545453</v>
      </c>
      <c r="O20" s="38">
        <f>COUNTIF(Vertices[Eigenvector Centrality],"&gt;= "&amp;N20)-COUNTIF(Vertices[Eigenvector Centrality],"&gt;="&amp;N21)</f>
        <v>6</v>
      </c>
      <c r="P20" s="37">
        <f t="shared" si="7"/>
        <v>2.189519981818182</v>
      </c>
      <c r="Q20" s="38">
        <f>COUNTIF(Vertices[PageRank],"&gt;= "&amp;P20)-COUNTIF(Vertices[PageRank],"&gt;="&amp;P21)</f>
        <v>1</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64</v>
      </c>
      <c r="D21" s="32">
        <f t="shared" si="1"/>
        <v>0</v>
      </c>
      <c r="E21" s="3">
        <f>COUNTIF(Vertices[Degree],"&gt;= "&amp;D21)-COUNTIF(Vertices[Degree],"&gt;="&amp;D22)</f>
        <v>0</v>
      </c>
      <c r="F21" s="39">
        <f t="shared" si="2"/>
        <v>4.490909090909091</v>
      </c>
      <c r="G21" s="40">
        <f>COUNTIF(Vertices[In-Degree],"&gt;= "&amp;F21)-COUNTIF(Vertices[In-Degree],"&gt;="&amp;F22)</f>
        <v>0</v>
      </c>
      <c r="H21" s="39">
        <f t="shared" si="3"/>
        <v>2.072727272727273</v>
      </c>
      <c r="I21" s="40">
        <f>COUNTIF(Vertices[Out-Degree],"&gt;= "&amp;H21)-COUNTIF(Vertices[Out-Degree],"&gt;="&amp;H22)</f>
        <v>0</v>
      </c>
      <c r="J21" s="39">
        <f t="shared" si="4"/>
        <v>177.56363636363636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0.0711670909090909</v>
      </c>
      <c r="O21" s="40">
        <f>COUNTIF(Vertices[Eigenvector Centrality],"&gt;= "&amp;N21)-COUNTIF(Vertices[Eigenvector Centrality],"&gt;="&amp;N22)</f>
        <v>0</v>
      </c>
      <c r="P21" s="39">
        <f t="shared" si="7"/>
        <v>2.2880610363636364</v>
      </c>
      <c r="Q21" s="40">
        <f>COUNTIF(Vertices[PageRank],"&gt;= "&amp;P21)-COUNTIF(Vertices[PageRank],"&gt;="&amp;P22)</f>
        <v>4</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27</v>
      </c>
      <c r="D22" s="32">
        <f t="shared" si="1"/>
        <v>0</v>
      </c>
      <c r="E22" s="3">
        <f>COUNTIF(Vertices[Degree],"&gt;= "&amp;D22)-COUNTIF(Vertices[Degree],"&gt;="&amp;D23)</f>
        <v>0</v>
      </c>
      <c r="F22" s="37">
        <f t="shared" si="2"/>
        <v>4.7272727272727275</v>
      </c>
      <c r="G22" s="38">
        <f>COUNTIF(Vertices[In-Degree],"&gt;= "&amp;F22)-COUNTIF(Vertices[In-Degree],"&gt;="&amp;F23)</f>
        <v>0</v>
      </c>
      <c r="H22" s="37">
        <f t="shared" si="3"/>
        <v>2.181818181818182</v>
      </c>
      <c r="I22" s="38">
        <f>COUNTIF(Vertices[Out-Degree],"&gt;= "&amp;H22)-COUNTIF(Vertices[Out-Degree],"&gt;="&amp;H23)</f>
        <v>0</v>
      </c>
      <c r="J22" s="37">
        <f t="shared" si="4"/>
        <v>186.9090909090909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0.07491272727272727</v>
      </c>
      <c r="O22" s="38">
        <f>COUNTIF(Vertices[Eigenvector Centrality],"&gt;= "&amp;N22)-COUNTIF(Vertices[Eigenvector Centrality],"&gt;="&amp;N23)</f>
        <v>0</v>
      </c>
      <c r="P22" s="37">
        <f t="shared" si="7"/>
        <v>2.386602090909091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4.963636363636364</v>
      </c>
      <c r="G23" s="40">
        <f>COUNTIF(Vertices[In-Degree],"&gt;= "&amp;F23)-COUNTIF(Vertices[In-Degree],"&gt;="&amp;F24)</f>
        <v>2</v>
      </c>
      <c r="H23" s="39">
        <f t="shared" si="3"/>
        <v>2.290909090909091</v>
      </c>
      <c r="I23" s="40">
        <f>COUNTIF(Vertices[Out-Degree],"&gt;= "&amp;H23)-COUNTIF(Vertices[Out-Degree],"&gt;="&amp;H24)</f>
        <v>0</v>
      </c>
      <c r="J23" s="39">
        <f t="shared" si="4"/>
        <v>196.25454545454545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0.07865836363636364</v>
      </c>
      <c r="O23" s="40">
        <f>COUNTIF(Vertices[Eigenvector Centrality],"&gt;= "&amp;N23)-COUNTIF(Vertices[Eigenvector Centrality],"&gt;="&amp;N24)</f>
        <v>0</v>
      </c>
      <c r="P23" s="39">
        <f t="shared" si="7"/>
        <v>2.485143145454545</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v>
      </c>
      <c r="D24" s="32">
        <f t="shared" si="1"/>
        <v>0</v>
      </c>
      <c r="E24" s="3">
        <f>COUNTIF(Vertices[Degree],"&gt;= "&amp;D24)-COUNTIF(Vertices[Degree],"&gt;="&amp;D25)</f>
        <v>0</v>
      </c>
      <c r="F24" s="37">
        <f t="shared" si="2"/>
        <v>5.2</v>
      </c>
      <c r="G24" s="38">
        <f>COUNTIF(Vertices[In-Degree],"&gt;= "&amp;F24)-COUNTIF(Vertices[In-Degree],"&gt;="&amp;F25)</f>
        <v>0</v>
      </c>
      <c r="H24" s="37">
        <f t="shared" si="3"/>
        <v>2.4</v>
      </c>
      <c r="I24" s="38">
        <f>COUNTIF(Vertices[Out-Degree],"&gt;= "&amp;H24)-COUNTIF(Vertices[Out-Degree],"&gt;="&amp;H25)</f>
        <v>0</v>
      </c>
      <c r="J24" s="37">
        <f t="shared" si="4"/>
        <v>205.6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0.082404</v>
      </c>
      <c r="O24" s="38">
        <f>COUNTIF(Vertices[Eigenvector Centrality],"&gt;= "&amp;N24)-COUNTIF(Vertices[Eigenvector Centrality],"&gt;="&amp;N25)</f>
        <v>0</v>
      </c>
      <c r="P24" s="37">
        <f t="shared" si="7"/>
        <v>2.5836841999999995</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5.4363636363636365</v>
      </c>
      <c r="G25" s="40">
        <f>COUNTIF(Vertices[In-Degree],"&gt;= "&amp;F25)-COUNTIF(Vertices[In-Degree],"&gt;="&amp;F26)</f>
        <v>0</v>
      </c>
      <c r="H25" s="39">
        <f t="shared" si="3"/>
        <v>2.509090909090909</v>
      </c>
      <c r="I25" s="40">
        <f>COUNTIF(Vertices[Out-Degree],"&gt;= "&amp;H25)-COUNTIF(Vertices[Out-Degree],"&gt;="&amp;H26)</f>
        <v>0</v>
      </c>
      <c r="J25" s="39">
        <f t="shared" si="4"/>
        <v>214.94545454545454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0.08614963636363637</v>
      </c>
      <c r="O25" s="40">
        <f>COUNTIF(Vertices[Eigenvector Centrality],"&gt;= "&amp;N25)-COUNTIF(Vertices[Eigenvector Centrality],"&gt;="&amp;N26)</f>
        <v>0</v>
      </c>
      <c r="P25" s="39">
        <f t="shared" si="7"/>
        <v>2.682225254545454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5.672727272727273</v>
      </c>
      <c r="G26" s="38">
        <f>COUNTIF(Vertices[In-Degree],"&gt;= "&amp;F26)-COUNTIF(Vertices[In-Degree],"&gt;="&amp;F28)</f>
        <v>0</v>
      </c>
      <c r="H26" s="37">
        <f t="shared" si="3"/>
        <v>2.6181818181818177</v>
      </c>
      <c r="I26" s="38">
        <f>COUNTIF(Vertices[Out-Degree],"&gt;= "&amp;H26)-COUNTIF(Vertices[Out-Degree],"&gt;="&amp;H28)</f>
        <v>0</v>
      </c>
      <c r="J26" s="37">
        <f t="shared" si="4"/>
        <v>224.29090909090908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0.08989527272727274</v>
      </c>
      <c r="O26" s="38">
        <f>COUNTIF(Vertices[Eigenvector Centrality],"&gt;= "&amp;N26)-COUNTIF(Vertices[Eigenvector Centrality],"&gt;="&amp;N28)</f>
        <v>0</v>
      </c>
      <c r="P26" s="37">
        <f t="shared" si="7"/>
        <v>2.7807663090909083</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2.113187</v>
      </c>
      <c r="D27" s="32"/>
      <c r="E27" s="3">
        <f>COUNTIF(Vertices[Degree],"&gt;= "&amp;D27)-COUNTIF(Vertices[Degree],"&gt;="&amp;D28)</f>
        <v>0</v>
      </c>
      <c r="F27" s="61"/>
      <c r="G27" s="62">
        <f>COUNTIF(Vertices[In-Degree],"&gt;= "&amp;F27)-COUNTIF(Vertices[In-Degree],"&gt;="&amp;F28)</f>
        <v>-8</v>
      </c>
      <c r="H27" s="61"/>
      <c r="I27" s="62">
        <f>COUNTIF(Vertices[Out-Degree],"&gt;= "&amp;H27)-COUNTIF(Vertices[Out-Degree],"&gt;="&amp;H28)</f>
        <v>-15</v>
      </c>
      <c r="J27" s="61"/>
      <c r="K27" s="62">
        <f>COUNTIF(Vertices[Betweenness Centrality],"&gt;= "&amp;J27)-COUNTIF(Vertices[Betweenness Centrality],"&gt;="&amp;J28)</f>
        <v>-4</v>
      </c>
      <c r="L27" s="61"/>
      <c r="M27" s="62">
        <f>COUNTIF(Vertices[Closeness Centrality],"&gt;= "&amp;L27)-COUNTIF(Vertices[Closeness Centrality],"&gt;="&amp;L28)</f>
        <v>-39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2.7272727272727266</v>
      </c>
      <c r="I28" s="40">
        <f>COUNTIF(Vertices[Out-Degree],"&gt;= "&amp;H28)-COUNTIF(Vertices[Out-Degree],"&gt;="&amp;H40)</f>
        <v>0</v>
      </c>
      <c r="J28" s="39">
        <f>J26+($J$57-$J$2)/BinDivisor</f>
        <v>233.63636363636363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0.09364090909090911</v>
      </c>
      <c r="O28" s="40">
        <f>COUNTIF(Vertices[Eigenvector Centrality],"&gt;= "&amp;N28)-COUNTIF(Vertices[Eigenvector Centrality],"&gt;="&amp;N40)</f>
        <v>0</v>
      </c>
      <c r="P28" s="39">
        <f>P26+($P$57-$P$2)/BinDivisor</f>
        <v>2.8793073636363626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0.0042258282623394185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2931</v>
      </c>
      <c r="B30" s="34">
        <v>0.6601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2932</v>
      </c>
      <c r="B32" s="34" t="s">
        <v>2933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-15</v>
      </c>
      <c r="J38" s="61"/>
      <c r="K38" s="62">
        <f>COUNTIF(Vertices[Betweenness Centrality],"&gt;= "&amp;J38)-COUNTIF(Vertices[Betweenness Centrality],"&gt;="&amp;J40)</f>
        <v>-4</v>
      </c>
      <c r="L38" s="61"/>
      <c r="M38" s="62">
        <f>COUNTIF(Vertices[Closeness Centrality],"&gt;= "&amp;L38)-COUNTIF(Vertices[Closeness Centrality],"&gt;="&amp;L40)</f>
        <v>-39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-15</v>
      </c>
      <c r="J39" s="61"/>
      <c r="K39" s="62">
        <f>COUNTIF(Vertices[Betweenness Centrality],"&gt;= "&amp;J39)-COUNTIF(Vertices[Betweenness Centrality],"&gt;="&amp;J40)</f>
        <v>-4</v>
      </c>
      <c r="L39" s="61"/>
      <c r="M39" s="62">
        <f>COUNTIF(Vertices[Closeness Centrality],"&gt;= "&amp;L39)-COUNTIF(Vertices[Closeness Centrality],"&gt;="&amp;L40)</f>
        <v>-39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2.8363636363636355</v>
      </c>
      <c r="I40" s="38">
        <f>COUNTIF(Vertices[Out-Degree],"&gt;= "&amp;H40)-COUNTIF(Vertices[Out-Degree],"&gt;="&amp;H41)</f>
        <v>0</v>
      </c>
      <c r="J40" s="37">
        <f>J28+($J$57-$J$2)/BinDivisor</f>
        <v>242.98181818181817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0.09738654545454548</v>
      </c>
      <c r="O40" s="38">
        <f>COUNTIF(Vertices[Eigenvector Centrality],"&gt;= "&amp;N40)-COUNTIF(Vertices[Eigenvector Centrality],"&gt;="&amp;N41)</f>
        <v>0</v>
      </c>
      <c r="P40" s="37">
        <f>P28+($P$57-$P$2)/BinDivisor</f>
        <v>2.977848418181817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2.9454545454545444</v>
      </c>
      <c r="I41" s="40">
        <f>COUNTIF(Vertices[Out-Degree],"&gt;= "&amp;H41)-COUNTIF(Vertices[Out-Degree],"&gt;="&amp;H42)</f>
        <v>7</v>
      </c>
      <c r="J41" s="39">
        <f aca="true" t="shared" si="13" ref="J41:J56">J40+($J$57-$J$2)/BinDivisor</f>
        <v>252.3272727272727</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v>
      </c>
      <c r="N41" s="39">
        <f aca="true" t="shared" si="15" ref="N41:N56">N40+($N$57-$N$2)/BinDivisor</f>
        <v>0.10113218181818184</v>
      </c>
      <c r="O41" s="40">
        <f>COUNTIF(Vertices[Eigenvector Centrality],"&gt;= "&amp;N41)-COUNTIF(Vertices[Eigenvector Centrality],"&gt;="&amp;N42)</f>
        <v>0</v>
      </c>
      <c r="P41" s="39">
        <f aca="true" t="shared" si="16" ref="P41:P56">P40+($P$57-$P$2)/BinDivisor</f>
        <v>3.0763894727272714</v>
      </c>
      <c r="Q41" s="40">
        <f>COUNTIF(Vertices[PageRank],"&gt;= "&amp;P41)-COUNTIF(Vertices[PageRank],"&gt;="&amp;P42)</f>
        <v>1</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3.0545454545454533</v>
      </c>
      <c r="I42" s="38">
        <f>COUNTIF(Vertices[Out-Degree],"&gt;= "&amp;H42)-COUNTIF(Vertices[Out-Degree],"&gt;="&amp;H43)</f>
        <v>0</v>
      </c>
      <c r="J42" s="37">
        <f t="shared" si="13"/>
        <v>261.6727272727273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0.10487781818181821</v>
      </c>
      <c r="O42" s="38">
        <f>COUNTIF(Vertices[Eigenvector Centrality],"&gt;= "&amp;N42)-COUNTIF(Vertices[Eigenvector Centrality],"&gt;="&amp;N43)</f>
        <v>0</v>
      </c>
      <c r="P42" s="37">
        <f t="shared" si="16"/>
        <v>3.1749305272727257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3.1636363636363622</v>
      </c>
      <c r="I43" s="40">
        <f>COUNTIF(Vertices[Out-Degree],"&gt;= "&amp;H43)-COUNTIF(Vertices[Out-Degree],"&gt;="&amp;H44)</f>
        <v>0</v>
      </c>
      <c r="J43" s="39">
        <f t="shared" si="13"/>
        <v>271.01818181818186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0.10862345454545458</v>
      </c>
      <c r="O43" s="40">
        <f>COUNTIF(Vertices[Eigenvector Centrality],"&gt;= "&amp;N43)-COUNTIF(Vertices[Eigenvector Centrality],"&gt;="&amp;N44)</f>
        <v>0</v>
      </c>
      <c r="P43" s="39">
        <f t="shared" si="16"/>
        <v>3.27347158181818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3.272727272727271</v>
      </c>
      <c r="I44" s="38">
        <f>COUNTIF(Vertices[Out-Degree],"&gt;= "&amp;H44)-COUNTIF(Vertices[Out-Degree],"&gt;="&amp;H45)</f>
        <v>0</v>
      </c>
      <c r="J44" s="37">
        <f t="shared" si="13"/>
        <v>280.36363636363643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0.11236909090909095</v>
      </c>
      <c r="O44" s="38">
        <f>COUNTIF(Vertices[Eigenvector Centrality],"&gt;= "&amp;N44)-COUNTIF(Vertices[Eigenvector Centrality],"&gt;="&amp;N45)</f>
        <v>0</v>
      </c>
      <c r="P44" s="37">
        <f t="shared" si="16"/>
        <v>3.3720126363636345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3.38181818181818</v>
      </c>
      <c r="I45" s="40">
        <f>COUNTIF(Vertices[Out-Degree],"&gt;= "&amp;H45)-COUNTIF(Vertices[Out-Degree],"&gt;="&amp;H46)</f>
        <v>0</v>
      </c>
      <c r="J45" s="39">
        <f t="shared" si="13"/>
        <v>289.709090909091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0.11611472727272731</v>
      </c>
      <c r="O45" s="40">
        <f>COUNTIF(Vertices[Eigenvector Centrality],"&gt;= "&amp;N45)-COUNTIF(Vertices[Eigenvector Centrality],"&gt;="&amp;N46)</f>
        <v>0</v>
      </c>
      <c r="P45" s="39">
        <f t="shared" si="16"/>
        <v>3.470553690909089</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3.490909090909089</v>
      </c>
      <c r="I46" s="38">
        <f>COUNTIF(Vertices[Out-Degree],"&gt;= "&amp;H46)-COUNTIF(Vertices[Out-Degree],"&gt;="&amp;H47)</f>
        <v>0</v>
      </c>
      <c r="J46" s="37">
        <f t="shared" si="13"/>
        <v>299.0545454545456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0.11986036363636368</v>
      </c>
      <c r="O46" s="38">
        <f>COUNTIF(Vertices[Eigenvector Centrality],"&gt;= "&amp;N46)-COUNTIF(Vertices[Eigenvector Centrality],"&gt;="&amp;N47)</f>
        <v>0</v>
      </c>
      <c r="P46" s="37">
        <f t="shared" si="16"/>
        <v>3.569094745454543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3.599999999999998</v>
      </c>
      <c r="I47" s="40">
        <f>COUNTIF(Vertices[Out-Degree],"&gt;= "&amp;H47)-COUNTIF(Vertices[Out-Degree],"&gt;="&amp;H48)</f>
        <v>0</v>
      </c>
      <c r="J47" s="39">
        <f t="shared" si="13"/>
        <v>308.40000000000015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0.12360600000000005</v>
      </c>
      <c r="O47" s="40">
        <f>COUNTIF(Vertices[Eigenvector Centrality],"&gt;= "&amp;N47)-COUNTIF(Vertices[Eigenvector Centrality],"&gt;="&amp;N48)</f>
        <v>1</v>
      </c>
      <c r="P47" s="39">
        <f t="shared" si="16"/>
        <v>3.6676357999999976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3.7090909090909068</v>
      </c>
      <c r="I48" s="38">
        <f>COUNTIF(Vertices[Out-Degree],"&gt;= "&amp;H48)-COUNTIF(Vertices[Out-Degree],"&gt;="&amp;H49)</f>
        <v>0</v>
      </c>
      <c r="J48" s="37">
        <f t="shared" si="13"/>
        <v>317.7454545454547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0.12735163636363642</v>
      </c>
      <c r="O48" s="38">
        <f>COUNTIF(Vertices[Eigenvector Centrality],"&gt;= "&amp;N48)-COUNTIF(Vertices[Eigenvector Centrality],"&gt;="&amp;N49)</f>
        <v>0</v>
      </c>
      <c r="P48" s="37">
        <f t="shared" si="16"/>
        <v>3.766176854545452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3.8181818181818157</v>
      </c>
      <c r="I49" s="40">
        <f>COUNTIF(Vertices[Out-Degree],"&gt;= "&amp;H49)-COUNTIF(Vertices[Out-Degree],"&gt;="&amp;H50)</f>
        <v>0</v>
      </c>
      <c r="J49" s="39">
        <f t="shared" si="13"/>
        <v>327.0909090909093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0.13109727272727278</v>
      </c>
      <c r="O49" s="40">
        <f>COUNTIF(Vertices[Eigenvector Centrality],"&gt;= "&amp;N49)-COUNTIF(Vertices[Eigenvector Centrality],"&gt;="&amp;N50)</f>
        <v>0</v>
      </c>
      <c r="P49" s="39">
        <f t="shared" si="16"/>
        <v>3.8647179090909063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3.9272727272727246</v>
      </c>
      <c r="I50" s="38">
        <f>COUNTIF(Vertices[Out-Degree],"&gt;= "&amp;H50)-COUNTIF(Vertices[Out-Degree],"&gt;="&amp;H51)</f>
        <v>5</v>
      </c>
      <c r="J50" s="37">
        <f t="shared" si="13"/>
        <v>336.43636363636386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0.13484290909090915</v>
      </c>
      <c r="O50" s="38">
        <f>COUNTIF(Vertices[Eigenvector Centrality],"&gt;= "&amp;N50)-COUNTIF(Vertices[Eigenvector Centrality],"&gt;="&amp;N51)</f>
        <v>0</v>
      </c>
      <c r="P50" s="37">
        <f t="shared" si="16"/>
        <v>3.9632589636363607</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4.0363636363636335</v>
      </c>
      <c r="I51" s="40">
        <f>COUNTIF(Vertices[Out-Degree],"&gt;= "&amp;H51)-COUNTIF(Vertices[Out-Degree],"&gt;="&amp;H52)</f>
        <v>0</v>
      </c>
      <c r="J51" s="39">
        <f t="shared" si="13"/>
        <v>345.78181818181844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0.13858854545454552</v>
      </c>
      <c r="O51" s="40">
        <f>COUNTIF(Vertices[Eigenvector Centrality],"&gt;= "&amp;N51)-COUNTIF(Vertices[Eigenvector Centrality],"&gt;="&amp;N52)</f>
        <v>0</v>
      </c>
      <c r="P51" s="39">
        <f t="shared" si="16"/>
        <v>4.061800018181815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4.145454545454543</v>
      </c>
      <c r="I52" s="38">
        <f>COUNTIF(Vertices[Out-Degree],"&gt;= "&amp;H52)-COUNTIF(Vertices[Out-Degree],"&gt;="&amp;H53)</f>
        <v>0</v>
      </c>
      <c r="J52" s="37">
        <f t="shared" si="13"/>
        <v>355.127272727273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0.1423341818181819</v>
      </c>
      <c r="O52" s="38">
        <f>COUNTIF(Vertices[Eigenvector Centrality],"&gt;= "&amp;N52)-COUNTIF(Vertices[Eigenvector Centrality],"&gt;="&amp;N53)</f>
        <v>0</v>
      </c>
      <c r="P52" s="37">
        <f t="shared" si="16"/>
        <v>4.160341072727269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4.254545454545452</v>
      </c>
      <c r="I53" s="40">
        <f>COUNTIF(Vertices[Out-Degree],"&gt;= "&amp;H53)-COUNTIF(Vertices[Out-Degree],"&gt;="&amp;H54)</f>
        <v>0</v>
      </c>
      <c r="J53" s="39">
        <f t="shared" si="13"/>
        <v>364.4727272727276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0.14607981818181826</v>
      </c>
      <c r="O53" s="40">
        <f>COUNTIF(Vertices[Eigenvector Centrality],"&gt;= "&amp;N53)-COUNTIF(Vertices[Eigenvector Centrality],"&gt;="&amp;N54)</f>
        <v>0</v>
      </c>
      <c r="P53" s="39">
        <f t="shared" si="16"/>
        <v>4.258882127272724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4.3636363636363615</v>
      </c>
      <c r="I54" s="38">
        <f>COUNTIF(Vertices[Out-Degree],"&gt;= "&amp;H54)-COUNTIF(Vertices[Out-Degree],"&gt;="&amp;H55)</f>
        <v>0</v>
      </c>
      <c r="J54" s="37">
        <f t="shared" si="13"/>
        <v>373.81818181818215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0.14982545454545462</v>
      </c>
      <c r="O54" s="38">
        <f>COUNTIF(Vertices[Eigenvector Centrality],"&gt;= "&amp;N54)-COUNTIF(Vertices[Eigenvector Centrality],"&gt;="&amp;N55)</f>
        <v>0</v>
      </c>
      <c r="P54" s="37">
        <f t="shared" si="16"/>
        <v>4.357423181818178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4.472727272727271</v>
      </c>
      <c r="I55" s="40">
        <f>COUNTIF(Vertices[Out-Degree],"&gt;= "&amp;H55)-COUNTIF(Vertices[Out-Degree],"&gt;="&amp;H56)</f>
        <v>0</v>
      </c>
      <c r="J55" s="39">
        <f t="shared" si="13"/>
        <v>383.1636363636367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0.153571090909091</v>
      </c>
      <c r="O55" s="40">
        <f>COUNTIF(Vertices[Eigenvector Centrality],"&gt;= "&amp;N55)-COUNTIF(Vertices[Eigenvector Centrality],"&gt;="&amp;N56)</f>
        <v>0</v>
      </c>
      <c r="P55" s="39">
        <f t="shared" si="16"/>
        <v>4.4559642363636325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2</v>
      </c>
      <c r="H56" s="37">
        <f t="shared" si="12"/>
        <v>4.58181818181818</v>
      </c>
      <c r="I56" s="38">
        <f>COUNTIF(Vertices[Out-Degree],"&gt;= "&amp;H56)-COUNTIF(Vertices[Out-Degree],"&gt;="&amp;H57)</f>
        <v>1</v>
      </c>
      <c r="J56" s="37">
        <f t="shared" si="13"/>
        <v>392.5090909090913</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0.15731672727272736</v>
      </c>
      <c r="O56" s="38">
        <f>COUNTIF(Vertices[Eigenvector Centrality],"&gt;= "&amp;N56)-COUNTIF(Vertices[Eigenvector Centrality],"&gt;="&amp;N57)</f>
        <v>0</v>
      </c>
      <c r="P56" s="37">
        <f t="shared" si="16"/>
        <v>4.554505290909087</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6</v>
      </c>
      <c r="I57" s="42">
        <f>COUNTIF(Vertices[Out-Degree],"&gt;= "&amp;H57)-COUNTIF(Vertices[Out-Degree],"&gt;="&amp;H58)</f>
        <v>2</v>
      </c>
      <c r="J57" s="41">
        <f>MAX(Vertices[Betweenness Centrality])</f>
        <v>514</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0.20601</v>
      </c>
      <c r="O57" s="42">
        <f>COUNTIF(Vertices[Eigenvector Centrality],"&gt;= "&amp;N57)-COUNTIF(Vertices[Eigenvector Centrality],"&gt;="&amp;N58)</f>
        <v>1</v>
      </c>
      <c r="P57" s="41">
        <f>MAX(Vertices[PageRank])</f>
        <v>5.835539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1.1029411764705883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1.1029411764705883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514</v>
      </c>
    </row>
    <row r="99" spans="1:2" ht="15">
      <c r="A99" s="33" t="s">
        <v>102</v>
      </c>
      <c r="B99" s="47">
        <f>_xlfn.IFERROR(AVERAGE(Vertices[Betweenness Centrality]),NoMetricMessage)</f>
        <v>10.931372549019608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0.251655480392157</v>
      </c>
    </row>
    <row r="114" spans="1:2" ht="15">
      <c r="A114" s="33" t="s">
        <v>109</v>
      </c>
      <c r="B114" s="47">
        <f>_xlfn.IFERROR(MEDIAN(Vertices[Closeness Centrality]),NoMetricMessage)</f>
        <v>0.083333</v>
      </c>
    </row>
    <row r="125" spans="1:2" ht="15">
      <c r="A125" s="33" t="s">
        <v>112</v>
      </c>
      <c r="B125" s="47">
        <f>IF(COUNT(Vertices[Eigenvector Centrality])&gt;0,N2,NoMetricMessage)</f>
        <v>0</v>
      </c>
    </row>
    <row r="126" spans="1:2" ht="15">
      <c r="A126" s="33" t="s">
        <v>113</v>
      </c>
      <c r="B126" s="47">
        <f>IF(COUNT(Vertices[Eigenvector Centrality])&gt;0,N57,NoMetricMessage)</f>
        <v>0.20601</v>
      </c>
    </row>
    <row r="127" spans="1:2" ht="15">
      <c r="A127" s="33" t="s">
        <v>114</v>
      </c>
      <c r="B127" s="47">
        <f>_xlfn.IFERROR(AVERAGE(Vertices[Eigenvector Centrality]),NoMetricMessage)</f>
        <v>0.004901921568627451</v>
      </c>
    </row>
    <row r="128" spans="1:2" ht="15">
      <c r="A128" s="33" t="s">
        <v>115</v>
      </c>
      <c r="B128" s="47">
        <f>_xlfn.IFERROR(MEDIAN(Vertices[Eigenvector Centrality]),NoMetricMessage)</f>
        <v>0</v>
      </c>
    </row>
    <row r="139" spans="1:2" ht="15">
      <c r="A139" s="33" t="s">
        <v>140</v>
      </c>
      <c r="B139" s="47">
        <f>IF(COUNT(Vertices[PageRank])&gt;0,P2,NoMetricMessage)</f>
        <v>0.415781</v>
      </c>
    </row>
    <row r="140" spans="1:2" ht="15">
      <c r="A140" s="33" t="s">
        <v>141</v>
      </c>
      <c r="B140" s="47">
        <f>IF(COUNT(Vertices[PageRank])&gt;0,P57,NoMetricMessage)</f>
        <v>5.835539</v>
      </c>
    </row>
    <row r="141" spans="1:2" ht="15">
      <c r="A141" s="33" t="s">
        <v>142</v>
      </c>
      <c r="B141" s="47">
        <f>_xlfn.IFERROR(AVERAGE(Vertices[PageRank]),NoMetricMessage)</f>
        <v>0.9999972647058819</v>
      </c>
    </row>
    <row r="142" spans="1:2" ht="15">
      <c r="A142" s="33" t="s">
        <v>143</v>
      </c>
      <c r="B142" s="47">
        <f>_xlfn.IFERROR(MEDIAN(Vertices[PageRank]),NoMetricMessage)</f>
        <v>0.7556455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0.08481951055480468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2835</v>
      </c>
      <c r="K7" s="13" t="s">
        <v>2836</v>
      </c>
    </row>
    <row r="8" spans="1:11" ht="409.5">
      <c r="A8"/>
      <c r="B8">
        <v>2</v>
      </c>
      <c r="C8">
        <v>2</v>
      </c>
      <c r="D8" t="s">
        <v>61</v>
      </c>
      <c r="E8" t="s">
        <v>61</v>
      </c>
      <c r="H8" t="s">
        <v>73</v>
      </c>
      <c r="J8" t="s">
        <v>2837</v>
      </c>
      <c r="K8" s="13" t="s">
        <v>2838</v>
      </c>
    </row>
    <row r="9" spans="1:11" ht="409.5">
      <c r="A9"/>
      <c r="B9">
        <v>3</v>
      </c>
      <c r="C9">
        <v>4</v>
      </c>
      <c r="D9" t="s">
        <v>62</v>
      </c>
      <c r="E9" t="s">
        <v>62</v>
      </c>
      <c r="H9" t="s">
        <v>74</v>
      </c>
      <c r="J9" t="s">
        <v>2839</v>
      </c>
      <c r="K9" s="13" t="s">
        <v>2840</v>
      </c>
    </row>
    <row r="10" spans="1:11" ht="409.5">
      <c r="A10"/>
      <c r="B10">
        <v>4</v>
      </c>
      <c r="D10" t="s">
        <v>63</v>
      </c>
      <c r="E10" t="s">
        <v>63</v>
      </c>
      <c r="H10" t="s">
        <v>75</v>
      </c>
      <c r="J10" t="s">
        <v>2841</v>
      </c>
      <c r="K10" s="13" t="s">
        <v>2842</v>
      </c>
    </row>
    <row r="11" spans="1:11" ht="15">
      <c r="A11"/>
      <c r="B11">
        <v>5</v>
      </c>
      <c r="D11" t="s">
        <v>46</v>
      </c>
      <c r="E11">
        <v>1</v>
      </c>
      <c r="H11" t="s">
        <v>76</v>
      </c>
      <c r="J11" t="s">
        <v>2843</v>
      </c>
      <c r="K11" t="s">
        <v>2844</v>
      </c>
    </row>
    <row r="12" spans="1:11" ht="15">
      <c r="A12"/>
      <c r="B12"/>
      <c r="D12" t="s">
        <v>64</v>
      </c>
      <c r="E12">
        <v>2</v>
      </c>
      <c r="H12">
        <v>0</v>
      </c>
      <c r="J12" t="s">
        <v>2845</v>
      </c>
      <c r="K12" t="s">
        <v>2846</v>
      </c>
    </row>
    <row r="13" spans="1:11" ht="15">
      <c r="A13"/>
      <c r="B13"/>
      <c r="D13">
        <v>1</v>
      </c>
      <c r="E13">
        <v>3</v>
      </c>
      <c r="H13">
        <v>1</v>
      </c>
      <c r="J13" t="s">
        <v>2847</v>
      </c>
      <c r="K13" t="s">
        <v>2848</v>
      </c>
    </row>
    <row r="14" spans="4:11" ht="15">
      <c r="D14">
        <v>2</v>
      </c>
      <c r="E14">
        <v>4</v>
      </c>
      <c r="H14">
        <v>2</v>
      </c>
      <c r="J14" t="s">
        <v>2849</v>
      </c>
      <c r="K14" t="s">
        <v>2850</v>
      </c>
    </row>
    <row r="15" spans="4:11" ht="15">
      <c r="D15">
        <v>3</v>
      </c>
      <c r="E15">
        <v>5</v>
      </c>
      <c r="H15">
        <v>3</v>
      </c>
      <c r="J15" t="s">
        <v>2851</v>
      </c>
      <c r="K15" t="s">
        <v>2852</v>
      </c>
    </row>
    <row r="16" spans="4:11" ht="15">
      <c r="D16">
        <v>4</v>
      </c>
      <c r="E16">
        <v>6</v>
      </c>
      <c r="H16">
        <v>4</v>
      </c>
      <c r="J16" t="s">
        <v>2853</v>
      </c>
      <c r="K16" t="s">
        <v>2854</v>
      </c>
    </row>
    <row r="17" spans="4:11" ht="15">
      <c r="D17">
        <v>5</v>
      </c>
      <c r="E17">
        <v>7</v>
      </c>
      <c r="H17">
        <v>5</v>
      </c>
      <c r="J17" t="s">
        <v>2855</v>
      </c>
      <c r="K17" t="s">
        <v>2856</v>
      </c>
    </row>
    <row r="18" spans="4:11" ht="15">
      <c r="D18">
        <v>6</v>
      </c>
      <c r="E18">
        <v>8</v>
      </c>
      <c r="H18">
        <v>6</v>
      </c>
      <c r="J18" t="s">
        <v>2857</v>
      </c>
      <c r="K18" t="s">
        <v>2858</v>
      </c>
    </row>
    <row r="19" spans="4:11" ht="15">
      <c r="D19">
        <v>7</v>
      </c>
      <c r="E19">
        <v>9</v>
      </c>
      <c r="H19">
        <v>7</v>
      </c>
      <c r="J19" t="s">
        <v>2859</v>
      </c>
      <c r="K19" t="s">
        <v>2860</v>
      </c>
    </row>
    <row r="20" spans="4:11" ht="15">
      <c r="D20">
        <v>8</v>
      </c>
      <c r="H20">
        <v>8</v>
      </c>
      <c r="J20" t="s">
        <v>2861</v>
      </c>
      <c r="K20" t="s">
        <v>2862</v>
      </c>
    </row>
    <row r="21" spans="4:11" ht="409.5">
      <c r="D21">
        <v>9</v>
      </c>
      <c r="H21">
        <v>9</v>
      </c>
      <c r="J21" t="s">
        <v>2863</v>
      </c>
      <c r="K21" s="13" t="s">
        <v>2864</v>
      </c>
    </row>
    <row r="22" spans="4:11" ht="409.5">
      <c r="D22">
        <v>10</v>
      </c>
      <c r="J22" t="s">
        <v>2865</v>
      </c>
      <c r="K22" s="13" t="s">
        <v>2866</v>
      </c>
    </row>
    <row r="23" spans="4:11" ht="409.5">
      <c r="D23">
        <v>11</v>
      </c>
      <c r="J23" t="s">
        <v>2867</v>
      </c>
      <c r="K23" s="13" t="s">
        <v>2868</v>
      </c>
    </row>
    <row r="24" spans="10:11" ht="409.5">
      <c r="J24" t="s">
        <v>2869</v>
      </c>
      <c r="K24" s="13" t="s">
        <v>4271</v>
      </c>
    </row>
    <row r="25" spans="10:11" ht="15">
      <c r="J25" t="s">
        <v>2870</v>
      </c>
      <c r="K25" t="b">
        <v>0</v>
      </c>
    </row>
    <row r="26" spans="10:11" ht="15">
      <c r="J26" t="s">
        <v>4269</v>
      </c>
      <c r="K26" t="s">
        <v>4270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2926</v>
      </c>
      <c r="B2" s="116" t="s">
        <v>2927</v>
      </c>
      <c r="C2" s="117" t="s">
        <v>2928</v>
      </c>
    </row>
    <row r="3" spans="1:3" ht="15">
      <c r="A3" s="115" t="s">
        <v>2872</v>
      </c>
      <c r="B3" s="115" t="s">
        <v>2872</v>
      </c>
      <c r="C3" s="34">
        <v>34</v>
      </c>
    </row>
    <row r="4" spans="1:3" ht="15">
      <c r="A4" s="115" t="s">
        <v>2873</v>
      </c>
      <c r="B4" s="115" t="s">
        <v>2873</v>
      </c>
      <c r="C4" s="34">
        <v>20</v>
      </c>
    </row>
    <row r="5" spans="1:3" ht="15">
      <c r="A5" s="115" t="s">
        <v>2874</v>
      </c>
      <c r="B5" s="115" t="s">
        <v>2874</v>
      </c>
      <c r="C5" s="34">
        <v>32</v>
      </c>
    </row>
    <row r="6" spans="1:3" ht="15">
      <c r="A6" s="115" t="s">
        <v>2875</v>
      </c>
      <c r="B6" s="115" t="s">
        <v>2875</v>
      </c>
      <c r="C6" s="34">
        <v>22</v>
      </c>
    </row>
    <row r="7" spans="1:3" ht="15">
      <c r="A7" s="115" t="s">
        <v>2876</v>
      </c>
      <c r="B7" s="115" t="s">
        <v>2873</v>
      </c>
      <c r="C7" s="34">
        <v>1</v>
      </c>
    </row>
    <row r="8" spans="1:3" ht="15">
      <c r="A8" s="115" t="s">
        <v>2876</v>
      </c>
      <c r="B8" s="115" t="s">
        <v>2876</v>
      </c>
      <c r="C8" s="34">
        <v>20</v>
      </c>
    </row>
    <row r="9" spans="1:3" ht="15">
      <c r="A9" s="115" t="s">
        <v>2877</v>
      </c>
      <c r="B9" s="115" t="s">
        <v>2877</v>
      </c>
      <c r="C9" s="34">
        <v>25</v>
      </c>
    </row>
    <row r="10" spans="1:3" ht="15">
      <c r="A10" s="115" t="s">
        <v>2878</v>
      </c>
      <c r="B10" s="115" t="s">
        <v>2878</v>
      </c>
      <c r="C10" s="34">
        <v>9</v>
      </c>
    </row>
    <row r="11" spans="1:3" ht="15">
      <c r="A11" s="115" t="s">
        <v>2879</v>
      </c>
      <c r="B11" s="115" t="s">
        <v>2879</v>
      </c>
      <c r="C11" s="34">
        <v>10</v>
      </c>
    </row>
    <row r="12" spans="1:3" ht="15">
      <c r="A12" s="115" t="s">
        <v>2880</v>
      </c>
      <c r="B12" s="115" t="s">
        <v>2880</v>
      </c>
      <c r="C12" s="34">
        <v>9</v>
      </c>
    </row>
    <row r="13" spans="1:3" ht="15">
      <c r="A13" s="115" t="s">
        <v>2881</v>
      </c>
      <c r="B13" s="115" t="s">
        <v>2881</v>
      </c>
      <c r="C13" s="34">
        <v>15</v>
      </c>
    </row>
    <row r="14" spans="1:3" ht="15">
      <c r="A14" s="115" t="s">
        <v>2882</v>
      </c>
      <c r="B14" s="115" t="s">
        <v>2882</v>
      </c>
      <c r="C14" s="34">
        <v>18</v>
      </c>
    </row>
    <row r="15" spans="1:3" ht="15">
      <c r="A15" s="115" t="s">
        <v>2883</v>
      </c>
      <c r="B15" s="115" t="s">
        <v>2883</v>
      </c>
      <c r="C15" s="34">
        <v>4</v>
      </c>
    </row>
    <row r="16" spans="1:3" ht="15">
      <c r="A16" s="115" t="s">
        <v>2884</v>
      </c>
      <c r="B16" s="115" t="s">
        <v>2884</v>
      </c>
      <c r="C16" s="34">
        <v>7</v>
      </c>
    </row>
    <row r="17" spans="1:3" ht="15">
      <c r="A17" s="115" t="s">
        <v>2885</v>
      </c>
      <c r="B17" s="115" t="s">
        <v>2885</v>
      </c>
      <c r="C17" s="34">
        <v>4</v>
      </c>
    </row>
    <row r="18" spans="1:3" ht="15">
      <c r="A18" s="115" t="s">
        <v>2886</v>
      </c>
      <c r="B18" s="115" t="s">
        <v>2886</v>
      </c>
      <c r="C18" s="34">
        <v>3</v>
      </c>
    </row>
    <row r="19" spans="1:3" ht="15">
      <c r="A19" s="115" t="s">
        <v>2887</v>
      </c>
      <c r="B19" s="115" t="s">
        <v>2887</v>
      </c>
      <c r="C19" s="34">
        <v>3</v>
      </c>
    </row>
    <row r="20" spans="1:3" ht="15">
      <c r="A20" s="115" t="s">
        <v>2888</v>
      </c>
      <c r="B20" s="115" t="s">
        <v>2888</v>
      </c>
      <c r="C20" s="34">
        <v>5</v>
      </c>
    </row>
    <row r="21" spans="1:3" ht="15">
      <c r="A21" s="115" t="s">
        <v>2889</v>
      </c>
      <c r="B21" s="115" t="s">
        <v>2889</v>
      </c>
      <c r="C21" s="34">
        <v>2</v>
      </c>
    </row>
    <row r="22" spans="1:3" ht="15">
      <c r="A22" s="115" t="s">
        <v>2890</v>
      </c>
      <c r="B22" s="115" t="s">
        <v>2890</v>
      </c>
      <c r="C22" s="34">
        <v>3</v>
      </c>
    </row>
    <row r="23" spans="1:3" ht="15">
      <c r="A23" s="115" t="s">
        <v>2891</v>
      </c>
      <c r="B23" s="115" t="s">
        <v>2891</v>
      </c>
      <c r="C23" s="34">
        <v>3</v>
      </c>
    </row>
    <row r="24" spans="1:3" ht="15">
      <c r="A24" s="115" t="s">
        <v>2892</v>
      </c>
      <c r="B24" s="115" t="s">
        <v>2892</v>
      </c>
      <c r="C24" s="34">
        <v>4</v>
      </c>
    </row>
    <row r="25" spans="1:3" ht="15">
      <c r="A25" s="115" t="s">
        <v>2893</v>
      </c>
      <c r="B25" s="115" t="s">
        <v>2893</v>
      </c>
      <c r="C25" s="34">
        <v>2</v>
      </c>
    </row>
    <row r="26" spans="1:3" ht="15">
      <c r="A26" s="115" t="s">
        <v>2894</v>
      </c>
      <c r="B26" s="115" t="s">
        <v>2894</v>
      </c>
      <c r="C26" s="34">
        <v>2</v>
      </c>
    </row>
    <row r="27" spans="1:3" ht="15">
      <c r="A27" s="115" t="s">
        <v>2895</v>
      </c>
      <c r="B27" s="115" t="s">
        <v>2895</v>
      </c>
      <c r="C27" s="34">
        <v>2</v>
      </c>
    </row>
    <row r="28" spans="1:3" ht="15">
      <c r="A28" s="115" t="s">
        <v>2896</v>
      </c>
      <c r="B28" s="115" t="s">
        <v>2896</v>
      </c>
      <c r="C28" s="34">
        <v>2</v>
      </c>
    </row>
    <row r="29" spans="1:3" ht="15">
      <c r="A29" s="115" t="s">
        <v>2897</v>
      </c>
      <c r="B29" s="115" t="s">
        <v>2897</v>
      </c>
      <c r="C29" s="34">
        <v>2</v>
      </c>
    </row>
    <row r="30" spans="1:3" ht="15">
      <c r="A30" s="115" t="s">
        <v>2898</v>
      </c>
      <c r="B30" s="115" t="s">
        <v>2898</v>
      </c>
      <c r="C30" s="34">
        <v>1</v>
      </c>
    </row>
    <row r="31" spans="1:3" ht="15">
      <c r="A31" s="115" t="s">
        <v>2899</v>
      </c>
      <c r="B31" s="115" t="s">
        <v>2899</v>
      </c>
      <c r="C31" s="34">
        <v>3</v>
      </c>
    </row>
    <row r="32" spans="1:3" ht="15">
      <c r="A32" s="115" t="s">
        <v>2900</v>
      </c>
      <c r="B32" s="115" t="s">
        <v>2900</v>
      </c>
      <c r="C32" s="34">
        <v>1</v>
      </c>
    </row>
    <row r="33" spans="1:3" ht="15">
      <c r="A33" s="115" t="s">
        <v>2901</v>
      </c>
      <c r="B33" s="115" t="s">
        <v>2901</v>
      </c>
      <c r="C33" s="34">
        <v>2</v>
      </c>
    </row>
    <row r="34" spans="1:3" ht="15">
      <c r="A34" s="115" t="s">
        <v>2902</v>
      </c>
      <c r="B34" s="115" t="s">
        <v>2902</v>
      </c>
      <c r="C34" s="34">
        <v>2</v>
      </c>
    </row>
    <row r="35" spans="1:3" ht="15">
      <c r="A35" s="115" t="s">
        <v>2903</v>
      </c>
      <c r="B35" s="115" t="s">
        <v>2903</v>
      </c>
      <c r="C35" s="34">
        <v>1</v>
      </c>
    </row>
    <row r="36" spans="1:3" ht="15">
      <c r="A36" s="115" t="s">
        <v>2904</v>
      </c>
      <c r="B36" s="115" t="s">
        <v>2904</v>
      </c>
      <c r="C36" s="34">
        <v>2</v>
      </c>
    </row>
    <row r="37" spans="1:3" ht="15">
      <c r="A37" s="115" t="s">
        <v>2905</v>
      </c>
      <c r="B37" s="115" t="s">
        <v>2905</v>
      </c>
      <c r="C37" s="34">
        <v>2</v>
      </c>
    </row>
    <row r="38" spans="1:3" ht="15">
      <c r="A38" s="115" t="s">
        <v>2906</v>
      </c>
      <c r="B38" s="115" t="s">
        <v>2906</v>
      </c>
      <c r="C38" s="34">
        <v>1</v>
      </c>
    </row>
    <row r="39" spans="1:3" ht="15">
      <c r="A39" s="115" t="s">
        <v>2907</v>
      </c>
      <c r="B39" s="115" t="s">
        <v>2907</v>
      </c>
      <c r="C39" s="34">
        <v>2</v>
      </c>
    </row>
    <row r="40" spans="1:3" ht="15">
      <c r="A40" s="115" t="s">
        <v>2908</v>
      </c>
      <c r="B40" s="115" t="s">
        <v>2908</v>
      </c>
      <c r="C40" s="34">
        <v>2</v>
      </c>
    </row>
    <row r="41" spans="1:3" ht="15">
      <c r="A41" s="115" t="s">
        <v>2909</v>
      </c>
      <c r="B41" s="115" t="s">
        <v>2909</v>
      </c>
      <c r="C41" s="34">
        <v>1</v>
      </c>
    </row>
    <row r="42" spans="1:3" ht="15">
      <c r="A42" s="115" t="s">
        <v>2910</v>
      </c>
      <c r="B42" s="115" t="s">
        <v>2910</v>
      </c>
      <c r="C4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2934</v>
      </c>
      <c r="B1" s="13" t="s">
        <v>2937</v>
      </c>
      <c r="C1" s="13" t="s">
        <v>2938</v>
      </c>
      <c r="D1" s="13" t="s">
        <v>2942</v>
      </c>
      <c r="E1" s="13" t="s">
        <v>2941</v>
      </c>
      <c r="F1" s="13" t="s">
        <v>2944</v>
      </c>
      <c r="G1" s="13" t="s">
        <v>2943</v>
      </c>
      <c r="H1" s="13" t="s">
        <v>2946</v>
      </c>
      <c r="I1" s="78" t="s">
        <v>2945</v>
      </c>
      <c r="J1" s="78" t="s">
        <v>2948</v>
      </c>
      <c r="K1" s="13" t="s">
        <v>2947</v>
      </c>
      <c r="L1" s="13" t="s">
        <v>2952</v>
      </c>
      <c r="M1" s="78" t="s">
        <v>2951</v>
      </c>
      <c r="N1" s="78" t="s">
        <v>2954</v>
      </c>
      <c r="O1" s="13" t="s">
        <v>2953</v>
      </c>
      <c r="P1" s="13" t="s">
        <v>2956</v>
      </c>
      <c r="Q1" s="78" t="s">
        <v>2955</v>
      </c>
      <c r="R1" s="78" t="s">
        <v>2958</v>
      </c>
      <c r="S1" s="13" t="s">
        <v>2957</v>
      </c>
      <c r="T1" s="13" t="s">
        <v>2960</v>
      </c>
      <c r="U1" s="13" t="s">
        <v>2959</v>
      </c>
      <c r="V1" s="13" t="s">
        <v>2961</v>
      </c>
    </row>
    <row r="2" spans="1:22" ht="15">
      <c r="A2" s="83" t="s">
        <v>597</v>
      </c>
      <c r="B2" s="78">
        <v>4</v>
      </c>
      <c r="C2" s="83" t="s">
        <v>2939</v>
      </c>
      <c r="D2" s="78">
        <v>1</v>
      </c>
      <c r="E2" s="83" t="s">
        <v>630</v>
      </c>
      <c r="F2" s="78">
        <v>1</v>
      </c>
      <c r="G2" s="83" t="s">
        <v>616</v>
      </c>
      <c r="H2" s="78">
        <v>1</v>
      </c>
      <c r="I2" s="78"/>
      <c r="J2" s="78"/>
      <c r="K2" s="83" t="s">
        <v>634</v>
      </c>
      <c r="L2" s="78">
        <v>3</v>
      </c>
      <c r="M2" s="78"/>
      <c r="N2" s="78"/>
      <c r="O2" s="83" t="s">
        <v>604</v>
      </c>
      <c r="P2" s="78">
        <v>1</v>
      </c>
      <c r="Q2" s="78"/>
      <c r="R2" s="78"/>
      <c r="S2" s="83" t="s">
        <v>2935</v>
      </c>
      <c r="T2" s="78">
        <v>1</v>
      </c>
      <c r="U2" s="83" t="s">
        <v>625</v>
      </c>
      <c r="V2" s="78">
        <v>1</v>
      </c>
    </row>
    <row r="3" spans="1:22" ht="15">
      <c r="A3" s="83" t="s">
        <v>634</v>
      </c>
      <c r="B3" s="78">
        <v>3</v>
      </c>
      <c r="C3" s="83" t="s">
        <v>2940</v>
      </c>
      <c r="D3" s="78">
        <v>1</v>
      </c>
      <c r="E3" s="83" t="s">
        <v>629</v>
      </c>
      <c r="F3" s="78">
        <v>1</v>
      </c>
      <c r="G3" s="83" t="s">
        <v>615</v>
      </c>
      <c r="H3" s="78">
        <v>1</v>
      </c>
      <c r="I3" s="78"/>
      <c r="J3" s="78"/>
      <c r="K3" s="83" t="s">
        <v>601</v>
      </c>
      <c r="L3" s="78">
        <v>2</v>
      </c>
      <c r="M3" s="78"/>
      <c r="N3" s="78"/>
      <c r="O3" s="83" t="s">
        <v>603</v>
      </c>
      <c r="P3" s="78">
        <v>1</v>
      </c>
      <c r="Q3" s="78"/>
      <c r="R3" s="78"/>
      <c r="S3" s="83" t="s">
        <v>2936</v>
      </c>
      <c r="T3" s="78">
        <v>1</v>
      </c>
      <c r="U3" s="83" t="s">
        <v>626</v>
      </c>
      <c r="V3" s="78">
        <v>1</v>
      </c>
    </row>
    <row r="4" spans="1:22" ht="15">
      <c r="A4" s="83" t="s">
        <v>622</v>
      </c>
      <c r="B4" s="78">
        <v>2</v>
      </c>
      <c r="C4" s="83" t="s">
        <v>593</v>
      </c>
      <c r="D4" s="78">
        <v>1</v>
      </c>
      <c r="E4" s="78"/>
      <c r="F4" s="78"/>
      <c r="G4" s="78"/>
      <c r="H4" s="78"/>
      <c r="I4" s="78"/>
      <c r="J4" s="78"/>
      <c r="K4" s="83" t="s">
        <v>2949</v>
      </c>
      <c r="L4" s="78">
        <v>1</v>
      </c>
      <c r="M4" s="78"/>
      <c r="N4" s="78"/>
      <c r="O4" s="83" t="s">
        <v>591</v>
      </c>
      <c r="P4" s="78">
        <v>1</v>
      </c>
      <c r="Q4" s="78"/>
      <c r="R4" s="78"/>
      <c r="S4" s="78"/>
      <c r="T4" s="78"/>
      <c r="U4" s="78"/>
      <c r="V4" s="78"/>
    </row>
    <row r="5" spans="1:22" ht="15">
      <c r="A5" s="83" t="s">
        <v>610</v>
      </c>
      <c r="B5" s="78">
        <v>2</v>
      </c>
      <c r="C5" s="83" t="s">
        <v>594</v>
      </c>
      <c r="D5" s="78">
        <v>1</v>
      </c>
      <c r="E5" s="78"/>
      <c r="F5" s="78"/>
      <c r="G5" s="78"/>
      <c r="H5" s="78"/>
      <c r="I5" s="78"/>
      <c r="J5" s="78"/>
      <c r="K5" s="83" t="s">
        <v>2950</v>
      </c>
      <c r="L5" s="78">
        <v>1</v>
      </c>
      <c r="M5" s="78"/>
      <c r="N5" s="78"/>
      <c r="O5" s="78"/>
      <c r="P5" s="78"/>
      <c r="Q5" s="78"/>
      <c r="R5" s="78"/>
      <c r="S5" s="78"/>
      <c r="T5" s="78"/>
      <c r="U5" s="78"/>
      <c r="V5" s="78"/>
    </row>
    <row r="6" spans="1:22" ht="15">
      <c r="A6" s="83" t="s">
        <v>601</v>
      </c>
      <c r="B6" s="78">
        <v>2</v>
      </c>
      <c r="C6" s="83" t="s">
        <v>595</v>
      </c>
      <c r="D6" s="78">
        <v>1</v>
      </c>
      <c r="E6" s="78"/>
      <c r="F6" s="78"/>
      <c r="G6" s="78"/>
      <c r="H6" s="78"/>
      <c r="I6" s="78"/>
      <c r="J6" s="78"/>
      <c r="K6" s="83" t="s">
        <v>623</v>
      </c>
      <c r="L6" s="78">
        <v>1</v>
      </c>
      <c r="M6" s="78"/>
      <c r="N6" s="78"/>
      <c r="O6" s="78"/>
      <c r="P6" s="78"/>
      <c r="Q6" s="78"/>
      <c r="R6" s="78"/>
      <c r="S6" s="78"/>
      <c r="T6" s="78"/>
      <c r="U6" s="78"/>
      <c r="V6" s="78"/>
    </row>
    <row r="7" spans="1:22" ht="15">
      <c r="A7" s="83" t="s">
        <v>599</v>
      </c>
      <c r="B7" s="78">
        <v>2</v>
      </c>
      <c r="C7" s="83" t="s">
        <v>598</v>
      </c>
      <c r="D7" s="78">
        <v>1</v>
      </c>
      <c r="E7" s="78"/>
      <c r="F7" s="78"/>
      <c r="G7" s="78"/>
      <c r="H7" s="78"/>
      <c r="I7" s="78"/>
      <c r="J7" s="78"/>
      <c r="K7" s="78"/>
      <c r="L7" s="78"/>
      <c r="M7" s="78"/>
      <c r="N7" s="78"/>
      <c r="O7" s="78"/>
      <c r="P7" s="78"/>
      <c r="Q7" s="78"/>
      <c r="R7" s="78"/>
      <c r="S7" s="78"/>
      <c r="T7" s="78"/>
      <c r="U7" s="78"/>
      <c r="V7" s="78"/>
    </row>
    <row r="8" spans="1:22" ht="15">
      <c r="A8" s="83" t="s">
        <v>596</v>
      </c>
      <c r="B8" s="78">
        <v>2</v>
      </c>
      <c r="C8" s="83" t="s">
        <v>600</v>
      </c>
      <c r="D8" s="78">
        <v>1</v>
      </c>
      <c r="E8" s="78"/>
      <c r="F8" s="78"/>
      <c r="G8" s="78"/>
      <c r="H8" s="78"/>
      <c r="I8" s="78"/>
      <c r="J8" s="78"/>
      <c r="K8" s="78"/>
      <c r="L8" s="78"/>
      <c r="M8" s="78"/>
      <c r="N8" s="78"/>
      <c r="O8" s="78"/>
      <c r="P8" s="78"/>
      <c r="Q8" s="78"/>
      <c r="R8" s="78"/>
      <c r="S8" s="78"/>
      <c r="T8" s="78"/>
      <c r="U8" s="78"/>
      <c r="V8" s="78"/>
    </row>
    <row r="9" spans="1:22" ht="15">
      <c r="A9" s="83" t="s">
        <v>646</v>
      </c>
      <c r="B9" s="78">
        <v>1</v>
      </c>
      <c r="C9" s="83" t="s">
        <v>602</v>
      </c>
      <c r="D9" s="78">
        <v>1</v>
      </c>
      <c r="E9" s="78"/>
      <c r="F9" s="78"/>
      <c r="G9" s="78"/>
      <c r="H9" s="78"/>
      <c r="I9" s="78"/>
      <c r="J9" s="78"/>
      <c r="K9" s="78"/>
      <c r="L9" s="78"/>
      <c r="M9" s="78"/>
      <c r="N9" s="78"/>
      <c r="O9" s="78"/>
      <c r="P9" s="78"/>
      <c r="Q9" s="78"/>
      <c r="R9" s="78"/>
      <c r="S9" s="78"/>
      <c r="T9" s="78"/>
      <c r="U9" s="78"/>
      <c r="V9" s="78"/>
    </row>
    <row r="10" spans="1:22" ht="15">
      <c r="A10" s="83" t="s">
        <v>2935</v>
      </c>
      <c r="B10" s="78">
        <v>1</v>
      </c>
      <c r="C10" s="83" t="s">
        <v>605</v>
      </c>
      <c r="D10" s="78">
        <v>1</v>
      </c>
      <c r="E10" s="78"/>
      <c r="F10" s="78"/>
      <c r="G10" s="78"/>
      <c r="H10" s="78"/>
      <c r="I10" s="78"/>
      <c r="J10" s="78"/>
      <c r="K10" s="78"/>
      <c r="L10" s="78"/>
      <c r="M10" s="78"/>
      <c r="N10" s="78"/>
      <c r="O10" s="78"/>
      <c r="P10" s="78"/>
      <c r="Q10" s="78"/>
      <c r="R10" s="78"/>
      <c r="S10" s="78"/>
      <c r="T10" s="78"/>
      <c r="U10" s="78"/>
      <c r="V10" s="78"/>
    </row>
    <row r="11" spans="1:22" ht="15">
      <c r="A11" s="83" t="s">
        <v>2936</v>
      </c>
      <c r="B11" s="78">
        <v>1</v>
      </c>
      <c r="C11" s="83" t="s">
        <v>607</v>
      </c>
      <c r="D11" s="78">
        <v>1</v>
      </c>
      <c r="E11" s="78"/>
      <c r="F11" s="78"/>
      <c r="G11" s="78"/>
      <c r="H11" s="78"/>
      <c r="I11" s="78"/>
      <c r="J11" s="78"/>
      <c r="K11" s="78"/>
      <c r="L11" s="78"/>
      <c r="M11" s="78"/>
      <c r="N11" s="78"/>
      <c r="O11" s="78"/>
      <c r="P11" s="78"/>
      <c r="Q11" s="78"/>
      <c r="R11" s="78"/>
      <c r="S11" s="78"/>
      <c r="T11" s="78"/>
      <c r="U11" s="78"/>
      <c r="V11" s="78"/>
    </row>
    <row r="14" spans="1:22" ht="15" customHeight="1">
      <c r="A14" s="13" t="s">
        <v>2971</v>
      </c>
      <c r="B14" s="13" t="s">
        <v>2937</v>
      </c>
      <c r="C14" s="13" t="s">
        <v>2972</v>
      </c>
      <c r="D14" s="13" t="s">
        <v>2942</v>
      </c>
      <c r="E14" s="13" t="s">
        <v>2974</v>
      </c>
      <c r="F14" s="13" t="s">
        <v>2944</v>
      </c>
      <c r="G14" s="13" t="s">
        <v>2975</v>
      </c>
      <c r="H14" s="13" t="s">
        <v>2946</v>
      </c>
      <c r="I14" s="78" t="s">
        <v>2976</v>
      </c>
      <c r="J14" s="78" t="s">
        <v>2948</v>
      </c>
      <c r="K14" s="13" t="s">
        <v>2977</v>
      </c>
      <c r="L14" s="13" t="s">
        <v>2952</v>
      </c>
      <c r="M14" s="78" t="s">
        <v>2979</v>
      </c>
      <c r="N14" s="78" t="s">
        <v>2954</v>
      </c>
      <c r="O14" s="13" t="s">
        <v>2980</v>
      </c>
      <c r="P14" s="13" t="s">
        <v>2956</v>
      </c>
      <c r="Q14" s="78" t="s">
        <v>2981</v>
      </c>
      <c r="R14" s="78" t="s">
        <v>2958</v>
      </c>
      <c r="S14" s="13" t="s">
        <v>2982</v>
      </c>
      <c r="T14" s="13" t="s">
        <v>2960</v>
      </c>
      <c r="U14" s="13" t="s">
        <v>2984</v>
      </c>
      <c r="V14" s="13" t="s">
        <v>2961</v>
      </c>
    </row>
    <row r="15" spans="1:22" ht="15">
      <c r="A15" s="78" t="s">
        <v>648</v>
      </c>
      <c r="B15" s="78">
        <v>16</v>
      </c>
      <c r="C15" s="78" t="s">
        <v>657</v>
      </c>
      <c r="D15" s="78">
        <v>7</v>
      </c>
      <c r="E15" s="78" t="s">
        <v>672</v>
      </c>
      <c r="F15" s="78">
        <v>2</v>
      </c>
      <c r="G15" s="78" t="s">
        <v>648</v>
      </c>
      <c r="H15" s="78">
        <v>1</v>
      </c>
      <c r="I15" s="78"/>
      <c r="J15" s="78"/>
      <c r="K15" s="78" t="s">
        <v>648</v>
      </c>
      <c r="L15" s="78">
        <v>4</v>
      </c>
      <c r="M15" s="78"/>
      <c r="N15" s="78"/>
      <c r="O15" s="78" t="s">
        <v>658</v>
      </c>
      <c r="P15" s="78">
        <v>2</v>
      </c>
      <c r="Q15" s="78"/>
      <c r="R15" s="78"/>
      <c r="S15" s="78" t="s">
        <v>2983</v>
      </c>
      <c r="T15" s="78">
        <v>1</v>
      </c>
      <c r="U15" s="78" t="s">
        <v>669</v>
      </c>
      <c r="V15" s="78">
        <v>2</v>
      </c>
    </row>
    <row r="16" spans="1:22" ht="15">
      <c r="A16" s="78" t="s">
        <v>657</v>
      </c>
      <c r="B16" s="78">
        <v>7</v>
      </c>
      <c r="C16" s="78" t="s">
        <v>648</v>
      </c>
      <c r="D16" s="78">
        <v>4</v>
      </c>
      <c r="E16" s="78"/>
      <c r="F16" s="78"/>
      <c r="G16" s="78" t="s">
        <v>664</v>
      </c>
      <c r="H16" s="78">
        <v>1</v>
      </c>
      <c r="I16" s="78"/>
      <c r="J16" s="78"/>
      <c r="K16" s="78" t="s">
        <v>673</v>
      </c>
      <c r="L16" s="78">
        <v>3</v>
      </c>
      <c r="M16" s="78"/>
      <c r="N16" s="78"/>
      <c r="O16" s="78" t="s">
        <v>648</v>
      </c>
      <c r="P16" s="78">
        <v>1</v>
      </c>
      <c r="Q16" s="78"/>
      <c r="R16" s="78"/>
      <c r="S16" s="78" t="s">
        <v>648</v>
      </c>
      <c r="T16" s="78">
        <v>1</v>
      </c>
      <c r="U16" s="78"/>
      <c r="V16" s="78"/>
    </row>
    <row r="17" spans="1:22" ht="15">
      <c r="A17" s="78" t="s">
        <v>669</v>
      </c>
      <c r="B17" s="78">
        <v>4</v>
      </c>
      <c r="C17" s="78" t="s">
        <v>660</v>
      </c>
      <c r="D17" s="78">
        <v>2</v>
      </c>
      <c r="E17" s="78"/>
      <c r="F17" s="78"/>
      <c r="G17" s="78"/>
      <c r="H17" s="78"/>
      <c r="I17" s="78"/>
      <c r="J17" s="78"/>
      <c r="K17" s="78" t="s">
        <v>2978</v>
      </c>
      <c r="L17" s="78">
        <v>1</v>
      </c>
      <c r="M17" s="78"/>
      <c r="N17" s="78"/>
      <c r="O17" s="78"/>
      <c r="P17" s="78"/>
      <c r="Q17" s="78"/>
      <c r="R17" s="78"/>
      <c r="S17" s="78"/>
      <c r="T17" s="78"/>
      <c r="U17" s="78"/>
      <c r="V17" s="78"/>
    </row>
    <row r="18" spans="1:22" ht="15">
      <c r="A18" s="78" t="s">
        <v>654</v>
      </c>
      <c r="B18" s="78">
        <v>4</v>
      </c>
      <c r="C18" s="78" t="s">
        <v>669</v>
      </c>
      <c r="D18" s="78">
        <v>2</v>
      </c>
      <c r="E18" s="78"/>
      <c r="F18" s="78"/>
      <c r="G18" s="78"/>
      <c r="H18" s="78"/>
      <c r="I18" s="78"/>
      <c r="J18" s="78"/>
      <c r="K18" s="78"/>
      <c r="L18" s="78"/>
      <c r="M18" s="78"/>
      <c r="N18" s="78"/>
      <c r="O18" s="78"/>
      <c r="P18" s="78"/>
      <c r="Q18" s="78"/>
      <c r="R18" s="78"/>
      <c r="S18" s="78"/>
      <c r="T18" s="78"/>
      <c r="U18" s="78"/>
      <c r="V18" s="78"/>
    </row>
    <row r="19" spans="1:22" ht="15">
      <c r="A19" s="78" t="s">
        <v>673</v>
      </c>
      <c r="B19" s="78">
        <v>3</v>
      </c>
      <c r="C19" s="78" t="s">
        <v>2973</v>
      </c>
      <c r="D19" s="78">
        <v>1</v>
      </c>
      <c r="E19" s="78"/>
      <c r="F19" s="78"/>
      <c r="G19" s="78"/>
      <c r="H19" s="78"/>
      <c r="I19" s="78"/>
      <c r="J19" s="78"/>
      <c r="K19" s="78"/>
      <c r="L19" s="78"/>
      <c r="M19" s="78"/>
      <c r="N19" s="78"/>
      <c r="O19" s="78"/>
      <c r="P19" s="78"/>
      <c r="Q19" s="78"/>
      <c r="R19" s="78"/>
      <c r="S19" s="78"/>
      <c r="T19" s="78"/>
      <c r="U19" s="78"/>
      <c r="V19" s="78"/>
    </row>
    <row r="20" spans="1:22" ht="15">
      <c r="A20" s="78" t="s">
        <v>660</v>
      </c>
      <c r="B20" s="78">
        <v>3</v>
      </c>
      <c r="C20" s="78" t="s">
        <v>650</v>
      </c>
      <c r="D20" s="78">
        <v>1</v>
      </c>
      <c r="E20" s="78"/>
      <c r="F20" s="78"/>
      <c r="G20" s="78"/>
      <c r="H20" s="78"/>
      <c r="I20" s="78"/>
      <c r="J20" s="78"/>
      <c r="K20" s="78"/>
      <c r="L20" s="78"/>
      <c r="M20" s="78"/>
      <c r="N20" s="78"/>
      <c r="O20" s="78"/>
      <c r="P20" s="78"/>
      <c r="Q20" s="78"/>
      <c r="R20" s="78"/>
      <c r="S20" s="78"/>
      <c r="T20" s="78"/>
      <c r="U20" s="78"/>
      <c r="V20" s="78"/>
    </row>
    <row r="21" spans="1:22" ht="15">
      <c r="A21" s="78" t="s">
        <v>653</v>
      </c>
      <c r="B21" s="78">
        <v>3</v>
      </c>
      <c r="C21" s="78" t="s">
        <v>651</v>
      </c>
      <c r="D21" s="78">
        <v>1</v>
      </c>
      <c r="E21" s="78"/>
      <c r="F21" s="78"/>
      <c r="G21" s="78"/>
      <c r="H21" s="78"/>
      <c r="I21" s="78"/>
      <c r="J21" s="78"/>
      <c r="K21" s="78"/>
      <c r="L21" s="78"/>
      <c r="M21" s="78"/>
      <c r="N21" s="78"/>
      <c r="O21" s="78"/>
      <c r="P21" s="78"/>
      <c r="Q21" s="78"/>
      <c r="R21" s="78"/>
      <c r="S21" s="78"/>
      <c r="T21" s="78"/>
      <c r="U21" s="78"/>
      <c r="V21" s="78"/>
    </row>
    <row r="22" spans="1:22" ht="15">
      <c r="A22" s="78" t="s">
        <v>666</v>
      </c>
      <c r="B22" s="78">
        <v>2</v>
      </c>
      <c r="C22" s="78" t="s">
        <v>652</v>
      </c>
      <c r="D22" s="78">
        <v>1</v>
      </c>
      <c r="E22" s="78"/>
      <c r="F22" s="78"/>
      <c r="G22" s="78"/>
      <c r="H22" s="78"/>
      <c r="I22" s="78"/>
      <c r="J22" s="78"/>
      <c r="K22" s="78"/>
      <c r="L22" s="78"/>
      <c r="M22" s="78"/>
      <c r="N22" s="78"/>
      <c r="O22" s="78"/>
      <c r="P22" s="78"/>
      <c r="Q22" s="78"/>
      <c r="R22" s="78"/>
      <c r="S22" s="78"/>
      <c r="T22" s="78"/>
      <c r="U22" s="78"/>
      <c r="V22" s="78"/>
    </row>
    <row r="23" spans="1:22" ht="15">
      <c r="A23" s="78" t="s">
        <v>667</v>
      </c>
      <c r="B23" s="78">
        <v>2</v>
      </c>
      <c r="C23" s="78" t="s">
        <v>655</v>
      </c>
      <c r="D23" s="78">
        <v>1</v>
      </c>
      <c r="E23" s="78"/>
      <c r="F23" s="78"/>
      <c r="G23" s="78"/>
      <c r="H23" s="78"/>
      <c r="I23" s="78"/>
      <c r="J23" s="78"/>
      <c r="K23" s="78"/>
      <c r="L23" s="78"/>
      <c r="M23" s="78"/>
      <c r="N23" s="78"/>
      <c r="O23" s="78"/>
      <c r="P23" s="78"/>
      <c r="Q23" s="78"/>
      <c r="R23" s="78"/>
      <c r="S23" s="78"/>
      <c r="T23" s="78"/>
      <c r="U23" s="78"/>
      <c r="V23" s="78"/>
    </row>
    <row r="24" spans="1:22" ht="15">
      <c r="A24" s="78" t="s">
        <v>661</v>
      </c>
      <c r="B24" s="78">
        <v>2</v>
      </c>
      <c r="C24" s="78" t="s">
        <v>653</v>
      </c>
      <c r="D24" s="78">
        <v>1</v>
      </c>
      <c r="E24" s="78"/>
      <c r="F24" s="78"/>
      <c r="G24" s="78"/>
      <c r="H24" s="78"/>
      <c r="I24" s="78"/>
      <c r="J24" s="78"/>
      <c r="K24" s="78"/>
      <c r="L24" s="78"/>
      <c r="M24" s="78"/>
      <c r="N24" s="78"/>
      <c r="O24" s="78"/>
      <c r="P24" s="78"/>
      <c r="Q24" s="78"/>
      <c r="R24" s="78"/>
      <c r="S24" s="78"/>
      <c r="T24" s="78"/>
      <c r="U24" s="78"/>
      <c r="V24" s="78"/>
    </row>
    <row r="27" spans="1:22" ht="15" customHeight="1">
      <c r="A27" s="13" t="s">
        <v>2992</v>
      </c>
      <c r="B27" s="13" t="s">
        <v>2937</v>
      </c>
      <c r="C27" s="13" t="s">
        <v>3001</v>
      </c>
      <c r="D27" s="13" t="s">
        <v>2942</v>
      </c>
      <c r="E27" s="13" t="s">
        <v>3008</v>
      </c>
      <c r="F27" s="13" t="s">
        <v>2944</v>
      </c>
      <c r="G27" s="13" t="s">
        <v>3013</v>
      </c>
      <c r="H27" s="13" t="s">
        <v>2946</v>
      </c>
      <c r="I27" s="13" t="s">
        <v>3014</v>
      </c>
      <c r="J27" s="13" t="s">
        <v>2948</v>
      </c>
      <c r="K27" s="13" t="s">
        <v>3017</v>
      </c>
      <c r="L27" s="13" t="s">
        <v>2952</v>
      </c>
      <c r="M27" s="13" t="s">
        <v>3020</v>
      </c>
      <c r="N27" s="13" t="s">
        <v>2954</v>
      </c>
      <c r="O27" s="13" t="s">
        <v>3021</v>
      </c>
      <c r="P27" s="13" t="s">
        <v>2956</v>
      </c>
      <c r="Q27" s="13" t="s">
        <v>3025</v>
      </c>
      <c r="R27" s="13" t="s">
        <v>2958</v>
      </c>
      <c r="S27" s="13" t="s">
        <v>3028</v>
      </c>
      <c r="T27" s="13" t="s">
        <v>2960</v>
      </c>
      <c r="U27" s="13" t="s">
        <v>3030</v>
      </c>
      <c r="V27" s="13" t="s">
        <v>2961</v>
      </c>
    </row>
    <row r="28" spans="1:22" ht="15">
      <c r="A28" s="78" t="s">
        <v>684</v>
      </c>
      <c r="B28" s="78">
        <v>175</v>
      </c>
      <c r="C28" s="78" t="s">
        <v>684</v>
      </c>
      <c r="D28" s="78">
        <v>34</v>
      </c>
      <c r="E28" s="78" t="s">
        <v>684</v>
      </c>
      <c r="F28" s="78">
        <v>20</v>
      </c>
      <c r="G28" s="78" t="s">
        <v>684</v>
      </c>
      <c r="H28" s="78">
        <v>9</v>
      </c>
      <c r="I28" s="78" t="s">
        <v>2995</v>
      </c>
      <c r="J28" s="78">
        <v>12</v>
      </c>
      <c r="K28" s="78" t="s">
        <v>684</v>
      </c>
      <c r="L28" s="78">
        <v>12</v>
      </c>
      <c r="M28" s="78" t="s">
        <v>684</v>
      </c>
      <c r="N28" s="78">
        <v>13</v>
      </c>
      <c r="O28" s="78" t="s">
        <v>684</v>
      </c>
      <c r="P28" s="78">
        <v>3</v>
      </c>
      <c r="Q28" s="78" t="s">
        <v>3026</v>
      </c>
      <c r="R28" s="78">
        <v>5</v>
      </c>
      <c r="S28" s="78" t="s">
        <v>3029</v>
      </c>
      <c r="T28" s="78">
        <v>1</v>
      </c>
      <c r="U28" s="78" t="s">
        <v>684</v>
      </c>
      <c r="V28" s="78">
        <v>12</v>
      </c>
    </row>
    <row r="29" spans="1:22" ht="15">
      <c r="A29" s="78" t="s">
        <v>397</v>
      </c>
      <c r="B29" s="78">
        <v>13</v>
      </c>
      <c r="C29" s="78" t="s">
        <v>2999</v>
      </c>
      <c r="D29" s="78">
        <v>5</v>
      </c>
      <c r="E29" s="78" t="s">
        <v>3009</v>
      </c>
      <c r="F29" s="78">
        <v>5</v>
      </c>
      <c r="G29" s="78"/>
      <c r="H29" s="78"/>
      <c r="I29" s="78" t="s">
        <v>684</v>
      </c>
      <c r="J29" s="78">
        <v>12</v>
      </c>
      <c r="K29" s="78" t="s">
        <v>2996</v>
      </c>
      <c r="L29" s="78">
        <v>8</v>
      </c>
      <c r="M29" s="78"/>
      <c r="N29" s="78"/>
      <c r="O29" s="78" t="s">
        <v>3022</v>
      </c>
      <c r="P29" s="78">
        <v>2</v>
      </c>
      <c r="Q29" s="78" t="s">
        <v>3027</v>
      </c>
      <c r="R29" s="78">
        <v>5</v>
      </c>
      <c r="S29" s="78" t="s">
        <v>2999</v>
      </c>
      <c r="T29" s="78">
        <v>1</v>
      </c>
      <c r="U29" s="78" t="s">
        <v>2997</v>
      </c>
      <c r="V29" s="78">
        <v>10</v>
      </c>
    </row>
    <row r="30" spans="1:22" ht="15">
      <c r="A30" s="78" t="s">
        <v>2993</v>
      </c>
      <c r="B30" s="78">
        <v>13</v>
      </c>
      <c r="C30" s="78" t="s">
        <v>397</v>
      </c>
      <c r="D30" s="78">
        <v>4</v>
      </c>
      <c r="E30" s="78" t="s">
        <v>3010</v>
      </c>
      <c r="F30" s="78">
        <v>2</v>
      </c>
      <c r="G30" s="78"/>
      <c r="H30" s="78"/>
      <c r="I30" s="78" t="s">
        <v>3015</v>
      </c>
      <c r="J30" s="78">
        <v>1</v>
      </c>
      <c r="K30" s="78" t="s">
        <v>2994</v>
      </c>
      <c r="L30" s="78">
        <v>6</v>
      </c>
      <c r="M30" s="78"/>
      <c r="N30" s="78"/>
      <c r="O30" s="78" t="s">
        <v>3023</v>
      </c>
      <c r="P30" s="78">
        <v>1</v>
      </c>
      <c r="Q30" s="78" t="s">
        <v>684</v>
      </c>
      <c r="R30" s="78">
        <v>1</v>
      </c>
      <c r="S30" s="78" t="s">
        <v>684</v>
      </c>
      <c r="T30" s="78">
        <v>1</v>
      </c>
      <c r="U30" s="78" t="s">
        <v>3031</v>
      </c>
      <c r="V30" s="78">
        <v>6</v>
      </c>
    </row>
    <row r="31" spans="1:22" ht="15">
      <c r="A31" s="78" t="s">
        <v>2994</v>
      </c>
      <c r="B31" s="78">
        <v>12</v>
      </c>
      <c r="C31" s="78" t="s">
        <v>3002</v>
      </c>
      <c r="D31" s="78">
        <v>3</v>
      </c>
      <c r="E31" s="78" t="s">
        <v>2994</v>
      </c>
      <c r="F31" s="78">
        <v>1</v>
      </c>
      <c r="G31" s="78"/>
      <c r="H31" s="78"/>
      <c r="I31" s="78" t="s">
        <v>3016</v>
      </c>
      <c r="J31" s="78">
        <v>1</v>
      </c>
      <c r="K31" s="78" t="s">
        <v>3000</v>
      </c>
      <c r="L31" s="78">
        <v>6</v>
      </c>
      <c r="M31" s="78"/>
      <c r="N31" s="78"/>
      <c r="O31" s="78" t="s">
        <v>3024</v>
      </c>
      <c r="P31" s="78">
        <v>1</v>
      </c>
      <c r="Q31" s="78"/>
      <c r="R31" s="78"/>
      <c r="S31" s="78"/>
      <c r="T31" s="78"/>
      <c r="U31" s="78" t="s">
        <v>736</v>
      </c>
      <c r="V31" s="78">
        <v>4</v>
      </c>
    </row>
    <row r="32" spans="1:22" ht="15">
      <c r="A32" s="78" t="s">
        <v>2995</v>
      </c>
      <c r="B32" s="78">
        <v>12</v>
      </c>
      <c r="C32" s="78" t="s">
        <v>2993</v>
      </c>
      <c r="D32" s="78">
        <v>2</v>
      </c>
      <c r="E32" s="78" t="s">
        <v>2998</v>
      </c>
      <c r="F32" s="78">
        <v>1</v>
      </c>
      <c r="G32" s="78"/>
      <c r="H32" s="78"/>
      <c r="I32" s="78"/>
      <c r="J32" s="78"/>
      <c r="K32" s="78" t="s">
        <v>3018</v>
      </c>
      <c r="L32" s="78">
        <v>6</v>
      </c>
      <c r="M32" s="78"/>
      <c r="N32" s="78"/>
      <c r="O32" s="78"/>
      <c r="P32" s="78"/>
      <c r="Q32" s="78"/>
      <c r="R32" s="78"/>
      <c r="S32" s="78"/>
      <c r="T32" s="78"/>
      <c r="U32" s="78" t="s">
        <v>3032</v>
      </c>
      <c r="V32" s="78">
        <v>3</v>
      </c>
    </row>
    <row r="33" spans="1:22" ht="15">
      <c r="A33" s="78" t="s">
        <v>2996</v>
      </c>
      <c r="B33" s="78">
        <v>11</v>
      </c>
      <c r="C33" s="78" t="s">
        <v>3003</v>
      </c>
      <c r="D33" s="78">
        <v>2</v>
      </c>
      <c r="E33" s="78" t="s">
        <v>3011</v>
      </c>
      <c r="F33" s="78">
        <v>1</v>
      </c>
      <c r="G33" s="78"/>
      <c r="H33" s="78"/>
      <c r="I33" s="78"/>
      <c r="J33" s="78"/>
      <c r="K33" s="78" t="s">
        <v>2993</v>
      </c>
      <c r="L33" s="78">
        <v>3</v>
      </c>
      <c r="M33" s="78"/>
      <c r="N33" s="78"/>
      <c r="O33" s="78"/>
      <c r="P33" s="78"/>
      <c r="Q33" s="78"/>
      <c r="R33" s="78"/>
      <c r="S33" s="78"/>
      <c r="T33" s="78"/>
      <c r="U33" s="78" t="s">
        <v>3033</v>
      </c>
      <c r="V33" s="78">
        <v>3</v>
      </c>
    </row>
    <row r="34" spans="1:22" ht="15">
      <c r="A34" s="78" t="s">
        <v>2997</v>
      </c>
      <c r="B34" s="78">
        <v>10</v>
      </c>
      <c r="C34" s="78" t="s">
        <v>3004</v>
      </c>
      <c r="D34" s="78">
        <v>2</v>
      </c>
      <c r="E34" s="78" t="s">
        <v>3012</v>
      </c>
      <c r="F34" s="78">
        <v>1</v>
      </c>
      <c r="G34" s="78"/>
      <c r="H34" s="78"/>
      <c r="I34" s="78"/>
      <c r="J34" s="78"/>
      <c r="K34" s="78" t="s">
        <v>732</v>
      </c>
      <c r="L34" s="78">
        <v>2</v>
      </c>
      <c r="M34" s="78"/>
      <c r="N34" s="78"/>
      <c r="O34" s="78"/>
      <c r="P34" s="78"/>
      <c r="Q34" s="78"/>
      <c r="R34" s="78"/>
      <c r="S34" s="78"/>
      <c r="T34" s="78"/>
      <c r="U34" s="78" t="s">
        <v>3034</v>
      </c>
      <c r="V34" s="78">
        <v>2</v>
      </c>
    </row>
    <row r="35" spans="1:22" ht="15">
      <c r="A35" s="78" t="s">
        <v>2998</v>
      </c>
      <c r="B35" s="78">
        <v>7</v>
      </c>
      <c r="C35" s="78" t="s">
        <v>3005</v>
      </c>
      <c r="D35" s="78">
        <v>2</v>
      </c>
      <c r="E35" s="78"/>
      <c r="F35" s="78"/>
      <c r="G35" s="78"/>
      <c r="H35" s="78"/>
      <c r="I35" s="78"/>
      <c r="J35" s="78"/>
      <c r="K35" s="78" t="s">
        <v>2998</v>
      </c>
      <c r="L35" s="78">
        <v>2</v>
      </c>
      <c r="M35" s="78"/>
      <c r="N35" s="78"/>
      <c r="O35" s="78"/>
      <c r="P35" s="78"/>
      <c r="Q35" s="78"/>
      <c r="R35" s="78"/>
      <c r="S35" s="78"/>
      <c r="T35" s="78"/>
      <c r="U35" s="78" t="s">
        <v>3035</v>
      </c>
      <c r="V35" s="78">
        <v>2</v>
      </c>
    </row>
    <row r="36" spans="1:22" ht="15">
      <c r="A36" s="78" t="s">
        <v>2999</v>
      </c>
      <c r="B36" s="78">
        <v>6</v>
      </c>
      <c r="C36" s="78" t="s">
        <v>3006</v>
      </c>
      <c r="D36" s="78">
        <v>2</v>
      </c>
      <c r="E36" s="78"/>
      <c r="F36" s="78"/>
      <c r="G36" s="78"/>
      <c r="H36" s="78"/>
      <c r="I36" s="78"/>
      <c r="J36" s="78"/>
      <c r="K36" s="78" t="s">
        <v>397</v>
      </c>
      <c r="L36" s="78">
        <v>1</v>
      </c>
      <c r="M36" s="78"/>
      <c r="N36" s="78"/>
      <c r="O36" s="78"/>
      <c r="P36" s="78"/>
      <c r="Q36" s="78"/>
      <c r="R36" s="78"/>
      <c r="S36" s="78"/>
      <c r="T36" s="78"/>
      <c r="U36" s="78" t="s">
        <v>3036</v>
      </c>
      <c r="V36" s="78">
        <v>1</v>
      </c>
    </row>
    <row r="37" spans="1:22" ht="15">
      <c r="A37" s="78" t="s">
        <v>3000</v>
      </c>
      <c r="B37" s="78">
        <v>6</v>
      </c>
      <c r="C37" s="78" t="s">
        <v>3007</v>
      </c>
      <c r="D37" s="78">
        <v>2</v>
      </c>
      <c r="E37" s="78"/>
      <c r="F37" s="78"/>
      <c r="G37" s="78"/>
      <c r="H37" s="78"/>
      <c r="I37" s="78"/>
      <c r="J37" s="78"/>
      <c r="K37" s="78" t="s">
        <v>3019</v>
      </c>
      <c r="L37" s="78">
        <v>1</v>
      </c>
      <c r="M37" s="78"/>
      <c r="N37" s="78"/>
      <c r="O37" s="78"/>
      <c r="P37" s="78"/>
      <c r="Q37" s="78"/>
      <c r="R37" s="78"/>
      <c r="S37" s="78"/>
      <c r="T37" s="78"/>
      <c r="U37" s="119">
        <v>43785</v>
      </c>
      <c r="V37" s="78">
        <v>1</v>
      </c>
    </row>
    <row r="40" spans="1:22" ht="15" customHeight="1">
      <c r="A40" s="13" t="s">
        <v>3048</v>
      </c>
      <c r="B40" s="13" t="s">
        <v>2937</v>
      </c>
      <c r="C40" s="13" t="s">
        <v>3059</v>
      </c>
      <c r="D40" s="13" t="s">
        <v>2942</v>
      </c>
      <c r="E40" s="13" t="s">
        <v>3068</v>
      </c>
      <c r="F40" s="13" t="s">
        <v>2944</v>
      </c>
      <c r="G40" s="13" t="s">
        <v>3075</v>
      </c>
      <c r="H40" s="13" t="s">
        <v>2946</v>
      </c>
      <c r="I40" s="13" t="s">
        <v>3083</v>
      </c>
      <c r="J40" s="13" t="s">
        <v>2948</v>
      </c>
      <c r="K40" s="13" t="s">
        <v>3092</v>
      </c>
      <c r="L40" s="13" t="s">
        <v>2952</v>
      </c>
      <c r="M40" s="13" t="s">
        <v>3102</v>
      </c>
      <c r="N40" s="13" t="s">
        <v>2954</v>
      </c>
      <c r="O40" s="13" t="s">
        <v>3110</v>
      </c>
      <c r="P40" s="13" t="s">
        <v>2956</v>
      </c>
      <c r="Q40" s="13" t="s">
        <v>3112</v>
      </c>
      <c r="R40" s="13" t="s">
        <v>2958</v>
      </c>
      <c r="S40" s="13" t="s">
        <v>3123</v>
      </c>
      <c r="T40" s="13" t="s">
        <v>2960</v>
      </c>
      <c r="U40" s="13" t="s">
        <v>3130</v>
      </c>
      <c r="V40" s="13" t="s">
        <v>2961</v>
      </c>
    </row>
    <row r="41" spans="1:22" ht="15">
      <c r="A41" s="84" t="s">
        <v>3049</v>
      </c>
      <c r="B41" s="84">
        <v>150</v>
      </c>
      <c r="C41" s="84" t="s">
        <v>3054</v>
      </c>
      <c r="D41" s="84">
        <v>34</v>
      </c>
      <c r="E41" s="84" t="s">
        <v>3054</v>
      </c>
      <c r="F41" s="84">
        <v>20</v>
      </c>
      <c r="G41" s="84" t="s">
        <v>314</v>
      </c>
      <c r="H41" s="84">
        <v>21</v>
      </c>
      <c r="I41" s="84" t="s">
        <v>3084</v>
      </c>
      <c r="J41" s="84">
        <v>18</v>
      </c>
      <c r="K41" s="84" t="s">
        <v>3054</v>
      </c>
      <c r="L41" s="84">
        <v>12</v>
      </c>
      <c r="M41" s="84" t="s">
        <v>3054</v>
      </c>
      <c r="N41" s="84">
        <v>13</v>
      </c>
      <c r="O41" s="84" t="s">
        <v>368</v>
      </c>
      <c r="P41" s="84">
        <v>3</v>
      </c>
      <c r="Q41" s="84" t="s">
        <v>3113</v>
      </c>
      <c r="R41" s="84">
        <v>5</v>
      </c>
      <c r="S41" s="84" t="s">
        <v>415</v>
      </c>
      <c r="T41" s="84">
        <v>2</v>
      </c>
      <c r="U41" s="84" t="s">
        <v>3054</v>
      </c>
      <c r="V41" s="84">
        <v>12</v>
      </c>
    </row>
    <row r="42" spans="1:22" ht="15">
      <c r="A42" s="84" t="s">
        <v>3050</v>
      </c>
      <c r="B42" s="84">
        <v>80</v>
      </c>
      <c r="C42" s="84" t="s">
        <v>3060</v>
      </c>
      <c r="D42" s="84">
        <v>10</v>
      </c>
      <c r="E42" s="84" t="s">
        <v>3057</v>
      </c>
      <c r="F42" s="84">
        <v>19</v>
      </c>
      <c r="G42" s="84" t="s">
        <v>3076</v>
      </c>
      <c r="H42" s="84">
        <v>12</v>
      </c>
      <c r="I42" s="84" t="s">
        <v>3085</v>
      </c>
      <c r="J42" s="84">
        <v>16</v>
      </c>
      <c r="K42" s="84" t="s">
        <v>3093</v>
      </c>
      <c r="L42" s="84">
        <v>9</v>
      </c>
      <c r="M42" s="84" t="s">
        <v>373</v>
      </c>
      <c r="N42" s="84">
        <v>10</v>
      </c>
      <c r="O42" s="84" t="s">
        <v>3054</v>
      </c>
      <c r="P42" s="84">
        <v>3</v>
      </c>
      <c r="Q42" s="84" t="s">
        <v>3114</v>
      </c>
      <c r="R42" s="84">
        <v>5</v>
      </c>
      <c r="S42" s="84" t="s">
        <v>414</v>
      </c>
      <c r="T42" s="84">
        <v>2</v>
      </c>
      <c r="U42" s="84" t="s">
        <v>3131</v>
      </c>
      <c r="V42" s="84">
        <v>11</v>
      </c>
    </row>
    <row r="43" spans="1:22" ht="15">
      <c r="A43" s="84" t="s">
        <v>3051</v>
      </c>
      <c r="B43" s="84">
        <v>0</v>
      </c>
      <c r="C43" s="84" t="s">
        <v>3061</v>
      </c>
      <c r="D43" s="84">
        <v>10</v>
      </c>
      <c r="E43" s="84" t="s">
        <v>3055</v>
      </c>
      <c r="F43" s="84">
        <v>18</v>
      </c>
      <c r="G43" s="84" t="s">
        <v>3077</v>
      </c>
      <c r="H43" s="84">
        <v>11</v>
      </c>
      <c r="I43" s="84" t="s">
        <v>3086</v>
      </c>
      <c r="J43" s="84">
        <v>12</v>
      </c>
      <c r="K43" s="84" t="s">
        <v>3094</v>
      </c>
      <c r="L43" s="84">
        <v>8</v>
      </c>
      <c r="M43" s="84" t="s">
        <v>251</v>
      </c>
      <c r="N43" s="84">
        <v>9</v>
      </c>
      <c r="O43" s="84" t="s">
        <v>3111</v>
      </c>
      <c r="P43" s="84">
        <v>2</v>
      </c>
      <c r="Q43" s="84" t="s">
        <v>3115</v>
      </c>
      <c r="R43" s="84">
        <v>5</v>
      </c>
      <c r="S43" s="84" t="s">
        <v>3098</v>
      </c>
      <c r="T43" s="84">
        <v>2</v>
      </c>
      <c r="U43" s="84" t="s">
        <v>3132</v>
      </c>
      <c r="V43" s="84">
        <v>10</v>
      </c>
    </row>
    <row r="44" spans="1:22" ht="15">
      <c r="A44" s="84" t="s">
        <v>3052</v>
      </c>
      <c r="B44" s="84">
        <v>5050</v>
      </c>
      <c r="C44" s="84" t="s">
        <v>3062</v>
      </c>
      <c r="D44" s="84">
        <v>6</v>
      </c>
      <c r="E44" s="84" t="s">
        <v>3056</v>
      </c>
      <c r="F44" s="84">
        <v>15</v>
      </c>
      <c r="G44" s="84" t="s">
        <v>3078</v>
      </c>
      <c r="H44" s="84">
        <v>11</v>
      </c>
      <c r="I44" s="84" t="s">
        <v>3054</v>
      </c>
      <c r="J44" s="84">
        <v>12</v>
      </c>
      <c r="K44" s="84" t="s">
        <v>3095</v>
      </c>
      <c r="L44" s="84">
        <v>6</v>
      </c>
      <c r="M44" s="84" t="s">
        <v>3103</v>
      </c>
      <c r="N44" s="84">
        <v>9</v>
      </c>
      <c r="O44" s="84" t="s">
        <v>684</v>
      </c>
      <c r="P44" s="84">
        <v>2</v>
      </c>
      <c r="Q44" s="84" t="s">
        <v>3116</v>
      </c>
      <c r="R44" s="84">
        <v>5</v>
      </c>
      <c r="S44" s="84" t="s">
        <v>3124</v>
      </c>
      <c r="T44" s="84">
        <v>2</v>
      </c>
      <c r="U44" s="84" t="s">
        <v>3031</v>
      </c>
      <c r="V44" s="84">
        <v>9</v>
      </c>
    </row>
    <row r="45" spans="1:22" ht="15">
      <c r="A45" s="84" t="s">
        <v>3053</v>
      </c>
      <c r="B45" s="84">
        <v>5280</v>
      </c>
      <c r="C45" s="84" t="s">
        <v>3063</v>
      </c>
      <c r="D45" s="84">
        <v>5</v>
      </c>
      <c r="E45" s="84" t="s">
        <v>3069</v>
      </c>
      <c r="F45" s="84">
        <v>12</v>
      </c>
      <c r="G45" s="84" t="s">
        <v>3079</v>
      </c>
      <c r="H45" s="84">
        <v>11</v>
      </c>
      <c r="I45" s="84" t="s">
        <v>3087</v>
      </c>
      <c r="J45" s="84">
        <v>11</v>
      </c>
      <c r="K45" s="84" t="s">
        <v>3096</v>
      </c>
      <c r="L45" s="84">
        <v>6</v>
      </c>
      <c r="M45" s="84" t="s">
        <v>3104</v>
      </c>
      <c r="N45" s="84">
        <v>8</v>
      </c>
      <c r="O45" s="84" t="s">
        <v>367</v>
      </c>
      <c r="P45" s="84">
        <v>2</v>
      </c>
      <c r="Q45" s="84" t="s">
        <v>3117</v>
      </c>
      <c r="R45" s="84">
        <v>5</v>
      </c>
      <c r="S45" s="84" t="s">
        <v>3125</v>
      </c>
      <c r="T45" s="84">
        <v>2</v>
      </c>
      <c r="U45" s="84" t="s">
        <v>3133</v>
      </c>
      <c r="V45" s="84">
        <v>8</v>
      </c>
    </row>
    <row r="46" spans="1:22" ht="15">
      <c r="A46" s="84" t="s">
        <v>3054</v>
      </c>
      <c r="B46" s="84">
        <v>175</v>
      </c>
      <c r="C46" s="84" t="s">
        <v>3056</v>
      </c>
      <c r="D46" s="84">
        <v>5</v>
      </c>
      <c r="E46" s="84" t="s">
        <v>3070</v>
      </c>
      <c r="F46" s="84">
        <v>12</v>
      </c>
      <c r="G46" s="84" t="s">
        <v>3080</v>
      </c>
      <c r="H46" s="84">
        <v>11</v>
      </c>
      <c r="I46" s="84" t="s">
        <v>247</v>
      </c>
      <c r="J46" s="84">
        <v>10</v>
      </c>
      <c r="K46" s="84" t="s">
        <v>3097</v>
      </c>
      <c r="L46" s="84">
        <v>6</v>
      </c>
      <c r="M46" s="84" t="s">
        <v>3105</v>
      </c>
      <c r="N46" s="84">
        <v>7</v>
      </c>
      <c r="O46" s="84"/>
      <c r="P46" s="84"/>
      <c r="Q46" s="84" t="s">
        <v>3118</v>
      </c>
      <c r="R46" s="84">
        <v>5</v>
      </c>
      <c r="S46" s="84" t="s">
        <v>3126</v>
      </c>
      <c r="T46" s="84">
        <v>2</v>
      </c>
      <c r="U46" s="84" t="s">
        <v>1408</v>
      </c>
      <c r="V46" s="84">
        <v>7</v>
      </c>
    </row>
    <row r="47" spans="1:22" ht="15">
      <c r="A47" s="84" t="s">
        <v>3055</v>
      </c>
      <c r="B47" s="84">
        <v>42</v>
      </c>
      <c r="C47" s="84" t="s">
        <v>3064</v>
      </c>
      <c r="D47" s="84">
        <v>5</v>
      </c>
      <c r="E47" s="84" t="s">
        <v>3071</v>
      </c>
      <c r="F47" s="84">
        <v>12</v>
      </c>
      <c r="G47" s="84" t="s">
        <v>3081</v>
      </c>
      <c r="H47" s="84">
        <v>9</v>
      </c>
      <c r="I47" s="84" t="s">
        <v>3088</v>
      </c>
      <c r="J47" s="84">
        <v>9</v>
      </c>
      <c r="K47" s="84" t="s">
        <v>3098</v>
      </c>
      <c r="L47" s="84">
        <v>6</v>
      </c>
      <c r="M47" s="84" t="s">
        <v>3106</v>
      </c>
      <c r="N47" s="84">
        <v>7</v>
      </c>
      <c r="O47" s="84"/>
      <c r="P47" s="84"/>
      <c r="Q47" s="84" t="s">
        <v>3119</v>
      </c>
      <c r="R47" s="84">
        <v>5</v>
      </c>
      <c r="S47" s="84" t="s">
        <v>3058</v>
      </c>
      <c r="T47" s="84">
        <v>2</v>
      </c>
      <c r="U47" s="84" t="s">
        <v>3134</v>
      </c>
      <c r="V47" s="84">
        <v>7</v>
      </c>
    </row>
    <row r="48" spans="1:22" ht="15">
      <c r="A48" s="84" t="s">
        <v>3056</v>
      </c>
      <c r="B48" s="84">
        <v>37</v>
      </c>
      <c r="C48" s="84" t="s">
        <v>3065</v>
      </c>
      <c r="D48" s="84">
        <v>5</v>
      </c>
      <c r="E48" s="84" t="s">
        <v>3072</v>
      </c>
      <c r="F48" s="84">
        <v>12</v>
      </c>
      <c r="G48" s="84" t="s">
        <v>3054</v>
      </c>
      <c r="H48" s="84">
        <v>9</v>
      </c>
      <c r="I48" s="84" t="s">
        <v>3089</v>
      </c>
      <c r="J48" s="84">
        <v>8</v>
      </c>
      <c r="K48" s="84" t="s">
        <v>3099</v>
      </c>
      <c r="L48" s="84">
        <v>6</v>
      </c>
      <c r="M48" s="84" t="s">
        <v>3107</v>
      </c>
      <c r="N48" s="84">
        <v>5</v>
      </c>
      <c r="O48" s="84"/>
      <c r="P48" s="84"/>
      <c r="Q48" s="84" t="s">
        <v>3120</v>
      </c>
      <c r="R48" s="84">
        <v>5</v>
      </c>
      <c r="S48" s="84" t="s">
        <v>3127</v>
      </c>
      <c r="T48" s="84">
        <v>2</v>
      </c>
      <c r="U48" s="84" t="s">
        <v>3135</v>
      </c>
      <c r="V48" s="84">
        <v>6</v>
      </c>
    </row>
    <row r="49" spans="1:22" ht="15">
      <c r="A49" s="84" t="s">
        <v>3057</v>
      </c>
      <c r="B49" s="84">
        <v>33</v>
      </c>
      <c r="C49" s="84" t="s">
        <v>3066</v>
      </c>
      <c r="D49" s="84">
        <v>5</v>
      </c>
      <c r="E49" s="84" t="s">
        <v>3073</v>
      </c>
      <c r="F49" s="84">
        <v>12</v>
      </c>
      <c r="G49" s="84" t="s">
        <v>3058</v>
      </c>
      <c r="H49" s="84">
        <v>8</v>
      </c>
      <c r="I49" s="84" t="s">
        <v>3090</v>
      </c>
      <c r="J49" s="84">
        <v>8</v>
      </c>
      <c r="K49" s="84" t="s">
        <v>3100</v>
      </c>
      <c r="L49" s="84">
        <v>6</v>
      </c>
      <c r="M49" s="84" t="s">
        <v>3108</v>
      </c>
      <c r="N49" s="84">
        <v>5</v>
      </c>
      <c r="O49" s="84"/>
      <c r="P49" s="84"/>
      <c r="Q49" s="84" t="s">
        <v>3121</v>
      </c>
      <c r="R49" s="84">
        <v>5</v>
      </c>
      <c r="S49" s="84" t="s">
        <v>3128</v>
      </c>
      <c r="T49" s="84">
        <v>2</v>
      </c>
      <c r="U49" s="84" t="s">
        <v>3136</v>
      </c>
      <c r="V49" s="84">
        <v>6</v>
      </c>
    </row>
    <row r="50" spans="1:22" ht="15">
      <c r="A50" s="84" t="s">
        <v>3058</v>
      </c>
      <c r="B50" s="84">
        <v>25</v>
      </c>
      <c r="C50" s="84" t="s">
        <v>3067</v>
      </c>
      <c r="D50" s="84">
        <v>5</v>
      </c>
      <c r="E50" s="84" t="s">
        <v>3074</v>
      </c>
      <c r="F50" s="84">
        <v>12</v>
      </c>
      <c r="G50" s="84" t="s">
        <v>3082</v>
      </c>
      <c r="H50" s="84">
        <v>8</v>
      </c>
      <c r="I50" s="84" t="s">
        <v>3091</v>
      </c>
      <c r="J50" s="84">
        <v>8</v>
      </c>
      <c r="K50" s="84" t="s">
        <v>3101</v>
      </c>
      <c r="L50" s="84">
        <v>6</v>
      </c>
      <c r="M50" s="84" t="s">
        <v>3109</v>
      </c>
      <c r="N50" s="84">
        <v>5</v>
      </c>
      <c r="O50" s="84"/>
      <c r="P50" s="84"/>
      <c r="Q50" s="84" t="s">
        <v>3122</v>
      </c>
      <c r="R50" s="84">
        <v>5</v>
      </c>
      <c r="S50" s="84" t="s">
        <v>3129</v>
      </c>
      <c r="T50" s="84">
        <v>2</v>
      </c>
      <c r="U50" s="84" t="s">
        <v>3137</v>
      </c>
      <c r="V50" s="84">
        <v>5</v>
      </c>
    </row>
    <row r="53" spans="1:22" ht="15" customHeight="1">
      <c r="A53" s="13" t="s">
        <v>3168</v>
      </c>
      <c r="B53" s="13" t="s">
        <v>2937</v>
      </c>
      <c r="C53" s="13" t="s">
        <v>3179</v>
      </c>
      <c r="D53" s="13" t="s">
        <v>2942</v>
      </c>
      <c r="E53" s="13" t="s">
        <v>3190</v>
      </c>
      <c r="F53" s="13" t="s">
        <v>2944</v>
      </c>
      <c r="G53" s="13" t="s">
        <v>3193</v>
      </c>
      <c r="H53" s="13" t="s">
        <v>2946</v>
      </c>
      <c r="I53" s="13" t="s">
        <v>3204</v>
      </c>
      <c r="J53" s="13" t="s">
        <v>2948</v>
      </c>
      <c r="K53" s="13" t="s">
        <v>3213</v>
      </c>
      <c r="L53" s="13" t="s">
        <v>2952</v>
      </c>
      <c r="M53" s="13" t="s">
        <v>3224</v>
      </c>
      <c r="N53" s="13" t="s">
        <v>2954</v>
      </c>
      <c r="O53" s="78" t="s">
        <v>3235</v>
      </c>
      <c r="P53" s="78" t="s">
        <v>2956</v>
      </c>
      <c r="Q53" s="13" t="s">
        <v>3236</v>
      </c>
      <c r="R53" s="13" t="s">
        <v>2958</v>
      </c>
      <c r="S53" s="13" t="s">
        <v>3247</v>
      </c>
      <c r="T53" s="13" t="s">
        <v>2960</v>
      </c>
      <c r="U53" s="13" t="s">
        <v>3258</v>
      </c>
      <c r="V53" s="13" t="s">
        <v>2961</v>
      </c>
    </row>
    <row r="54" spans="1:22" ht="15">
      <c r="A54" s="84" t="s">
        <v>3169</v>
      </c>
      <c r="B54" s="84">
        <v>33</v>
      </c>
      <c r="C54" s="84" t="s">
        <v>3180</v>
      </c>
      <c r="D54" s="84">
        <v>5</v>
      </c>
      <c r="E54" s="84" t="s">
        <v>3169</v>
      </c>
      <c r="F54" s="84">
        <v>15</v>
      </c>
      <c r="G54" s="84" t="s">
        <v>3194</v>
      </c>
      <c r="H54" s="84">
        <v>11</v>
      </c>
      <c r="I54" s="84" t="s">
        <v>3171</v>
      </c>
      <c r="J54" s="84">
        <v>16</v>
      </c>
      <c r="K54" s="84" t="s">
        <v>3214</v>
      </c>
      <c r="L54" s="84">
        <v>6</v>
      </c>
      <c r="M54" s="84" t="s">
        <v>3225</v>
      </c>
      <c r="N54" s="84">
        <v>8</v>
      </c>
      <c r="O54" s="84"/>
      <c r="P54" s="84"/>
      <c r="Q54" s="84" t="s">
        <v>3237</v>
      </c>
      <c r="R54" s="84">
        <v>5</v>
      </c>
      <c r="S54" s="84" t="s">
        <v>3248</v>
      </c>
      <c r="T54" s="84">
        <v>2</v>
      </c>
      <c r="U54" s="84" t="s">
        <v>3259</v>
      </c>
      <c r="V54" s="84">
        <v>10</v>
      </c>
    </row>
    <row r="55" spans="1:22" ht="15">
      <c r="A55" s="84" t="s">
        <v>3170</v>
      </c>
      <c r="B55" s="84">
        <v>22</v>
      </c>
      <c r="C55" s="84" t="s">
        <v>3181</v>
      </c>
      <c r="D55" s="84">
        <v>5</v>
      </c>
      <c r="E55" s="84" t="s">
        <v>3170</v>
      </c>
      <c r="F55" s="84">
        <v>13</v>
      </c>
      <c r="G55" s="84" t="s">
        <v>3195</v>
      </c>
      <c r="H55" s="84">
        <v>7</v>
      </c>
      <c r="I55" s="84" t="s">
        <v>3172</v>
      </c>
      <c r="J55" s="84">
        <v>12</v>
      </c>
      <c r="K55" s="84" t="s">
        <v>3215</v>
      </c>
      <c r="L55" s="84">
        <v>6</v>
      </c>
      <c r="M55" s="84" t="s">
        <v>3226</v>
      </c>
      <c r="N55" s="84">
        <v>7</v>
      </c>
      <c r="O55" s="84"/>
      <c r="P55" s="84"/>
      <c r="Q55" s="84" t="s">
        <v>3238</v>
      </c>
      <c r="R55" s="84">
        <v>5</v>
      </c>
      <c r="S55" s="84" t="s">
        <v>3249</v>
      </c>
      <c r="T55" s="84">
        <v>2</v>
      </c>
      <c r="U55" s="84" t="s">
        <v>3260</v>
      </c>
      <c r="V55" s="84">
        <v>5</v>
      </c>
    </row>
    <row r="56" spans="1:22" ht="15">
      <c r="A56" s="84" t="s">
        <v>3171</v>
      </c>
      <c r="B56" s="84">
        <v>16</v>
      </c>
      <c r="C56" s="84" t="s">
        <v>3182</v>
      </c>
      <c r="D56" s="84">
        <v>5</v>
      </c>
      <c r="E56" s="84" t="s">
        <v>3173</v>
      </c>
      <c r="F56" s="84">
        <v>12</v>
      </c>
      <c r="G56" s="84" t="s">
        <v>3196</v>
      </c>
      <c r="H56" s="84">
        <v>7</v>
      </c>
      <c r="I56" s="84" t="s">
        <v>3205</v>
      </c>
      <c r="J56" s="84">
        <v>9</v>
      </c>
      <c r="K56" s="84" t="s">
        <v>3216</v>
      </c>
      <c r="L56" s="84">
        <v>6</v>
      </c>
      <c r="M56" s="84" t="s">
        <v>3227</v>
      </c>
      <c r="N56" s="84">
        <v>5</v>
      </c>
      <c r="O56" s="84"/>
      <c r="P56" s="84"/>
      <c r="Q56" s="84" t="s">
        <v>3239</v>
      </c>
      <c r="R56" s="84">
        <v>5</v>
      </c>
      <c r="S56" s="84" t="s">
        <v>3250</v>
      </c>
      <c r="T56" s="84">
        <v>2</v>
      </c>
      <c r="U56" s="84" t="s">
        <v>3261</v>
      </c>
      <c r="V56" s="84">
        <v>4</v>
      </c>
    </row>
    <row r="57" spans="1:22" ht="15">
      <c r="A57" s="84" t="s">
        <v>3172</v>
      </c>
      <c r="B57" s="84">
        <v>12</v>
      </c>
      <c r="C57" s="84" t="s">
        <v>3183</v>
      </c>
      <c r="D57" s="84">
        <v>5</v>
      </c>
      <c r="E57" s="84" t="s">
        <v>3174</v>
      </c>
      <c r="F57" s="84">
        <v>12</v>
      </c>
      <c r="G57" s="84" t="s">
        <v>3197</v>
      </c>
      <c r="H57" s="84">
        <v>7</v>
      </c>
      <c r="I57" s="84" t="s">
        <v>3206</v>
      </c>
      <c r="J57" s="84">
        <v>8</v>
      </c>
      <c r="K57" s="84" t="s">
        <v>3217</v>
      </c>
      <c r="L57" s="84">
        <v>6</v>
      </c>
      <c r="M57" s="84" t="s">
        <v>3228</v>
      </c>
      <c r="N57" s="84">
        <v>5</v>
      </c>
      <c r="O57" s="84"/>
      <c r="P57" s="84"/>
      <c r="Q57" s="84" t="s">
        <v>3240</v>
      </c>
      <c r="R57" s="84">
        <v>5</v>
      </c>
      <c r="S57" s="84" t="s">
        <v>3251</v>
      </c>
      <c r="T57" s="84">
        <v>2</v>
      </c>
      <c r="U57" s="84" t="s">
        <v>3262</v>
      </c>
      <c r="V57" s="84">
        <v>4</v>
      </c>
    </row>
    <row r="58" spans="1:22" ht="15">
      <c r="A58" s="84" t="s">
        <v>3173</v>
      </c>
      <c r="B58" s="84">
        <v>12</v>
      </c>
      <c r="C58" s="84" t="s">
        <v>3184</v>
      </c>
      <c r="D58" s="84">
        <v>5</v>
      </c>
      <c r="E58" s="84" t="s">
        <v>3175</v>
      </c>
      <c r="F58" s="84">
        <v>12</v>
      </c>
      <c r="G58" s="84" t="s">
        <v>3198</v>
      </c>
      <c r="H58" s="84">
        <v>7</v>
      </c>
      <c r="I58" s="84" t="s">
        <v>3207</v>
      </c>
      <c r="J58" s="84">
        <v>8</v>
      </c>
      <c r="K58" s="84" t="s">
        <v>3218</v>
      </c>
      <c r="L58" s="84">
        <v>6</v>
      </c>
      <c r="M58" s="84" t="s">
        <v>3229</v>
      </c>
      <c r="N58" s="84">
        <v>5</v>
      </c>
      <c r="O58" s="84"/>
      <c r="P58" s="84"/>
      <c r="Q58" s="84" t="s">
        <v>3241</v>
      </c>
      <c r="R58" s="84">
        <v>5</v>
      </c>
      <c r="S58" s="84" t="s">
        <v>3252</v>
      </c>
      <c r="T58" s="84">
        <v>2</v>
      </c>
      <c r="U58" s="84" t="s">
        <v>3263</v>
      </c>
      <c r="V58" s="84">
        <v>4</v>
      </c>
    </row>
    <row r="59" spans="1:22" ht="15">
      <c r="A59" s="84" t="s">
        <v>3174</v>
      </c>
      <c r="B59" s="84">
        <v>12</v>
      </c>
      <c r="C59" s="84" t="s">
        <v>3185</v>
      </c>
      <c r="D59" s="84">
        <v>5</v>
      </c>
      <c r="E59" s="84" t="s">
        <v>3176</v>
      </c>
      <c r="F59" s="84">
        <v>12</v>
      </c>
      <c r="G59" s="84" t="s">
        <v>3199</v>
      </c>
      <c r="H59" s="84">
        <v>7</v>
      </c>
      <c r="I59" s="84" t="s">
        <v>3208</v>
      </c>
      <c r="J59" s="84">
        <v>8</v>
      </c>
      <c r="K59" s="84" t="s">
        <v>3219</v>
      </c>
      <c r="L59" s="84">
        <v>6</v>
      </c>
      <c r="M59" s="84" t="s">
        <v>3230</v>
      </c>
      <c r="N59" s="84">
        <v>5</v>
      </c>
      <c r="O59" s="84"/>
      <c r="P59" s="84"/>
      <c r="Q59" s="84" t="s">
        <v>3242</v>
      </c>
      <c r="R59" s="84">
        <v>5</v>
      </c>
      <c r="S59" s="84" t="s">
        <v>3253</v>
      </c>
      <c r="T59" s="84">
        <v>2</v>
      </c>
      <c r="U59" s="84" t="s">
        <v>3264</v>
      </c>
      <c r="V59" s="84">
        <v>3</v>
      </c>
    </row>
    <row r="60" spans="1:22" ht="15">
      <c r="A60" s="84" t="s">
        <v>3175</v>
      </c>
      <c r="B60" s="84">
        <v>12</v>
      </c>
      <c r="C60" s="84" t="s">
        <v>3186</v>
      </c>
      <c r="D60" s="84">
        <v>5</v>
      </c>
      <c r="E60" s="84" t="s">
        <v>3177</v>
      </c>
      <c r="F60" s="84">
        <v>12</v>
      </c>
      <c r="G60" s="84" t="s">
        <v>3200</v>
      </c>
      <c r="H60" s="84">
        <v>7</v>
      </c>
      <c r="I60" s="84" t="s">
        <v>3209</v>
      </c>
      <c r="J60" s="84">
        <v>8</v>
      </c>
      <c r="K60" s="84" t="s">
        <v>3220</v>
      </c>
      <c r="L60" s="84">
        <v>6</v>
      </c>
      <c r="M60" s="84" t="s">
        <v>3231</v>
      </c>
      <c r="N60" s="84">
        <v>5</v>
      </c>
      <c r="O60" s="84"/>
      <c r="P60" s="84"/>
      <c r="Q60" s="84" t="s">
        <v>3243</v>
      </c>
      <c r="R60" s="84">
        <v>5</v>
      </c>
      <c r="S60" s="84" t="s">
        <v>3254</v>
      </c>
      <c r="T60" s="84">
        <v>2</v>
      </c>
      <c r="U60" s="84" t="s">
        <v>3265</v>
      </c>
      <c r="V60" s="84">
        <v>3</v>
      </c>
    </row>
    <row r="61" spans="1:22" ht="15">
      <c r="A61" s="84" t="s">
        <v>3176</v>
      </c>
      <c r="B61" s="84">
        <v>12</v>
      </c>
      <c r="C61" s="84" t="s">
        <v>3187</v>
      </c>
      <c r="D61" s="84">
        <v>5</v>
      </c>
      <c r="E61" s="84" t="s">
        <v>3178</v>
      </c>
      <c r="F61" s="84">
        <v>12</v>
      </c>
      <c r="G61" s="84" t="s">
        <v>3201</v>
      </c>
      <c r="H61" s="84">
        <v>7</v>
      </c>
      <c r="I61" s="84" t="s">
        <v>3210</v>
      </c>
      <c r="J61" s="84">
        <v>8</v>
      </c>
      <c r="K61" s="84" t="s">
        <v>3221</v>
      </c>
      <c r="L61" s="84">
        <v>6</v>
      </c>
      <c r="M61" s="84" t="s">
        <v>3232</v>
      </c>
      <c r="N61" s="84">
        <v>5</v>
      </c>
      <c r="O61" s="84"/>
      <c r="P61" s="84"/>
      <c r="Q61" s="84" t="s">
        <v>3244</v>
      </c>
      <c r="R61" s="84">
        <v>5</v>
      </c>
      <c r="S61" s="84" t="s">
        <v>3255</v>
      </c>
      <c r="T61" s="84">
        <v>2</v>
      </c>
      <c r="U61" s="84" t="s">
        <v>3266</v>
      </c>
      <c r="V61" s="84">
        <v>3</v>
      </c>
    </row>
    <row r="62" spans="1:22" ht="15">
      <c r="A62" s="84" t="s">
        <v>3177</v>
      </c>
      <c r="B62" s="84">
        <v>12</v>
      </c>
      <c r="C62" s="84" t="s">
        <v>3188</v>
      </c>
      <c r="D62" s="84">
        <v>5</v>
      </c>
      <c r="E62" s="84" t="s">
        <v>3191</v>
      </c>
      <c r="F62" s="84">
        <v>12</v>
      </c>
      <c r="G62" s="84" t="s">
        <v>3202</v>
      </c>
      <c r="H62" s="84">
        <v>7</v>
      </c>
      <c r="I62" s="84" t="s">
        <v>3211</v>
      </c>
      <c r="J62" s="84">
        <v>8</v>
      </c>
      <c r="K62" s="84" t="s">
        <v>3222</v>
      </c>
      <c r="L62" s="84">
        <v>6</v>
      </c>
      <c r="M62" s="84" t="s">
        <v>3233</v>
      </c>
      <c r="N62" s="84">
        <v>4</v>
      </c>
      <c r="O62" s="84"/>
      <c r="P62" s="84"/>
      <c r="Q62" s="84" t="s">
        <v>3245</v>
      </c>
      <c r="R62" s="84">
        <v>5</v>
      </c>
      <c r="S62" s="84" t="s">
        <v>3256</v>
      </c>
      <c r="T62" s="84">
        <v>2</v>
      </c>
      <c r="U62" s="84" t="s">
        <v>3267</v>
      </c>
      <c r="V62" s="84">
        <v>3</v>
      </c>
    </row>
    <row r="63" spans="1:22" ht="15">
      <c r="A63" s="84" t="s">
        <v>3178</v>
      </c>
      <c r="B63" s="84">
        <v>12</v>
      </c>
      <c r="C63" s="84" t="s">
        <v>3189</v>
      </c>
      <c r="D63" s="84">
        <v>5</v>
      </c>
      <c r="E63" s="84" t="s">
        <v>3192</v>
      </c>
      <c r="F63" s="84">
        <v>12</v>
      </c>
      <c r="G63" s="84" t="s">
        <v>3203</v>
      </c>
      <c r="H63" s="84">
        <v>7</v>
      </c>
      <c r="I63" s="84" t="s">
        <v>3212</v>
      </c>
      <c r="J63" s="84">
        <v>8</v>
      </c>
      <c r="K63" s="84" t="s">
        <v>3223</v>
      </c>
      <c r="L63" s="84">
        <v>6</v>
      </c>
      <c r="M63" s="84" t="s">
        <v>3234</v>
      </c>
      <c r="N63" s="84">
        <v>3</v>
      </c>
      <c r="O63" s="84"/>
      <c r="P63" s="84"/>
      <c r="Q63" s="84" t="s">
        <v>3246</v>
      </c>
      <c r="R63" s="84">
        <v>5</v>
      </c>
      <c r="S63" s="84" t="s">
        <v>3257</v>
      </c>
      <c r="T63" s="84">
        <v>2</v>
      </c>
      <c r="U63" s="84" t="s">
        <v>3268</v>
      </c>
      <c r="V63" s="84">
        <v>3</v>
      </c>
    </row>
    <row r="66" spans="1:22" ht="15" customHeight="1">
      <c r="A66" s="13" t="s">
        <v>3295</v>
      </c>
      <c r="B66" s="13" t="s">
        <v>2937</v>
      </c>
      <c r="C66" s="78" t="s">
        <v>3297</v>
      </c>
      <c r="D66" s="78" t="s">
        <v>2942</v>
      </c>
      <c r="E66" s="78" t="s">
        <v>3298</v>
      </c>
      <c r="F66" s="78" t="s">
        <v>2944</v>
      </c>
      <c r="G66" s="13" t="s">
        <v>3301</v>
      </c>
      <c r="H66" s="13" t="s">
        <v>2946</v>
      </c>
      <c r="I66" s="78" t="s">
        <v>3303</v>
      </c>
      <c r="J66" s="78" t="s">
        <v>2948</v>
      </c>
      <c r="K66" s="78" t="s">
        <v>3305</v>
      </c>
      <c r="L66" s="78" t="s">
        <v>2952</v>
      </c>
      <c r="M66" s="78" t="s">
        <v>3307</v>
      </c>
      <c r="N66" s="78" t="s">
        <v>2954</v>
      </c>
      <c r="O66" s="78" t="s">
        <v>3310</v>
      </c>
      <c r="P66" s="78" t="s">
        <v>2956</v>
      </c>
      <c r="Q66" s="78" t="s">
        <v>3312</v>
      </c>
      <c r="R66" s="78" t="s">
        <v>2958</v>
      </c>
      <c r="S66" s="78" t="s">
        <v>3314</v>
      </c>
      <c r="T66" s="78" t="s">
        <v>2960</v>
      </c>
      <c r="U66" s="78" t="s">
        <v>3316</v>
      </c>
      <c r="V66" s="78" t="s">
        <v>2961</v>
      </c>
    </row>
    <row r="67" spans="1:22" ht="15">
      <c r="A67" s="78" t="s">
        <v>410</v>
      </c>
      <c r="B67" s="78">
        <v>1</v>
      </c>
      <c r="C67" s="78"/>
      <c r="D67" s="78"/>
      <c r="E67" s="78"/>
      <c r="F67" s="78"/>
      <c r="G67" s="78" t="s">
        <v>314</v>
      </c>
      <c r="H67" s="78">
        <v>1</v>
      </c>
      <c r="I67" s="78"/>
      <c r="J67" s="78"/>
      <c r="K67" s="78"/>
      <c r="L67" s="78"/>
      <c r="M67" s="78"/>
      <c r="N67" s="78"/>
      <c r="O67" s="78"/>
      <c r="P67" s="78"/>
      <c r="Q67" s="78"/>
      <c r="R67" s="78"/>
      <c r="S67" s="78"/>
      <c r="T67" s="78"/>
      <c r="U67" s="78"/>
      <c r="V67" s="78"/>
    </row>
    <row r="68" spans="1:22" ht="15">
      <c r="A68" s="78" t="s">
        <v>409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405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390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384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369</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3296</v>
      </c>
      <c r="B78" s="13" t="s">
        <v>2937</v>
      </c>
      <c r="C78" s="78" t="s">
        <v>3299</v>
      </c>
      <c r="D78" s="78" t="s">
        <v>2942</v>
      </c>
      <c r="E78" s="13" t="s">
        <v>3300</v>
      </c>
      <c r="F78" s="13" t="s">
        <v>2944</v>
      </c>
      <c r="G78" s="13" t="s">
        <v>3302</v>
      </c>
      <c r="H78" s="13" t="s">
        <v>2946</v>
      </c>
      <c r="I78" s="13" t="s">
        <v>3304</v>
      </c>
      <c r="J78" s="13" t="s">
        <v>2948</v>
      </c>
      <c r="K78" s="13" t="s">
        <v>3306</v>
      </c>
      <c r="L78" s="13" t="s">
        <v>2952</v>
      </c>
      <c r="M78" s="13" t="s">
        <v>3309</v>
      </c>
      <c r="N78" s="13" t="s">
        <v>2954</v>
      </c>
      <c r="O78" s="13" t="s">
        <v>3311</v>
      </c>
      <c r="P78" s="13" t="s">
        <v>2956</v>
      </c>
      <c r="Q78" s="13" t="s">
        <v>3313</v>
      </c>
      <c r="R78" s="13" t="s">
        <v>2958</v>
      </c>
      <c r="S78" s="13" t="s">
        <v>3315</v>
      </c>
      <c r="T78" s="13" t="s">
        <v>2960</v>
      </c>
      <c r="U78" s="13" t="s">
        <v>3317</v>
      </c>
      <c r="V78" s="13" t="s">
        <v>2961</v>
      </c>
    </row>
    <row r="79" spans="1:22" ht="15">
      <c r="A79" s="78" t="s">
        <v>314</v>
      </c>
      <c r="B79" s="78">
        <v>20</v>
      </c>
      <c r="C79" s="78"/>
      <c r="D79" s="78"/>
      <c r="E79" s="78" t="s">
        <v>329</v>
      </c>
      <c r="F79" s="78">
        <v>11</v>
      </c>
      <c r="G79" s="78" t="s">
        <v>314</v>
      </c>
      <c r="H79" s="78">
        <v>20</v>
      </c>
      <c r="I79" s="78" t="s">
        <v>247</v>
      </c>
      <c r="J79" s="78">
        <v>10</v>
      </c>
      <c r="K79" s="78" t="s">
        <v>397</v>
      </c>
      <c r="L79" s="78">
        <v>9</v>
      </c>
      <c r="M79" s="78" t="s">
        <v>373</v>
      </c>
      <c r="N79" s="78">
        <v>10</v>
      </c>
      <c r="O79" s="78" t="s">
        <v>368</v>
      </c>
      <c r="P79" s="78">
        <v>3</v>
      </c>
      <c r="Q79" s="78" t="s">
        <v>253</v>
      </c>
      <c r="R79" s="78">
        <v>4</v>
      </c>
      <c r="S79" s="78" t="s">
        <v>415</v>
      </c>
      <c r="T79" s="78">
        <v>2</v>
      </c>
      <c r="U79" s="78" t="s">
        <v>328</v>
      </c>
      <c r="V79" s="78">
        <v>5</v>
      </c>
    </row>
    <row r="80" spans="1:22" ht="15">
      <c r="A80" s="78" t="s">
        <v>329</v>
      </c>
      <c r="B80" s="78">
        <v>11</v>
      </c>
      <c r="C80" s="78"/>
      <c r="D80" s="78"/>
      <c r="E80" s="78" t="s">
        <v>330</v>
      </c>
      <c r="F80" s="78">
        <v>5</v>
      </c>
      <c r="G80" s="78" t="s">
        <v>380</v>
      </c>
      <c r="H80" s="78">
        <v>8</v>
      </c>
      <c r="I80" s="78" t="s">
        <v>372</v>
      </c>
      <c r="J80" s="78">
        <v>2</v>
      </c>
      <c r="K80" s="78" t="s">
        <v>347</v>
      </c>
      <c r="L80" s="78">
        <v>3</v>
      </c>
      <c r="M80" s="78" t="s">
        <v>251</v>
      </c>
      <c r="N80" s="78">
        <v>9</v>
      </c>
      <c r="O80" s="78" t="s">
        <v>367</v>
      </c>
      <c r="P80" s="78">
        <v>2</v>
      </c>
      <c r="Q80" s="78" t="s">
        <v>379</v>
      </c>
      <c r="R80" s="78">
        <v>4</v>
      </c>
      <c r="S80" s="78" t="s">
        <v>414</v>
      </c>
      <c r="T80" s="78">
        <v>2</v>
      </c>
      <c r="U80" s="78" t="s">
        <v>400</v>
      </c>
      <c r="V80" s="78">
        <v>2</v>
      </c>
    </row>
    <row r="81" spans="1:22" ht="15">
      <c r="A81" s="78" t="s">
        <v>247</v>
      </c>
      <c r="B81" s="78">
        <v>10</v>
      </c>
      <c r="C81" s="78"/>
      <c r="D81" s="78"/>
      <c r="E81" s="78"/>
      <c r="F81" s="78"/>
      <c r="G81" s="78"/>
      <c r="H81" s="78"/>
      <c r="I81" s="78" t="s">
        <v>375</v>
      </c>
      <c r="J81" s="78">
        <v>1</v>
      </c>
      <c r="K81" s="78" t="s">
        <v>398</v>
      </c>
      <c r="L81" s="78">
        <v>2</v>
      </c>
      <c r="M81" s="78" t="s">
        <v>261</v>
      </c>
      <c r="N81" s="78">
        <v>3</v>
      </c>
      <c r="O81" s="78" t="s">
        <v>388</v>
      </c>
      <c r="P81" s="78">
        <v>1</v>
      </c>
      <c r="Q81" s="78" t="s">
        <v>378</v>
      </c>
      <c r="R81" s="78">
        <v>1</v>
      </c>
      <c r="S81" s="78" t="s">
        <v>361</v>
      </c>
      <c r="T81" s="78">
        <v>2</v>
      </c>
      <c r="U81" s="78" t="s">
        <v>399</v>
      </c>
      <c r="V81" s="78">
        <v>1</v>
      </c>
    </row>
    <row r="82" spans="1:22" ht="15">
      <c r="A82" s="78" t="s">
        <v>373</v>
      </c>
      <c r="B82" s="78">
        <v>10</v>
      </c>
      <c r="C82" s="78"/>
      <c r="D82" s="78"/>
      <c r="E82" s="78"/>
      <c r="F82" s="78"/>
      <c r="G82" s="78"/>
      <c r="H82" s="78"/>
      <c r="I82" s="78" t="s">
        <v>374</v>
      </c>
      <c r="J82" s="78">
        <v>1</v>
      </c>
      <c r="K82" s="78" t="s">
        <v>327</v>
      </c>
      <c r="L82" s="78">
        <v>1</v>
      </c>
      <c r="M82" s="78" t="s">
        <v>248</v>
      </c>
      <c r="N82" s="78">
        <v>2</v>
      </c>
      <c r="O82" s="78" t="s">
        <v>387</v>
      </c>
      <c r="P82" s="78">
        <v>1</v>
      </c>
      <c r="Q82" s="78" t="s">
        <v>377</v>
      </c>
      <c r="R82" s="78">
        <v>1</v>
      </c>
      <c r="S82" s="78" t="s">
        <v>357</v>
      </c>
      <c r="T82" s="78">
        <v>1</v>
      </c>
      <c r="U82" s="78"/>
      <c r="V82" s="78"/>
    </row>
    <row r="83" spans="1:22" ht="15">
      <c r="A83" s="78" t="s">
        <v>397</v>
      </c>
      <c r="B83" s="78">
        <v>9</v>
      </c>
      <c r="C83" s="78"/>
      <c r="D83" s="78"/>
      <c r="E83" s="78"/>
      <c r="F83" s="78"/>
      <c r="G83" s="78"/>
      <c r="H83" s="78"/>
      <c r="I83" s="78"/>
      <c r="J83" s="78"/>
      <c r="K83" s="78" t="s">
        <v>270</v>
      </c>
      <c r="L83" s="78">
        <v>1</v>
      </c>
      <c r="M83" s="78" t="s">
        <v>258</v>
      </c>
      <c r="N83" s="78">
        <v>1</v>
      </c>
      <c r="O83" s="78" t="s">
        <v>386</v>
      </c>
      <c r="P83" s="78">
        <v>1</v>
      </c>
      <c r="Q83" s="78"/>
      <c r="R83" s="78"/>
      <c r="S83" s="78" t="s">
        <v>413</v>
      </c>
      <c r="T83" s="78">
        <v>1</v>
      </c>
      <c r="U83" s="78"/>
      <c r="V83" s="78"/>
    </row>
    <row r="84" spans="1:22" ht="15">
      <c r="A84" s="78" t="s">
        <v>251</v>
      </c>
      <c r="B84" s="78">
        <v>9</v>
      </c>
      <c r="C84" s="78"/>
      <c r="D84" s="78"/>
      <c r="E84" s="78"/>
      <c r="F84" s="78"/>
      <c r="G84" s="78"/>
      <c r="H84" s="78"/>
      <c r="I84" s="78"/>
      <c r="J84" s="78"/>
      <c r="K84" s="78" t="s">
        <v>3308</v>
      </c>
      <c r="L84" s="78">
        <v>1</v>
      </c>
      <c r="M84" s="78" t="s">
        <v>376</v>
      </c>
      <c r="N84" s="78">
        <v>1</v>
      </c>
      <c r="O84" s="78" t="s">
        <v>385</v>
      </c>
      <c r="P84" s="78">
        <v>1</v>
      </c>
      <c r="Q84" s="78"/>
      <c r="R84" s="78"/>
      <c r="S84" s="78" t="s">
        <v>412</v>
      </c>
      <c r="T84" s="78">
        <v>1</v>
      </c>
      <c r="U84" s="78"/>
      <c r="V84" s="78"/>
    </row>
    <row r="85" spans="1:22" ht="15">
      <c r="A85" s="78" t="s">
        <v>380</v>
      </c>
      <c r="B85" s="78">
        <v>8</v>
      </c>
      <c r="C85" s="78"/>
      <c r="D85" s="78"/>
      <c r="E85" s="78"/>
      <c r="F85" s="78"/>
      <c r="G85" s="78"/>
      <c r="H85" s="78"/>
      <c r="I85" s="78"/>
      <c r="J85" s="78"/>
      <c r="K85" s="78" t="s">
        <v>330</v>
      </c>
      <c r="L85" s="78">
        <v>1</v>
      </c>
      <c r="M85" s="78"/>
      <c r="N85" s="78"/>
      <c r="O85" s="78"/>
      <c r="P85" s="78"/>
      <c r="Q85" s="78"/>
      <c r="R85" s="78"/>
      <c r="S85" s="78" t="s">
        <v>411</v>
      </c>
      <c r="T85" s="78">
        <v>1</v>
      </c>
      <c r="U85" s="78"/>
      <c r="V85" s="78"/>
    </row>
    <row r="86" spans="1:22" ht="15">
      <c r="A86" s="78" t="s">
        <v>330</v>
      </c>
      <c r="B86" s="78">
        <v>6</v>
      </c>
      <c r="C86" s="78"/>
      <c r="D86" s="78"/>
      <c r="E86" s="78"/>
      <c r="F86" s="78"/>
      <c r="G86" s="78"/>
      <c r="H86" s="78"/>
      <c r="I86" s="78"/>
      <c r="J86" s="78"/>
      <c r="K86" s="78" t="s">
        <v>269</v>
      </c>
      <c r="L86" s="78">
        <v>1</v>
      </c>
      <c r="M86" s="78"/>
      <c r="N86" s="78"/>
      <c r="O86" s="78"/>
      <c r="P86" s="78"/>
      <c r="Q86" s="78"/>
      <c r="R86" s="78"/>
      <c r="S86" s="78"/>
      <c r="T86" s="78"/>
      <c r="U86" s="78"/>
      <c r="V86" s="78"/>
    </row>
    <row r="87" spans="1:22" ht="15">
      <c r="A87" s="78" t="s">
        <v>342</v>
      </c>
      <c r="B87" s="78">
        <v>6</v>
      </c>
      <c r="C87" s="78"/>
      <c r="D87" s="78"/>
      <c r="E87" s="78"/>
      <c r="F87" s="78"/>
      <c r="G87" s="78"/>
      <c r="H87" s="78"/>
      <c r="I87" s="78"/>
      <c r="J87" s="78"/>
      <c r="K87" s="78" t="s">
        <v>271</v>
      </c>
      <c r="L87" s="78">
        <v>1</v>
      </c>
      <c r="M87" s="78"/>
      <c r="N87" s="78"/>
      <c r="O87" s="78"/>
      <c r="P87" s="78"/>
      <c r="Q87" s="78"/>
      <c r="R87" s="78"/>
      <c r="S87" s="78"/>
      <c r="T87" s="78"/>
      <c r="U87" s="78"/>
      <c r="V87" s="78"/>
    </row>
    <row r="88" spans="1:22" ht="15">
      <c r="A88" s="78" t="s">
        <v>328</v>
      </c>
      <c r="B88" s="78">
        <v>5</v>
      </c>
      <c r="C88" s="78"/>
      <c r="D88" s="78"/>
      <c r="E88" s="78"/>
      <c r="F88" s="78"/>
      <c r="G88" s="78"/>
      <c r="H88" s="78"/>
      <c r="I88" s="78"/>
      <c r="J88" s="78"/>
      <c r="K88" s="78"/>
      <c r="L88" s="78"/>
      <c r="M88" s="78"/>
      <c r="N88" s="78"/>
      <c r="O88" s="78"/>
      <c r="P88" s="78"/>
      <c r="Q88" s="78"/>
      <c r="R88" s="78"/>
      <c r="S88" s="78"/>
      <c r="T88" s="78"/>
      <c r="U88" s="78"/>
      <c r="V88" s="78"/>
    </row>
    <row r="91" spans="1:22" ht="15" customHeight="1">
      <c r="A91" s="13" t="s">
        <v>3337</v>
      </c>
      <c r="B91" s="13" t="s">
        <v>2937</v>
      </c>
      <c r="C91" s="13" t="s">
        <v>3338</v>
      </c>
      <c r="D91" s="13" t="s">
        <v>2942</v>
      </c>
      <c r="E91" s="13" t="s">
        <v>3339</v>
      </c>
      <c r="F91" s="13" t="s">
        <v>2944</v>
      </c>
      <c r="G91" s="13" t="s">
        <v>3340</v>
      </c>
      <c r="H91" s="13" t="s">
        <v>2946</v>
      </c>
      <c r="I91" s="13" t="s">
        <v>3341</v>
      </c>
      <c r="J91" s="13" t="s">
        <v>2948</v>
      </c>
      <c r="K91" s="13" t="s">
        <v>3342</v>
      </c>
      <c r="L91" s="13" t="s">
        <v>2952</v>
      </c>
      <c r="M91" s="13" t="s">
        <v>3343</v>
      </c>
      <c r="N91" s="13" t="s">
        <v>2954</v>
      </c>
      <c r="O91" s="13" t="s">
        <v>3344</v>
      </c>
      <c r="P91" s="13" t="s">
        <v>2956</v>
      </c>
      <c r="Q91" s="13" t="s">
        <v>3345</v>
      </c>
      <c r="R91" s="13" t="s">
        <v>2958</v>
      </c>
      <c r="S91" s="13" t="s">
        <v>3346</v>
      </c>
      <c r="T91" s="13" t="s">
        <v>2960</v>
      </c>
      <c r="U91" s="13" t="s">
        <v>3347</v>
      </c>
      <c r="V91" s="13" t="s">
        <v>2961</v>
      </c>
    </row>
    <row r="92" spans="1:22" ht="15">
      <c r="A92" s="114" t="s">
        <v>412</v>
      </c>
      <c r="B92" s="78">
        <v>311829</v>
      </c>
      <c r="C92" s="114" t="s">
        <v>284</v>
      </c>
      <c r="D92" s="78">
        <v>204187</v>
      </c>
      <c r="E92" s="114" t="s">
        <v>221</v>
      </c>
      <c r="F92" s="78">
        <v>68632</v>
      </c>
      <c r="G92" s="114" t="s">
        <v>380</v>
      </c>
      <c r="H92" s="78">
        <v>26078</v>
      </c>
      <c r="I92" s="114" t="s">
        <v>265</v>
      </c>
      <c r="J92" s="78">
        <v>18611</v>
      </c>
      <c r="K92" s="114" t="s">
        <v>326</v>
      </c>
      <c r="L92" s="78">
        <v>58385</v>
      </c>
      <c r="M92" s="114" t="s">
        <v>246</v>
      </c>
      <c r="N92" s="78">
        <v>9040</v>
      </c>
      <c r="O92" s="114" t="s">
        <v>385</v>
      </c>
      <c r="P92" s="78">
        <v>47113</v>
      </c>
      <c r="Q92" s="114" t="s">
        <v>278</v>
      </c>
      <c r="R92" s="78">
        <v>5642</v>
      </c>
      <c r="S92" s="114" t="s">
        <v>412</v>
      </c>
      <c r="T92" s="78">
        <v>311829</v>
      </c>
      <c r="U92" s="114" t="s">
        <v>307</v>
      </c>
      <c r="V92" s="78">
        <v>273149</v>
      </c>
    </row>
    <row r="93" spans="1:22" ht="15">
      <c r="A93" s="114" t="s">
        <v>307</v>
      </c>
      <c r="B93" s="78">
        <v>273149</v>
      </c>
      <c r="C93" s="114" t="s">
        <v>299</v>
      </c>
      <c r="D93" s="78">
        <v>119741</v>
      </c>
      <c r="E93" s="114" t="s">
        <v>224</v>
      </c>
      <c r="F93" s="78">
        <v>24972</v>
      </c>
      <c r="G93" s="114" t="s">
        <v>314</v>
      </c>
      <c r="H93" s="78">
        <v>22821</v>
      </c>
      <c r="I93" s="114" t="s">
        <v>374</v>
      </c>
      <c r="J93" s="78">
        <v>11246</v>
      </c>
      <c r="K93" s="114" t="s">
        <v>397</v>
      </c>
      <c r="L93" s="78">
        <v>35056</v>
      </c>
      <c r="M93" s="114" t="s">
        <v>258</v>
      </c>
      <c r="N93" s="78">
        <v>1997</v>
      </c>
      <c r="O93" s="114" t="s">
        <v>287</v>
      </c>
      <c r="P93" s="78">
        <v>20539</v>
      </c>
      <c r="Q93" s="114" t="s">
        <v>378</v>
      </c>
      <c r="R93" s="78">
        <v>4054</v>
      </c>
      <c r="S93" s="114" t="s">
        <v>413</v>
      </c>
      <c r="T93" s="78">
        <v>197531</v>
      </c>
      <c r="U93" s="114" t="s">
        <v>306</v>
      </c>
      <c r="V93" s="78">
        <v>137852</v>
      </c>
    </row>
    <row r="94" spans="1:22" ht="15">
      <c r="A94" s="114" t="s">
        <v>410</v>
      </c>
      <c r="B94" s="78">
        <v>236452</v>
      </c>
      <c r="C94" s="114" t="s">
        <v>321</v>
      </c>
      <c r="D94" s="78">
        <v>49621</v>
      </c>
      <c r="E94" s="114" t="s">
        <v>229</v>
      </c>
      <c r="F94" s="78">
        <v>13022</v>
      </c>
      <c r="G94" s="114" t="s">
        <v>266</v>
      </c>
      <c r="H94" s="78">
        <v>19802</v>
      </c>
      <c r="I94" s="114" t="s">
        <v>372</v>
      </c>
      <c r="J94" s="78">
        <v>4757</v>
      </c>
      <c r="K94" s="114" t="s">
        <v>269</v>
      </c>
      <c r="L94" s="78">
        <v>12544</v>
      </c>
      <c r="M94" s="114" t="s">
        <v>262</v>
      </c>
      <c r="N94" s="78">
        <v>1336</v>
      </c>
      <c r="O94" s="114" t="s">
        <v>387</v>
      </c>
      <c r="P94" s="78">
        <v>18025</v>
      </c>
      <c r="Q94" s="114" t="s">
        <v>276</v>
      </c>
      <c r="R94" s="78">
        <v>1483</v>
      </c>
      <c r="S94" s="114" t="s">
        <v>415</v>
      </c>
      <c r="T94" s="78">
        <v>16997</v>
      </c>
      <c r="U94" s="114" t="s">
        <v>290</v>
      </c>
      <c r="V94" s="78">
        <v>74650</v>
      </c>
    </row>
    <row r="95" spans="1:22" ht="15">
      <c r="A95" s="114" t="s">
        <v>284</v>
      </c>
      <c r="B95" s="78">
        <v>204187</v>
      </c>
      <c r="C95" s="114" t="s">
        <v>360</v>
      </c>
      <c r="D95" s="78">
        <v>39993</v>
      </c>
      <c r="E95" s="114" t="s">
        <v>226</v>
      </c>
      <c r="F95" s="78">
        <v>11850</v>
      </c>
      <c r="G95" s="114" t="s">
        <v>274</v>
      </c>
      <c r="H95" s="78">
        <v>18789</v>
      </c>
      <c r="I95" s="114" t="s">
        <v>240</v>
      </c>
      <c r="J95" s="78">
        <v>4075</v>
      </c>
      <c r="K95" s="114" t="s">
        <v>270</v>
      </c>
      <c r="L95" s="78">
        <v>9007</v>
      </c>
      <c r="M95" s="114" t="s">
        <v>254</v>
      </c>
      <c r="N95" s="78">
        <v>1103</v>
      </c>
      <c r="O95" s="114" t="s">
        <v>367</v>
      </c>
      <c r="P95" s="78">
        <v>14991</v>
      </c>
      <c r="Q95" s="114" t="s">
        <v>286</v>
      </c>
      <c r="R95" s="78">
        <v>1236</v>
      </c>
      <c r="S95" s="114" t="s">
        <v>361</v>
      </c>
      <c r="T95" s="78">
        <v>13398</v>
      </c>
      <c r="U95" s="114" t="s">
        <v>399</v>
      </c>
      <c r="V95" s="78">
        <v>28479</v>
      </c>
    </row>
    <row r="96" spans="1:22" ht="15">
      <c r="A96" s="114" t="s">
        <v>302</v>
      </c>
      <c r="B96" s="78">
        <v>201024</v>
      </c>
      <c r="C96" s="114" t="s">
        <v>215</v>
      </c>
      <c r="D96" s="78">
        <v>27654</v>
      </c>
      <c r="E96" s="114" t="s">
        <v>329</v>
      </c>
      <c r="F96" s="78">
        <v>10090</v>
      </c>
      <c r="G96" s="114" t="s">
        <v>223</v>
      </c>
      <c r="H96" s="78">
        <v>12226</v>
      </c>
      <c r="I96" s="114" t="s">
        <v>243</v>
      </c>
      <c r="J96" s="78">
        <v>3503</v>
      </c>
      <c r="K96" s="114" t="s">
        <v>347</v>
      </c>
      <c r="L96" s="78">
        <v>7947</v>
      </c>
      <c r="M96" s="114" t="s">
        <v>373</v>
      </c>
      <c r="N96" s="78">
        <v>192</v>
      </c>
      <c r="O96" s="114" t="s">
        <v>388</v>
      </c>
      <c r="P96" s="78">
        <v>11288</v>
      </c>
      <c r="Q96" s="114" t="s">
        <v>264</v>
      </c>
      <c r="R96" s="78">
        <v>501</v>
      </c>
      <c r="S96" s="114" t="s">
        <v>414</v>
      </c>
      <c r="T96" s="78">
        <v>10364</v>
      </c>
      <c r="U96" s="114" t="s">
        <v>400</v>
      </c>
      <c r="V96" s="78">
        <v>5877</v>
      </c>
    </row>
    <row r="97" spans="1:22" ht="15">
      <c r="A97" s="114" t="s">
        <v>413</v>
      </c>
      <c r="B97" s="78">
        <v>197531</v>
      </c>
      <c r="C97" s="114" t="s">
        <v>298</v>
      </c>
      <c r="D97" s="78">
        <v>21484</v>
      </c>
      <c r="E97" s="114" t="s">
        <v>334</v>
      </c>
      <c r="F97" s="78">
        <v>8444</v>
      </c>
      <c r="G97" s="114" t="s">
        <v>275</v>
      </c>
      <c r="H97" s="78">
        <v>10040</v>
      </c>
      <c r="I97" s="114" t="s">
        <v>241</v>
      </c>
      <c r="J97" s="78">
        <v>2844</v>
      </c>
      <c r="K97" s="114" t="s">
        <v>324</v>
      </c>
      <c r="L97" s="78">
        <v>5171</v>
      </c>
      <c r="M97" s="114" t="s">
        <v>263</v>
      </c>
      <c r="N97" s="78">
        <v>148</v>
      </c>
      <c r="O97" s="114" t="s">
        <v>368</v>
      </c>
      <c r="P97" s="78">
        <v>1286</v>
      </c>
      <c r="Q97" s="114" t="s">
        <v>253</v>
      </c>
      <c r="R97" s="78">
        <v>338</v>
      </c>
      <c r="S97" s="114" t="s">
        <v>411</v>
      </c>
      <c r="T97" s="78">
        <v>7914</v>
      </c>
      <c r="U97" s="114" t="s">
        <v>291</v>
      </c>
      <c r="V97" s="78">
        <v>1411</v>
      </c>
    </row>
    <row r="98" spans="1:22" ht="15">
      <c r="A98" s="114" t="s">
        <v>309</v>
      </c>
      <c r="B98" s="78">
        <v>155470</v>
      </c>
      <c r="C98" s="114" t="s">
        <v>358</v>
      </c>
      <c r="D98" s="78">
        <v>19927</v>
      </c>
      <c r="E98" s="114" t="s">
        <v>234</v>
      </c>
      <c r="F98" s="78">
        <v>7120</v>
      </c>
      <c r="G98" s="114" t="s">
        <v>279</v>
      </c>
      <c r="H98" s="78">
        <v>8188</v>
      </c>
      <c r="I98" s="114" t="s">
        <v>247</v>
      </c>
      <c r="J98" s="78">
        <v>2136</v>
      </c>
      <c r="K98" s="114" t="s">
        <v>348</v>
      </c>
      <c r="L98" s="78">
        <v>4481</v>
      </c>
      <c r="M98" s="114" t="s">
        <v>376</v>
      </c>
      <c r="N98" s="78">
        <v>141</v>
      </c>
      <c r="O98" s="114" t="s">
        <v>214</v>
      </c>
      <c r="P98" s="78">
        <v>463</v>
      </c>
      <c r="Q98" s="114" t="s">
        <v>379</v>
      </c>
      <c r="R98" s="78">
        <v>333</v>
      </c>
      <c r="S98" s="114" t="s">
        <v>357</v>
      </c>
      <c r="T98" s="78">
        <v>2737</v>
      </c>
      <c r="U98" s="114" t="s">
        <v>328</v>
      </c>
      <c r="V98" s="78">
        <v>1208</v>
      </c>
    </row>
    <row r="99" spans="1:22" ht="15">
      <c r="A99" s="114" t="s">
        <v>306</v>
      </c>
      <c r="B99" s="78">
        <v>137852</v>
      </c>
      <c r="C99" s="114" t="s">
        <v>316</v>
      </c>
      <c r="D99" s="78">
        <v>19170</v>
      </c>
      <c r="E99" s="114" t="s">
        <v>233</v>
      </c>
      <c r="F99" s="78">
        <v>2443</v>
      </c>
      <c r="G99" s="114" t="s">
        <v>268</v>
      </c>
      <c r="H99" s="78">
        <v>6955</v>
      </c>
      <c r="I99" s="114" t="s">
        <v>244</v>
      </c>
      <c r="J99" s="78">
        <v>578</v>
      </c>
      <c r="K99" s="114" t="s">
        <v>327</v>
      </c>
      <c r="L99" s="78">
        <v>3623</v>
      </c>
      <c r="M99" s="114" t="s">
        <v>261</v>
      </c>
      <c r="N99" s="78">
        <v>116</v>
      </c>
      <c r="O99" s="114" t="s">
        <v>386</v>
      </c>
      <c r="P99" s="78">
        <v>1</v>
      </c>
      <c r="Q99" s="114" t="s">
        <v>377</v>
      </c>
      <c r="R99" s="78">
        <v>230</v>
      </c>
      <c r="S99" s="114"/>
      <c r="T99" s="78"/>
      <c r="U99" s="114"/>
      <c r="V99" s="78"/>
    </row>
    <row r="100" spans="1:22" ht="15">
      <c r="A100" s="114" t="s">
        <v>299</v>
      </c>
      <c r="B100" s="78">
        <v>119741</v>
      </c>
      <c r="C100" s="114" t="s">
        <v>362</v>
      </c>
      <c r="D100" s="78">
        <v>17587</v>
      </c>
      <c r="E100" s="114" t="s">
        <v>222</v>
      </c>
      <c r="F100" s="78">
        <v>2416</v>
      </c>
      <c r="G100" s="114" t="s">
        <v>273</v>
      </c>
      <c r="H100" s="78">
        <v>4972</v>
      </c>
      <c r="I100" s="114" t="s">
        <v>242</v>
      </c>
      <c r="J100" s="78">
        <v>443</v>
      </c>
      <c r="K100" s="114" t="s">
        <v>398</v>
      </c>
      <c r="L100" s="78">
        <v>3064</v>
      </c>
      <c r="M100" s="114" t="s">
        <v>248</v>
      </c>
      <c r="N100" s="78">
        <v>30</v>
      </c>
      <c r="O100" s="114"/>
      <c r="P100" s="78"/>
      <c r="Q100" s="114"/>
      <c r="R100" s="78"/>
      <c r="S100" s="114"/>
      <c r="T100" s="78"/>
      <c r="U100" s="114"/>
      <c r="V100" s="78"/>
    </row>
    <row r="101" spans="1:22" ht="15">
      <c r="A101" s="114" t="s">
        <v>219</v>
      </c>
      <c r="B101" s="78">
        <v>117483</v>
      </c>
      <c r="C101" s="114" t="s">
        <v>344</v>
      </c>
      <c r="D101" s="78">
        <v>16204</v>
      </c>
      <c r="E101" s="114" t="s">
        <v>228</v>
      </c>
      <c r="F101" s="78">
        <v>2116</v>
      </c>
      <c r="G101" s="114" t="s">
        <v>220</v>
      </c>
      <c r="H101" s="78">
        <v>4103</v>
      </c>
      <c r="I101" s="114" t="s">
        <v>245</v>
      </c>
      <c r="J101" s="78">
        <v>390</v>
      </c>
      <c r="K101" s="114" t="s">
        <v>356</v>
      </c>
      <c r="L101" s="78">
        <v>2053</v>
      </c>
      <c r="M101" s="114" t="s">
        <v>251</v>
      </c>
      <c r="N101" s="78">
        <v>14</v>
      </c>
      <c r="O101" s="114"/>
      <c r="P101" s="78"/>
      <c r="Q101" s="114"/>
      <c r="R101" s="78"/>
      <c r="S101" s="114"/>
      <c r="T101" s="78"/>
      <c r="U101" s="114"/>
      <c r="V101" s="78"/>
    </row>
  </sheetData>
  <hyperlinks>
    <hyperlink ref="A2" r:id="rId1" display="https://michaelpoore.com/2019/04/whats-new-in-vra-7-6/"/>
    <hyperlink ref="A3" r:id="rId2" display="https://pages.rubrik.com/20181220-NAM-VMUGManagingDataatScale-Webiner-ODReg.html?utm_source=twitter&amp;utm_medium=organic-social-media"/>
    <hyperlink ref="A4" r:id="rId3" display="https://www.am-online.com/news/used-cars/2019/04/17/sub-standard-repair-work-is-causing-used-car-headache-says-vra"/>
    <hyperlink ref="A5" r:id="rId4" display="https://www.letamericavote.org/"/>
    <hyperlink ref="A6" r:id="rId5" display="https://twitter.com/JasonV_VCP5/status/1115665163720351744"/>
    <hyperlink ref="A7" r:id="rId6" display="https://www.virtual-allan.com/vsphere-6-7-update-2-and-updated-vrealize-suite-2018-released"/>
    <hyperlink ref="A8" r:id="rId7" display="https://blogs.vmware.com/management/2019/04/whats-new-in-vrealize-automation-7-6-and-vrealize-lifecycle-manager-2-1.html"/>
    <hyperlink ref="A9" r:id="rId8" display="https://www.rawstory.com/2019/04/trumps-reshaped-supreme-court-will-review-gay-transgender-rights-workplace/"/>
    <hyperlink ref="A10" r:id="rId9" display="http://www.washingtonpost.com/video/national/this-lawyer-is-trying-to-help-people-without-photo-id-get-registered-to-vote/2016/05/23/46b8b1ec-2136-11e6-b944-52f7b1793dae_video.html"/>
    <hyperlink ref="A11" r:id="rId10" display="https://twitter.com/genefortexas/status/1119668584177917958"/>
    <hyperlink ref="C2" r:id="rId11" display="https://www.netapp.com/us/media/nva-1128-design.pdf"/>
    <hyperlink ref="C3" r:id="rId12" display="https://twitter.com/KCDAutomate/status/1115657933876948992"/>
    <hyperlink ref="C4" r:id="rId13" display="https://actionnetwork.org/petitions/sign-to-support-restoring-the-voting-rights-act?source=twitter&amp;"/>
    <hyperlink ref="C5" r:id="rId14" display="https://www.computerweekly.com/de/tipp/Tipps-zum-VMware-vRealize-Suite-Lifecycle-Manager"/>
    <hyperlink ref="C6" r:id="rId15" display="https://washingtonmonthly.com/magazine/april-may-june-2019/john-roberts-boy-in-the-bubble/#.XK5EZIUOMhA.twitter"/>
    <hyperlink ref="C7" r:id="rId16" display="https://www.nytimes.com/2019/04/11/opinion/voting-prisoners-felon-disenfranchisement.html"/>
    <hyperlink ref="C8" r:id="rId17" display="https://twitter.com/vChrisR/status/1116644933778202624"/>
    <hyperlink ref="C9" r:id="rId18" display="https://www.instagram.com/p/BwG2vCEDD3G/?utm_source=ig_share_sheet&amp;igshid=tnib9tbqy0ao"/>
    <hyperlink ref="C10" r:id="rId19" display="https://blogs.vmware.com/management/2019/04/whats-new-in-vrealize-automation-7-6.html?src=so_5a314d05e49f5&amp;cid=70134000001SkJn"/>
    <hyperlink ref="C11" r:id="rId20" display="https://dy.si/FGEmA"/>
    <hyperlink ref="E2" r:id="rId21" display="http://r.socialstudio.radian6.com/34aef54c-f312-40d2-9ca3-43cbeb131d76"/>
    <hyperlink ref="E3" r:id="rId22" display="http://r.socialstudio.radian6.com/11de54c4-3ffc-4f26-9467-49a9d707827a"/>
    <hyperlink ref="G2" r:id="rId23" display="https://twitter.com/barronsonline/status/1118477341318164486"/>
    <hyperlink ref="G3" r:id="rId24" display="https://soundcloud.com/user-640389393/kip-herriage-live-with-wayne-allyn-root-on-war-now-41219"/>
    <hyperlink ref="K2" r:id="rId25" display="https://pages.rubrik.com/20181220-NAM-VMUGManagingDataatScale-Webiner-ODReg.html?utm_source=twitter&amp;utm_medium=organic-social-media"/>
    <hyperlink ref="K3" r:id="rId26" display="https://twitter.com/JasonV_VCP5/status/1115665163720351744"/>
    <hyperlink ref="K4" r:id="rId27" display="https://twitter.com/rubrikInc/status/1118861787955441664/photo/1"/>
    <hyperlink ref="K5" r:id="rId28" display="https://lnkd.in/fQGyje8"/>
    <hyperlink ref="K6" r:id="rId29" display="https://twitter.com/jhuntervmware/status/1116417340885876737"/>
    <hyperlink ref="O2" r:id="rId30" display="https://medium.com/verasity/verasity-integrates-with-kaltura-35a6d9a57e9"/>
    <hyperlink ref="O3" r:id="rId31" display="https://medium.com/verasity/vra-is-now-on-blockfolio-the-worlds-most-popular-cryptocurrency-portfolio-tracker-44001600cab"/>
    <hyperlink ref="O4" r:id="rId32" display="https://twitter.com/verasitytech/status/1115588127459020800"/>
    <hyperlink ref="S2" r:id="rId33" display="http://www.washingtonpost.com/video/national/this-lawyer-is-trying-to-help-people-without-photo-id-get-registered-to-vote/2016/05/23/46b8b1ec-2136-11e6-b944-52f7b1793dae_video.html"/>
    <hyperlink ref="S3" r:id="rId34" display="https://twitter.com/genefortexas/status/1119668584177917958"/>
    <hyperlink ref="U2" r:id="rId35" display="https://www.facebook.com/274030672611447/posts/2627953513885806/"/>
    <hyperlink ref="U3" r:id="rId36" display="https://www.facebook.com/274030672611447/posts/2638108402870317/"/>
  </hyperlinks>
  <printOptions/>
  <pageMargins left="0.7" right="0.7" top="0.75" bottom="0.75" header="0.3" footer="0.3"/>
  <pageSetup orientation="portrait" paperSize="9"/>
  <tableParts>
    <tablePart r:id="rId37"/>
    <tablePart r:id="rId43"/>
    <tablePart r:id="rId40"/>
    <tablePart r:id="rId42"/>
    <tablePart r:id="rId39"/>
    <tablePart r:id="rId38"/>
    <tablePart r:id="rId44"/>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2019-04-23T02:07:00Z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