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<sst xmlns="http://schemas.openxmlformats.org/spreadsheetml/2006/main" count="879" uniqueCount="434">
  <si>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</si>
  <si>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</si>
  <si>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</si>
  <si>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</si>
  <si>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</si>
  <si>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</si>
  <si>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</si>
  <si>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</si>
  <si>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</si>
  <si>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</si>
  <si>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</si>
  <si>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</si>
  <si>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</si>
  <si>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</si>
  <si>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</si>
  <si>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</si>
  <si>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</si>
  <si>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</si>
  <si>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</si>
  <si>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</si>
  <si>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</si>
  <si>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</si>
  <si>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</si>
  <si>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</si>
  <si>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</si>
  <si>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</si>
  <si>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</si>
  <si>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</si>
  <si>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</si>
  <si>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</si>
  <si>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</si>
  <si>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</si>
  <si>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</si>
  <si>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</si>
  <si>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</si>
  <si>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</si>
  <si>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</si>
  <si>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</si>
  <si>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</si>
  <si>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</si>
  <si>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</si>
  <si>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</si>
  <si>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</si>
  <si>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</si>
  <si>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</si>
  <si>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</si>
  <si>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</si>
  <si>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</si>
  <si>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</si>
  <si>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</si>
  <si>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</si>
  <si>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</si>
  <si>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</si>
  <si>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</si>
  <si>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</si>
  <si>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</si>
  <si>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</si>
  <si>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</si>
  <si>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</si>
  <si>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</si>
  <si>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</si>
  <si>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</si>
  <si>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</si>
  <si>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</si>
  <si>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</si>
  <si>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</si>
  <si>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</si>
  <si>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</si>
  <si>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</si>
  <si>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</si>
  <si>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</si>
  <si>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</si>
  <si>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</si>
  <si>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</si>
  <si>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</si>
  <si>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</si>
  <si>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</si>
  <si>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</si>
  <si>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</si>
  <si>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</si>
  <si>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</si>
  <si>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</si>
  <si>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</si>
  <si>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</si>
  <si>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</si>
  <si>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</si>
  <si>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</si>
  <si>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</si>
  <si>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</si>
  <si>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</si>
  <si>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</si>
  <si>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</si>
  <si>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</si>
  <si>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</si>
  <si>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</si>
  <si>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</si>
  <si>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</si>
  <si>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</si>
  <si>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</si>
  <si>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</si>
  <si>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</si>
  <si>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</si>
  <si>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</si>
  <si>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</si>
  <si>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</si>
  <si>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</si>
  <si>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</si>
  <si>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</si>
  <si>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</si>
  <si>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</si>
  <si>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</si>
  <si>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</si>
  <si>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</si>
  <si>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</si>
  <si>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</si>
  <si>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</si>
  <si>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</si>
  <si>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</si>
  <si>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</si>
  <si>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</si>
  <si>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</si>
  <si>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</si>
  <si>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</si>
  <si>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</si>
  <si>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</si>
  <si>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</si>
  <si>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</si>
  <si>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</si>
  <si>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</si>
  <si>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</si>
  <si>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</si>
  <si>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</si>
  <si>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</si>
  <si>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</si>
  <si>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</si>
  <si>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</si>
  <si>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</si>
  <si>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</si>
  <si>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</si>
  <si>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</si>
  <si>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</si>
  <si>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</si>
  <si>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</si>
  <si>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</si>
  <si>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</si>
  <si>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</si>
  <si>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</si>
  <si>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</si>
  <si>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</si>
  <si>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</si>
  <si>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</si>
  <si>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</si>
  <si>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</si>
  <si>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</si>
  <si>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</si>
  <si>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</si>
  <si>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</si>
  <si>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</si>
  <si>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</si>
  <si>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</si>
  <si>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</si>
  <si>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</si>
  <si>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</si>
  <si>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</si>
  <si>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</si>
  <si>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</si>
  <si>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</si>
  <si>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</si>
  <si>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</si>
  <si>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</si>
  <si>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</si>
  <si>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</si>
  <si>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</si>
  <si>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</si>
  <si>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</si>
  <si>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</si>
  <si>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</si>
  <si>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</si>
  <si>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</si>
  <si>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</si>
  <si>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</si>
  <si>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</si>
  <si>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</si>
  <si>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</si>
  <si>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</si>
  <si>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</si>
  <si>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</si>
  <si>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</si>
  <si>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</si>
  <si>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</si>
  <si>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</si>
  <si>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</si>
  <si>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</si>
  <si>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</si>
  <si>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</si>
  <si>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</si>
  <si>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</si>
  <si>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</si>
  <si>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</si>
  <si>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</si>
  <si>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</si>
  <si>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</si>
  <si>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</si>
  <si>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</si>
  <si>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</si>
  <si>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</si>
  <si>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</si>
  <si>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</si>
  <si>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</si>
  <si>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</si>
  <si>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</si>
  <si>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</si>
  <si>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salahaldirnawi</t>
  </si>
  <si>
    <t>hbrb1vhytz17oah</t>
  </si>
  <si>
    <t>fmassat</t>
  </si>
  <si>
    <t>سيالة لـ'أصوات مغاربية': دول أقنعت قوات حفتر بالتراجع https://t.co/yG7RuUNMlz</t>
  </si>
  <si>
    <t>مراسل "أصوات مغاربية" في قلب اشتباكات طرابلس https://t.co/s8Om2kzOeMقوات تحفر الجوية تضرب المطار العالمى ف طرابلس وبعض مساكن المواطنينml</t>
  </si>
  <si>
    <t>مراسل "أصوات مغاربية" في قلب اشتباكات طرابلس https://t.co/s8Om2kzOeMقصف مطار طرابلس العالمى من قبل طائرات المجرم حفتر وقصف بعض المنازلml</t>
  </si>
  <si>
    <t>مراسل 'أصوات مغاربية': طيران 'الوفاق' يقصف مواقع لحفتر https://t.co/9fPw8oR8jU</t>
  </si>
  <si>
    <t>https://www.maghrebvoices.com/a/487919.html</t>
  </si>
  <si>
    <t>https://www.maghrebvoices.com/a/488443.ht</t>
  </si>
  <si>
    <t>https://www.maghrebvoices.com/a/488729.html</t>
  </si>
  <si>
    <t>maghrebvoices.com</t>
  </si>
  <si>
    <t>http://pbs.twimg.com/profile_images/461046656532615169/UpGFNzIk_normal.jpeg</t>
  </si>
  <si>
    <t>http://pbs.twimg.com/profile_images/1029263861738811392/zu3eefoH_normal.jpg</t>
  </si>
  <si>
    <t>http://abs.twimg.com/sticky/default_profile_images/default_profile_normal.png</t>
  </si>
  <si>
    <t>https://twitter.com/#!/salahaldirnawi/status/1115558774276804609</t>
  </si>
  <si>
    <t>https://twitter.com/#!/hbrb1vhytz17oah/status/1116177483785736194</t>
  </si>
  <si>
    <t>https://twitter.com/#!/hbrb1vhytz17oah/status/1116183629259055104</t>
  </si>
  <si>
    <t>https://twitter.com/#!/fmassat/status/1116679640247164928</t>
  </si>
  <si>
    <t>1115558774276804609</t>
  </si>
  <si>
    <t>1116177483785736194</t>
  </si>
  <si>
    <t>1116183629259055104</t>
  </si>
  <si>
    <t>1116679640247164928</t>
  </si>
  <si>
    <t/>
  </si>
  <si>
    <t>ar</t>
  </si>
  <si>
    <t>Twitter Web Client</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</si>
  <si>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</si>
  <si>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</si>
  <si>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</si>
  <si>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</si>
  <si>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</si>
  <si>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</si>
  <si>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</si>
  <si>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</si>
  <si>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</si>
  <si>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</si>
  <si>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</si>
  <si>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</si>
  <si>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</si>
  <si>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</si>
  <si>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</si>
  <si>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</si>
  <si>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</si>
  <si>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</si>
  <si>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</si>
  <si>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</si>
  <si>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</si>
  <si>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</si>
  <si>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salahaldirnawi صلاح الدرناوي</t>
  </si>
  <si>
    <t>همام</t>
  </si>
  <si>
    <t>Fadoua Massat</t>
  </si>
  <si>
    <t>‏‏‏أحاول ان اقدم شئ للوطن .. 
لو ان الحياة بكامل اوقاتها افراح . لمات طعم الفرح . ولو ان الحياة احزان مستمرة لمات الجميع وجعا 
حزن وفرح هكذا الدنيا لا تقف على ح</t>
  </si>
  <si>
    <t>ليبيا</t>
  </si>
  <si>
    <t>https://pbs.twimg.com/profile_banners/2423494670/1526287311</t>
  </si>
  <si>
    <t>https://pbs.twimg.com/profile_banners/1024203463327207424/1533024425</t>
  </si>
  <si>
    <t>en</t>
  </si>
  <si>
    <t>http://abs.twimg.com/images/themes/theme1/bg.png</t>
  </si>
  <si>
    <t>Open Twitter Page for This Person</t>
  </si>
  <si>
    <t>https://twitter.com/salahaldirnawi</t>
  </si>
  <si>
    <t>https://twitter.com/hbrb1vhytz17oah</t>
  </si>
  <si>
    <t>https://twitter.com/fmassat</t>
  </si>
  <si>
    <t>salahaldirnawi
سيالة لـ'أصوات مغاربية': دول أقنعت
قوات حفتر بالتراجع https://t.co/yG7RuUNMlz</t>
  </si>
  <si>
    <t>hbrb1vhytz17oah
مراسل "أصوات مغاربية" في قلب اشتباكات
طرابلس https://t.co/s8Om2kzOeMقصف
مطار طرابلس العالمى من قبل طائرات
المجرم حفتر وقصف بعض المنازلml</t>
  </si>
  <si>
    <t>fmassat
مراسل 'أصوات مغاربية': طيران 'الوفاق'
يقصف مواقع لحفتر https://t.co/9fPw8oR8jU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</si>
  <si>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</si>
  <si>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</si>
  <si>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</si>
  <si>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</si>
  <si>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</si>
  <si>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</si>
  <si>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</si>
  <si>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</si>
  <si>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</si>
  <si>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</si>
  <si>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</si>
  <si>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</si>
  <si>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</si>
  <si>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</si>
  <si>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</si>
  <si>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</si>
  <si>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</si>
  <si>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</si>
  <si>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</si>
  <si>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</si>
  <si>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</si>
  <si>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</si>
  <si>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</si>
  <si>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</si>
  <si>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</si>
  <si>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</si>
  <si>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</si>
  <si>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</si>
  <si>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</si>
  <si>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</si>
  <si>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</si>
  <si>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</si>
  <si>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</si>
  <si>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</si>
  <si>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</si>
  <si>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</si>
  <si>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</si>
  <si>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</si>
  <si>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</si>
  <si>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</si>
  <si>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</si>
  <si>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</si>
  <si>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</si>
  <si>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</si>
  <si>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</si>
  <si>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</si>
  <si>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</si>
  <si>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</si>
  <si>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</si>
  <si>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</si>
  <si>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</si>
  <si>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</si>
  <si>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1.0.1.410</t>
  </si>
  <si>
    <t>Top URLs in Tweet in Entire Graph</t>
  </si>
  <si>
    <t>Entire Graph Count</t>
  </si>
  <si>
    <t>Top URLs in Tweet in G1</t>
  </si>
  <si>
    <t>G1 Count</t>
  </si>
  <si>
    <t>Top URLs in Tweet</t>
  </si>
  <si>
    <t>https://www.maghrebvoices.com/a/488443.ht https://www.maghrebvoices.com/a/487919.html https://www.maghrebvoices.com/a/488729.html</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</si>
  <si>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</si>
  <si>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</si>
  <si>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</si>
  <si>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</si>
  <si>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</si>
  <si>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</si>
  <si>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</si>
  <si>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</si>
  <si>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</si>
  <si>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</si>
  <si>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</si>
  <si>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</si>
  <si>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طرابلس</t>
  </si>
  <si>
    <t>مراسل</t>
  </si>
  <si>
    <t>مغاربية'</t>
  </si>
  <si>
    <t>أصوات</t>
  </si>
  <si>
    <t>مغاربية</t>
  </si>
  <si>
    <t>Top Words in Tweet in G1</t>
  </si>
  <si>
    <t>حفتر</t>
  </si>
  <si>
    <t>في</t>
  </si>
  <si>
    <t>قلب</t>
  </si>
  <si>
    <t>اشتباكات</t>
  </si>
  <si>
    <t>العالمى</t>
  </si>
  <si>
    <t>Top Words in Tweet</t>
  </si>
  <si>
    <t>طرابلس مراسل مغاربية' حفتر أصوات مغاربية في قلب اشتباكات العالمى</t>
  </si>
  <si>
    <t>Top Word Pairs in Tweet in Entire Graph</t>
  </si>
  <si>
    <t>مراسل,أصوات</t>
  </si>
  <si>
    <t>أصوات,مغاربية</t>
  </si>
  <si>
    <t>مغاربية,في</t>
  </si>
  <si>
    <t>في,قلب</t>
  </si>
  <si>
    <t>قلب,اشتباكات</t>
  </si>
  <si>
    <t>اشتباكات,طرابلس</t>
  </si>
  <si>
    <t>Top Word Pairs in Tweet in G1</t>
  </si>
  <si>
    <t>Top Word Pairs in Tweet</t>
  </si>
  <si>
    <t>مراسل,أصوات  أصوات,مغاربية  مغاربية,في  في,قلب  قلب,اشتباكات  اشتباكات,طرابلس</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</si>
  <si>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</si>
  <si>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</si>
  <si>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</si>
  <si>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</si>
  <si>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</si>
  <si>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</si>
  <si>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</si>
  <si>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</si>
  <si>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</si>
  <si>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salahaldirnawi hbrb1vhytz17oah fmassat</t>
  </si>
  <si>
    <t>Top URLs in Tweet by Count</t>
  </si>
  <si>
    <t>Top URLs in Tweet by Salience</t>
  </si>
  <si>
    <t>Top Domains in Tweet by Count</t>
  </si>
  <si>
    <t>Top Domains in Tweet by Salience</t>
  </si>
  <si>
    <t>Top Hashtags in Tweet by Count</t>
  </si>
  <si>
    <t>Top Hashtags in Tweet by Salience</t>
  </si>
  <si>
    <t>Top Words in Tweet by Count</t>
  </si>
  <si>
    <t>سيالة لـ'أصوات مغاربية' دول أقنعت قوات حفتر بالتراجع</t>
  </si>
  <si>
    <t>طرابلس مراسل في قلب اشتباكات العالمى مطار من قبل طائرات</t>
  </si>
  <si>
    <t>مراسل 'أصوات مغاربية' طيران 'الوفاق' يقصف مواقع لحفتر</t>
  </si>
  <si>
    <t>Top Words in Tweet by Salience</t>
  </si>
  <si>
    <t>مطار من قبل طائرات المجرم حفتر وقصف بعض المنازلml تحفر</t>
  </si>
  <si>
    <t>Top Word Pairs in Tweet by Count</t>
  </si>
  <si>
    <t>سيالة,لـ'أصوات  لـ'أصوات,مغاربية'  مغاربية',دول  دول,أقنعت  أقنعت,قوات  قوات,حفتر  حفتر,بالتراجع</t>
  </si>
  <si>
    <t>مراسل,أصوات  أصوات,مغاربية  مغاربية,في  في,قلب  قلب,اشتباكات  اشتباكات,طرابلس  طرابلس,مطار  مطار,طرابلس  طرابلس,العالمى  العالمى,من</t>
  </si>
  <si>
    <t>مراسل,'أصوات  'أصوات,مغاربية'  مغاربية',طيران  طيران,'الوفاق'  'الوفاق',يقصف  يقصف,مواقع  مواقع,لحفتر</t>
  </si>
  <si>
    <t>Top Word Pairs in Tweet by Salience</t>
  </si>
  <si>
    <t>طرابلس,مطار  مطار,طرابلس  طرابلس,العالمى  العالمى,من  من,قبل  قبل,طائرات  طائرات,المجرم  المجرم,حفتر  حفتر,وقصف  وقصف,بعض</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</si>
  <si>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</si>
  <si>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</si>
  <si>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</si>
  <si>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</si>
  <si>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</si>
  <si>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</si>
  <si>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</si>
  <si>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</si>
  <si>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</si>
  <si>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</si>
  <si>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</si>
  <si>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</si>
  <si>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</si>
  <si>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</si>
  <si>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</si>
  <si>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</si>
  <si>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</si>
  <si>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</si>
  <si>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</si>
  <si>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</si>
  <si>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</si>
  <si>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</si>
  <si>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</si>
  <si>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</si>
  <si>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</si>
  <si>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</si>
  <si>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</si>
  <si>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</si>
  <si>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</si>
  <si>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</si>
  <si>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</si>
  <si>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</si>
  <si>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</si>
  <si>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طرابلس مراسل مغاربية' حفتر أصوات مغاربية في قلب اشتباكات العالمى</t>
  </si>
  <si>
    <t>Autofill Workbook Results</t>
  </si>
  <si>
    <t>Edge Weight▓1▓2▓0▓True▓Gray▓Red▓▓Edge Weight▓1▓2▓0▓3▓10▓False▓Edge Weight▓1▓2▓0▓35▓12▓False▓▓0▓0▓0▓True▓Black▓Black▓▓Followers▓7▓23▓0▓162▓1000▓False▓▓0▓0▓0▓0▓0▓False▓▓0▓0▓0▓0▓0▓False▓▓0▓0▓0▓0▓0▓False</t>
  </si>
  <si>
    <t>GraphSource░GraphServerTwitterSearch▓GraphTerm░أصوات مغاربية▓ImportDescription░The graph represents a network of 3 Twitter users whose tweets in the requested range contained "أصوات مغاربية", or who were replied to or mentioned in those tweets.  The network was obtained from the NodeXL Graph Server on Monday, 15 April 2019 at 02:50 UTC.
The requested start date was Sunday, 14 April 2019 at 00:01 UTC and the maximum number of days (going backward) was 14.
The maximum number of tweets collected was 5,000.
The tweets in the network were tweeted over the 3-day, 2-hour, 13-minute period from Tuesday, 09 April 2019 at 10:15 UTC to Friday, 12 April 2019 at 12:29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</si>
</sst>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543616"/>
        <c:axId val="26021633"/>
      </c:barChart>
      <c:catAx>
        <c:axId val="625436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21633"/>
        <c:crosses val="autoZero"/>
        <c:auto val="1"/>
        <c:lblOffset val="100"/>
        <c:noMultiLvlLbl val="0"/>
      </c:catAx>
      <c:valAx>
        <c:axId val="2602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4/9/2019 10:15</c:v>
                </c:pt>
                <c:pt idx="1">
                  <c:v>4/11/2019 3:13</c:v>
                </c:pt>
                <c:pt idx="2">
                  <c:v>4/11/2019 3:38</c:v>
                </c:pt>
                <c:pt idx="3">
                  <c:v>4/12/2019 12:29</c:v>
                </c:pt>
              </c:strCache>
            </c:strRef>
          </c:cat>
          <c:val>
            <c:numRef>
              <c:f>'Time Series'!$B$26:$B$30</c:f>
              <c:numCache>
                <c:formatCode>General</c:formatCode>
                <c:ptCount val="4"/>
                <c:pt idx="0">
                  <c:v>1</c:v>
                </c:pt>
                <c:pt idx="1">
                  <c:v>1</c:v>
                </c:pt>
                <c:pt idx="2">
                  <c:v>1</c:v>
                </c:pt>
                <c:pt idx="3">
                  <c:v>1</c:v>
                </c:pt>
              </c:numCache>
            </c:numRef>
          </c:val>
        </c:ser>
        <c:axId val="48054234"/>
        <c:axId val="29834923"/>
      </c:barChart>
      <c:catAx>
        <c:axId val="48054234"/>
        <c:scaling>
          <c:orientation val="minMax"/>
        </c:scaling>
        <c:axPos val="b"/>
        <c:delete val="0"/>
        <c:numFmt formatCode="General" sourceLinked="1"/>
        <c:majorTickMark val="out"/>
        <c:minorTickMark val="none"/>
        <c:tickLblPos val="nextTo"/>
        <c:crossAx val="29834923"/>
        <c:crosses val="autoZero"/>
        <c:auto val="1"/>
        <c:lblOffset val="100"/>
        <c:noMultiLvlLbl val="0"/>
      </c:catAx>
      <c:valAx>
        <c:axId val="29834923"/>
        <c:scaling>
          <c:orientation val="minMax"/>
        </c:scaling>
        <c:axPos val="l"/>
        <c:majorGridlines/>
        <c:delete val="0"/>
        <c:numFmt formatCode="General" sourceLinked="1"/>
        <c:majorTickMark val="out"/>
        <c:minorTickMark val="none"/>
        <c:tickLblPos val="nextTo"/>
        <c:crossAx val="480542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868106"/>
        <c:axId val="27377499"/>
      </c:barChart>
      <c:catAx>
        <c:axId val="32868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68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070900"/>
        <c:axId val="2984917"/>
      </c:barChart>
      <c:catAx>
        <c:axId val="45070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864254"/>
        <c:axId val="40451695"/>
      </c:barChart>
      <c:catAx>
        <c:axId val="26864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51695"/>
        <c:crosses val="autoZero"/>
        <c:auto val="1"/>
        <c:lblOffset val="100"/>
        <c:noMultiLvlLbl val="0"/>
      </c:catAx>
      <c:valAx>
        <c:axId val="40451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520936"/>
        <c:axId val="55361833"/>
      </c:barChart>
      <c:catAx>
        <c:axId val="28520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61833"/>
        <c:crosses val="autoZero"/>
        <c:auto val="1"/>
        <c:lblOffset val="100"/>
        <c:noMultiLvlLbl val="0"/>
      </c:catAx>
      <c:valAx>
        <c:axId val="55361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494450"/>
        <c:axId val="55123459"/>
      </c:barChart>
      <c:catAx>
        <c:axId val="28494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23459"/>
        <c:crosses val="autoZero"/>
        <c:auto val="1"/>
        <c:lblOffset val="100"/>
        <c:noMultiLvlLbl val="0"/>
      </c:catAx>
      <c:valAx>
        <c:axId val="5512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349084"/>
        <c:axId val="35815165"/>
      </c:barChart>
      <c:catAx>
        <c:axId val="263490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815165"/>
        <c:crosses val="autoZero"/>
        <c:auto val="1"/>
        <c:lblOffset val="100"/>
        <c:noMultiLvlLbl val="0"/>
      </c:catAx>
      <c:valAx>
        <c:axId val="35815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01030"/>
        <c:axId val="15347223"/>
      </c:barChart>
      <c:catAx>
        <c:axId val="539010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47223"/>
        <c:crosses val="autoZero"/>
        <c:auto val="1"/>
        <c:lblOffset val="100"/>
        <c:noMultiLvlLbl val="0"/>
      </c:catAx>
      <c:valAx>
        <c:axId val="15347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1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07280"/>
        <c:axId val="35165521"/>
      </c:barChart>
      <c:catAx>
        <c:axId val="3907280"/>
        <c:scaling>
          <c:orientation val="minMax"/>
        </c:scaling>
        <c:axPos val="b"/>
        <c:delete val="1"/>
        <c:majorTickMark val="out"/>
        <c:minorTickMark val="none"/>
        <c:tickLblPos val="none"/>
        <c:crossAx val="35165521"/>
        <c:crosses val="autoZero"/>
        <c:auto val="1"/>
        <c:lblOffset val="100"/>
        <c:noMultiLvlLbl val="0"/>
      </c:catAx>
      <c:valAx>
        <c:axId val="35165521"/>
        <c:scaling>
          <c:orientation val="minMax"/>
        </c:scaling>
        <c:axPos val="l"/>
        <c:delete val="1"/>
        <c:majorTickMark val="out"/>
        <c:minorTickMark val="none"/>
        <c:tickLblPos val="none"/>
        <c:crossAx val="39072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9-04-09T10:15:12.000"/>
        <d v="2019-04-11T03:13:44.000"/>
        <d v="2019-04-11T03:38:09.000"/>
        <d v="2019-04-12T12:29:0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alahaldirnawi"/>
    <s v="salahaldirnawi"/>
    <m/>
    <m/>
    <m/>
    <m/>
    <m/>
    <m/>
    <m/>
    <m/>
    <s v="No"/>
    <n v="3"/>
    <m/>
    <m/>
    <x v="0"/>
    <d v="2019-04-09T10:15:12.000"/>
    <s v="سيالة لـ'أصوات مغاربية': دول أقنعت قوات حفتر بالتراجع https://t.co/yG7RuUNMlz"/>
    <s v="https://www.maghrebvoices.com/a/487919.html"/>
    <s v="maghrebvoices.com"/>
    <x v="0"/>
    <m/>
    <s v="http://pbs.twimg.com/profile_images/461046656532615169/UpGFNzIk_normal.jpeg"/>
    <x v="0"/>
    <s v="https://twitter.com/#!/salahaldirnawi/status/1115558774276804609"/>
    <m/>
    <m/>
    <s v="1115558774276804609"/>
    <m/>
    <b v="0"/>
    <n v="0"/>
    <s v=""/>
    <b v="0"/>
    <s v="ar"/>
    <m/>
    <s v=""/>
    <b v="0"/>
    <n v="0"/>
    <s v=""/>
    <s v="Twitter Web Client"/>
    <b v="0"/>
    <s v="1115558774276804609"/>
    <s v="Tweet"/>
    <n v="0"/>
    <n v="0"/>
    <m/>
    <m/>
    <m/>
    <m/>
    <m/>
    <m/>
    <m/>
    <m/>
    <n v="1"/>
    <s v="1"/>
    <s v="1"/>
    <n v="0"/>
    <n v="0"/>
    <n v="0"/>
    <n v="0"/>
    <n v="0"/>
    <n v="0"/>
    <n v="8"/>
    <n v="100"/>
    <n v="8"/>
  </r>
  <r>
    <s v="hbrb1vhytz17oah"/>
    <s v="hbrb1vhytz17oah"/>
    <m/>
    <m/>
    <m/>
    <m/>
    <m/>
    <m/>
    <m/>
    <m/>
    <s v="No"/>
    <n v="4"/>
    <m/>
    <m/>
    <x v="0"/>
    <d v="2019-04-11T03:13:44.000"/>
    <s v="مراسل &quot;أصوات مغاربية&quot; في قلب اشتباكات طرابلس https://t.co/s8Om2kzOeMقوات تحفر الجوية تضرب المطار العالمى ف طرابلس وبعض مساكن المواطنينml"/>
    <s v="https://www.maghrebvoices.com/a/488443.ht"/>
    <s v="maghrebvoices.com"/>
    <x v="0"/>
    <m/>
    <s v="http://pbs.twimg.com/profile_images/1029263861738811392/zu3eefoH_normal.jpg"/>
    <x v="1"/>
    <s v="https://twitter.com/#!/hbrb1vhytz17oah/status/1116177483785736194"/>
    <m/>
    <m/>
    <s v="1116177483785736194"/>
    <m/>
    <b v="0"/>
    <n v="0"/>
    <s v=""/>
    <b v="0"/>
    <s v="ar"/>
    <m/>
    <s v=""/>
    <b v="0"/>
    <n v="0"/>
    <s v=""/>
    <s v="Twitter for iPad"/>
    <b v="0"/>
    <s v="1116177483785736194"/>
    <s v="Tweet"/>
    <n v="0"/>
    <n v="0"/>
    <m/>
    <m/>
    <m/>
    <m/>
    <m/>
    <m/>
    <m/>
    <m/>
    <n v="2"/>
    <s v="1"/>
    <s v="1"/>
    <n v="0"/>
    <n v="0"/>
    <n v="0"/>
    <n v="0"/>
    <n v="0"/>
    <n v="0"/>
    <n v="17"/>
    <n v="100"/>
    <n v="17"/>
  </r>
  <r>
    <s v="hbrb1vhytz17oah"/>
    <s v="hbrb1vhytz17oah"/>
    <m/>
    <m/>
    <m/>
    <m/>
    <m/>
    <m/>
    <m/>
    <m/>
    <s v="No"/>
    <n v="5"/>
    <m/>
    <m/>
    <x v="0"/>
    <d v="2019-04-11T03:38:09.000"/>
    <s v="مراسل &quot;أصوات مغاربية&quot; في قلب اشتباكات طرابلس https://t.co/s8Om2kzOeMقصف مطار طرابلس العالمى من قبل طائرات المجرم حفتر وقصف بعض المنازلml"/>
    <s v="https://www.maghrebvoices.com/a/488443.ht"/>
    <s v="maghrebvoices.com"/>
    <x v="0"/>
    <m/>
    <s v="http://pbs.twimg.com/profile_images/1029263861738811392/zu3eefoH_normal.jpg"/>
    <x v="2"/>
    <s v="https://twitter.com/#!/hbrb1vhytz17oah/status/1116183629259055104"/>
    <m/>
    <m/>
    <s v="1116183629259055104"/>
    <m/>
    <b v="0"/>
    <n v="0"/>
    <s v=""/>
    <b v="0"/>
    <s v="ar"/>
    <m/>
    <s v=""/>
    <b v="0"/>
    <n v="0"/>
    <s v=""/>
    <s v="Twitter for iPad"/>
    <b v="0"/>
    <s v="1116183629259055104"/>
    <s v="Tweet"/>
    <n v="0"/>
    <n v="0"/>
    <m/>
    <m/>
    <m/>
    <m/>
    <m/>
    <m/>
    <m/>
    <m/>
    <n v="2"/>
    <s v="1"/>
    <s v="1"/>
    <n v="0"/>
    <n v="0"/>
    <n v="0"/>
    <n v="0"/>
    <n v="0"/>
    <n v="0"/>
    <n v="18"/>
    <n v="100"/>
    <n v="18"/>
  </r>
  <r>
    <s v="fmassat"/>
    <s v="fmassat"/>
    <m/>
    <m/>
    <m/>
    <m/>
    <m/>
    <m/>
    <m/>
    <m/>
    <s v="No"/>
    <n v="6"/>
    <m/>
    <m/>
    <x v="0"/>
    <d v="2019-04-12T12:29:07.000"/>
    <s v="مراسل 'أصوات مغاربية': طيران 'الوفاق' يقصف مواقع لحفتر https://t.co/9fPw8oR8jU"/>
    <s v="https://www.maghrebvoices.com/a/488729.html"/>
    <s v="maghrebvoices.com"/>
    <x v="0"/>
    <m/>
    <s v="http://abs.twimg.com/sticky/default_profile_images/default_profile_normal.png"/>
    <x v="3"/>
    <s v="https://twitter.com/#!/fmassat/status/1116679640247164928"/>
    <m/>
    <m/>
    <s v="1116679640247164928"/>
    <m/>
    <b v="0"/>
    <n v="0"/>
    <s v=""/>
    <b v="0"/>
    <s v="ar"/>
    <m/>
    <s v=""/>
    <b v="0"/>
    <n v="0"/>
    <s v=""/>
    <s v="Twitter Web Client"/>
    <b v="0"/>
    <s v="1116679640247164928"/>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48" dataDxfId="347">
  <autoFilter ref="A2:BL6"/>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4" totalsRowShown="0" headerRowDxfId="211" dataDxfId="210">
  <autoFilter ref="A1:D4"/>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D8" totalsRowShown="0" headerRowDxfId="205" dataDxfId="204">
  <autoFilter ref="A7:D8"/>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D12" totalsRowShown="0" headerRowDxfId="199" dataDxfId="198">
  <autoFilter ref="A11:D12"/>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4:D24" totalsRowShown="0" headerRowDxfId="192" dataDxfId="191">
  <autoFilter ref="A14:D24"/>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7:D33" totalsRowShown="0" headerRowDxfId="185" dataDxfId="184">
  <autoFilter ref="A27:D33"/>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6:D37" totalsRowShown="0" headerRowDxfId="178" dataDxfId="177">
  <autoFilter ref="A36:D37"/>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9:D40" totalsRowShown="0" headerRowDxfId="175" dataDxfId="174">
  <autoFilter ref="A39:D40"/>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2:D45" totalsRowShown="0" headerRowDxfId="164" dataDxfId="163">
  <autoFilter ref="A42:D45"/>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5" dataDxfId="294">
  <autoFilter ref="A2:BS5"/>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 totalsRowShown="0" headerRowDxfId="147" dataDxfId="146">
  <autoFilter ref="A1:G2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 totalsRowShown="0" headerRowDxfId="138" dataDxfId="137">
  <autoFilter ref="A1:L1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4" totalsRowShown="0" headerRowDxfId="68" dataDxfId="67">
  <autoFilter ref="A1:B4"/>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49" dataDxfId="248">
  <autoFilter ref="A1:C4"/>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a/487919.html" TargetMode="External" /><Relationship Id="rId2" Type="http://schemas.openxmlformats.org/officeDocument/2006/relationships/hyperlink" Target="https://www.maghrebvoices.com/a/488443.ht" TargetMode="External" /><Relationship Id="rId3" Type="http://schemas.openxmlformats.org/officeDocument/2006/relationships/hyperlink" Target="https://www.maghrebvoices.com/a/488443.ht" TargetMode="External" /><Relationship Id="rId4" Type="http://schemas.openxmlformats.org/officeDocument/2006/relationships/hyperlink" Target="https://www.maghrebvoices.com/a/488729.html" TargetMode="External" /><Relationship Id="rId5" Type="http://schemas.openxmlformats.org/officeDocument/2006/relationships/hyperlink" Target="http://pbs.twimg.com/profile_images/461046656532615169/UpGFNzIk_normal.jpeg" TargetMode="External" /><Relationship Id="rId6" Type="http://schemas.openxmlformats.org/officeDocument/2006/relationships/hyperlink" Target="http://pbs.twimg.com/profile_images/1029263861738811392/zu3eefoH_normal.jpg" TargetMode="External" /><Relationship Id="rId7" Type="http://schemas.openxmlformats.org/officeDocument/2006/relationships/hyperlink" Target="http://pbs.twimg.com/profile_images/1029263861738811392/zu3eefoH_normal.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twitter.com/#!/salahaldirnawi/status/1115558774276804609" TargetMode="External" /><Relationship Id="rId10" Type="http://schemas.openxmlformats.org/officeDocument/2006/relationships/hyperlink" Target="https://twitter.com/#!/hbrb1vhytz17oah/status/1116177483785736194" TargetMode="External" /><Relationship Id="rId11" Type="http://schemas.openxmlformats.org/officeDocument/2006/relationships/hyperlink" Target="https://twitter.com/#!/hbrb1vhytz17oah/status/1116183629259055104" TargetMode="External" /><Relationship Id="rId12" Type="http://schemas.openxmlformats.org/officeDocument/2006/relationships/hyperlink" Target="https://twitter.com/#!/fmassat/status/1116679640247164928"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maghrebvoices.com/a/487919.html" TargetMode="External" /><Relationship Id="rId2" Type="http://schemas.openxmlformats.org/officeDocument/2006/relationships/hyperlink" Target="https://www.maghrebvoices.com/a/488443.ht" TargetMode="External" /><Relationship Id="rId3" Type="http://schemas.openxmlformats.org/officeDocument/2006/relationships/hyperlink" Target="https://www.maghrebvoices.com/a/488443.ht" TargetMode="External" /><Relationship Id="rId4" Type="http://schemas.openxmlformats.org/officeDocument/2006/relationships/hyperlink" Target="https://www.maghrebvoices.com/a/488729.html" TargetMode="External" /><Relationship Id="rId5" Type="http://schemas.openxmlformats.org/officeDocument/2006/relationships/hyperlink" Target="http://pbs.twimg.com/profile_images/461046656532615169/UpGFNzIk_normal.jpeg" TargetMode="External" /><Relationship Id="rId6" Type="http://schemas.openxmlformats.org/officeDocument/2006/relationships/hyperlink" Target="http://pbs.twimg.com/profile_images/1029263861738811392/zu3eefoH_normal.jpg" TargetMode="External" /><Relationship Id="rId7" Type="http://schemas.openxmlformats.org/officeDocument/2006/relationships/hyperlink" Target="http://pbs.twimg.com/profile_images/1029263861738811392/zu3eefoH_normal.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twitter.com/#!/salahaldirnawi/status/1115558774276804609" TargetMode="External" /><Relationship Id="rId10" Type="http://schemas.openxmlformats.org/officeDocument/2006/relationships/hyperlink" Target="https://twitter.com/#!/hbrb1vhytz17oah/status/1116177483785736194" TargetMode="External" /><Relationship Id="rId11" Type="http://schemas.openxmlformats.org/officeDocument/2006/relationships/hyperlink" Target="https://twitter.com/#!/hbrb1vhytz17oah/status/1116183629259055104" TargetMode="External" /><Relationship Id="rId12" Type="http://schemas.openxmlformats.org/officeDocument/2006/relationships/hyperlink" Target="https://twitter.com/#!/fmassat/status/1116679640247164928" TargetMode="External" /><Relationship Id="rId13" Type="http://schemas.openxmlformats.org/officeDocument/2006/relationships/comments" Target="../comments12.xml" /><Relationship Id="rId14" Type="http://schemas.openxmlformats.org/officeDocument/2006/relationships/vmlDrawing" Target="../drawings/vmlDrawing6.vml" /><Relationship Id="rId15" Type="http://schemas.openxmlformats.org/officeDocument/2006/relationships/table" Target="../tables/table22.xml" /><Relationship Id="rId1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2423494670/1526287311" TargetMode="External" /><Relationship Id="rId2" Type="http://schemas.openxmlformats.org/officeDocument/2006/relationships/hyperlink" Target="https://pbs.twimg.com/profile_banners/1024203463327207424/1533024425"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461046656532615169/UpGFNzIk_normal.jpeg" TargetMode="External" /><Relationship Id="rId6" Type="http://schemas.openxmlformats.org/officeDocument/2006/relationships/hyperlink" Target="http://pbs.twimg.com/profile_images/1029263861738811392/zu3eefoH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s://twitter.com/salahaldirnawi" TargetMode="External" /><Relationship Id="rId9" Type="http://schemas.openxmlformats.org/officeDocument/2006/relationships/hyperlink" Target="https://twitter.com/hbrb1vhytz17oah" TargetMode="External" /><Relationship Id="rId10" Type="http://schemas.openxmlformats.org/officeDocument/2006/relationships/hyperlink" Target="https://twitter.com/fmassat"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maghrebvoices.com/a/488443.ht" TargetMode="External" /><Relationship Id="rId2" Type="http://schemas.openxmlformats.org/officeDocument/2006/relationships/hyperlink" Target="https://www.maghrebvoices.com/a/488729.html" TargetMode="External" /><Relationship Id="rId3" Type="http://schemas.openxmlformats.org/officeDocument/2006/relationships/hyperlink" Target="https://www.maghrebvoices.com/a/487919.html" TargetMode="External" /><Relationship Id="rId4" Type="http://schemas.openxmlformats.org/officeDocument/2006/relationships/hyperlink" Target="https://www.maghrebvoices.com/a/488443.ht" TargetMode="External" /><Relationship Id="rId5" Type="http://schemas.openxmlformats.org/officeDocument/2006/relationships/hyperlink" Target="https://www.maghrebvoices.com/a/487919.html" TargetMode="External" /><Relationship Id="rId6" Type="http://schemas.openxmlformats.org/officeDocument/2006/relationships/hyperlink" Target="https://www.maghrebvoices.com/a/488729.html"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313</v>
      </c>
      <c r="BB2" s="13" t="s">
        <v>317</v>
      </c>
      <c r="BC2" s="13" t="s">
        <v>318</v>
      </c>
      <c r="BD2" s="68" t="s">
        <v>413</v>
      </c>
      <c r="BE2" s="68" t="s">
        <v>414</v>
      </c>
      <c r="BF2" s="68" t="s">
        <v>415</v>
      </c>
      <c r="BG2" s="68" t="s">
        <v>416</v>
      </c>
      <c r="BH2" s="68" t="s">
        <v>417</v>
      </c>
      <c r="BI2" s="68" t="s">
        <v>418</v>
      </c>
      <c r="BJ2" s="68" t="s">
        <v>419</v>
      </c>
      <c r="BK2" s="68" t="s">
        <v>420</v>
      </c>
      <c r="BL2" s="68" t="s">
        <v>421</v>
      </c>
    </row>
    <row r="3" spans="1:64" ht="15" customHeight="1">
      <c r="A3" s="85" t="s">
        <v>212</v>
      </c>
      <c r="B3" s="85" t="s">
        <v>212</v>
      </c>
      <c r="C3" s="53" t="s">
        <v>428</v>
      </c>
      <c r="D3" s="54">
        <v>3</v>
      </c>
      <c r="E3" s="66" t="s">
        <v>132</v>
      </c>
      <c r="F3" s="55">
        <v>35</v>
      </c>
      <c r="G3" s="53"/>
      <c r="H3" s="57"/>
      <c r="I3" s="56"/>
      <c r="J3" s="56"/>
      <c r="K3" s="36" t="s">
        <v>65</v>
      </c>
      <c r="L3" s="62">
        <v>3</v>
      </c>
      <c r="M3" s="62"/>
      <c r="N3" s="63"/>
      <c r="O3" s="86" t="s">
        <v>176</v>
      </c>
      <c r="P3" s="88">
        <v>43564.42722222222</v>
      </c>
      <c r="Q3" s="86" t="s">
        <v>215</v>
      </c>
      <c r="R3" s="90" t="s">
        <v>219</v>
      </c>
      <c r="S3" s="86" t="s">
        <v>222</v>
      </c>
      <c r="T3" s="86"/>
      <c r="U3" s="86"/>
      <c r="V3" s="90" t="s">
        <v>223</v>
      </c>
      <c r="W3" s="88">
        <v>43564.42722222222</v>
      </c>
      <c r="X3" s="90" t="s">
        <v>226</v>
      </c>
      <c r="Y3" s="86"/>
      <c r="Z3" s="86"/>
      <c r="AA3" s="92" t="s">
        <v>230</v>
      </c>
      <c r="AB3" s="86"/>
      <c r="AC3" s="86" t="b">
        <v>0</v>
      </c>
      <c r="AD3" s="86">
        <v>0</v>
      </c>
      <c r="AE3" s="92" t="s">
        <v>234</v>
      </c>
      <c r="AF3" s="86" t="b">
        <v>0</v>
      </c>
      <c r="AG3" s="86" t="s">
        <v>235</v>
      </c>
      <c r="AH3" s="86"/>
      <c r="AI3" s="92" t="s">
        <v>234</v>
      </c>
      <c r="AJ3" s="86" t="b">
        <v>0</v>
      </c>
      <c r="AK3" s="86">
        <v>0</v>
      </c>
      <c r="AL3" s="92" t="s">
        <v>234</v>
      </c>
      <c r="AM3" s="86" t="s">
        <v>236</v>
      </c>
      <c r="AN3" s="86" t="b">
        <v>0</v>
      </c>
      <c r="AO3" s="92" t="s">
        <v>230</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5" t="s">
        <v>213</v>
      </c>
      <c r="B4" s="85" t="s">
        <v>213</v>
      </c>
      <c r="C4" s="53" t="s">
        <v>429</v>
      </c>
      <c r="D4" s="54">
        <v>10</v>
      </c>
      <c r="E4" s="66" t="s">
        <v>136</v>
      </c>
      <c r="F4" s="55">
        <v>12</v>
      </c>
      <c r="G4" s="53"/>
      <c r="H4" s="57"/>
      <c r="I4" s="56"/>
      <c r="J4" s="56"/>
      <c r="K4" s="36" t="s">
        <v>65</v>
      </c>
      <c r="L4" s="84">
        <v>4</v>
      </c>
      <c r="M4" s="84"/>
      <c r="N4" s="63"/>
      <c r="O4" s="87" t="s">
        <v>176</v>
      </c>
      <c r="P4" s="89">
        <v>43566.13453703704</v>
      </c>
      <c r="Q4" s="87" t="s">
        <v>216</v>
      </c>
      <c r="R4" s="91" t="s">
        <v>220</v>
      </c>
      <c r="S4" s="87" t="s">
        <v>222</v>
      </c>
      <c r="T4" s="87"/>
      <c r="U4" s="87"/>
      <c r="V4" s="91" t="s">
        <v>224</v>
      </c>
      <c r="W4" s="89">
        <v>43566.13453703704</v>
      </c>
      <c r="X4" s="91" t="s">
        <v>227</v>
      </c>
      <c r="Y4" s="87"/>
      <c r="Z4" s="87"/>
      <c r="AA4" s="93" t="s">
        <v>231</v>
      </c>
      <c r="AB4" s="87"/>
      <c r="AC4" s="87" t="b">
        <v>0</v>
      </c>
      <c r="AD4" s="87">
        <v>0</v>
      </c>
      <c r="AE4" s="93" t="s">
        <v>234</v>
      </c>
      <c r="AF4" s="87" t="b">
        <v>0</v>
      </c>
      <c r="AG4" s="87" t="s">
        <v>235</v>
      </c>
      <c r="AH4" s="87"/>
      <c r="AI4" s="93" t="s">
        <v>234</v>
      </c>
      <c r="AJ4" s="87" t="b">
        <v>0</v>
      </c>
      <c r="AK4" s="87">
        <v>0</v>
      </c>
      <c r="AL4" s="93" t="s">
        <v>234</v>
      </c>
      <c r="AM4" s="87" t="s">
        <v>237</v>
      </c>
      <c r="AN4" s="87" t="b">
        <v>0</v>
      </c>
      <c r="AO4" s="93" t="s">
        <v>231</v>
      </c>
      <c r="AP4" s="87" t="s">
        <v>176</v>
      </c>
      <c r="AQ4" s="87">
        <v>0</v>
      </c>
      <c r="AR4" s="87">
        <v>0</v>
      </c>
      <c r="AS4" s="87"/>
      <c r="AT4" s="87"/>
      <c r="AU4" s="87"/>
      <c r="AV4" s="87"/>
      <c r="AW4" s="87"/>
      <c r="AX4" s="87"/>
      <c r="AY4" s="87"/>
      <c r="AZ4" s="87"/>
      <c r="BA4">
        <v>2</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17</v>
      </c>
      <c r="BK4" s="52">
        <v>100</v>
      </c>
      <c r="BL4" s="51">
        <v>17</v>
      </c>
    </row>
    <row r="5" spans="1:64" ht="30">
      <c r="A5" s="85" t="s">
        <v>213</v>
      </c>
      <c r="B5" s="85" t="s">
        <v>213</v>
      </c>
      <c r="C5" s="53" t="s">
        <v>429</v>
      </c>
      <c r="D5" s="54">
        <v>10</v>
      </c>
      <c r="E5" s="66" t="s">
        <v>136</v>
      </c>
      <c r="F5" s="55">
        <v>12</v>
      </c>
      <c r="G5" s="53"/>
      <c r="H5" s="57"/>
      <c r="I5" s="56"/>
      <c r="J5" s="56"/>
      <c r="K5" s="36" t="s">
        <v>65</v>
      </c>
      <c r="L5" s="84">
        <v>5</v>
      </c>
      <c r="M5" s="84"/>
      <c r="N5" s="63"/>
      <c r="O5" s="87" t="s">
        <v>176</v>
      </c>
      <c r="P5" s="89">
        <v>43566.15149305556</v>
      </c>
      <c r="Q5" s="87" t="s">
        <v>217</v>
      </c>
      <c r="R5" s="91" t="s">
        <v>220</v>
      </c>
      <c r="S5" s="87" t="s">
        <v>222</v>
      </c>
      <c r="T5" s="87"/>
      <c r="U5" s="87"/>
      <c r="V5" s="91" t="s">
        <v>224</v>
      </c>
      <c r="W5" s="89">
        <v>43566.15149305556</v>
      </c>
      <c r="X5" s="91" t="s">
        <v>228</v>
      </c>
      <c r="Y5" s="87"/>
      <c r="Z5" s="87"/>
      <c r="AA5" s="93" t="s">
        <v>232</v>
      </c>
      <c r="AB5" s="87"/>
      <c r="AC5" s="87" t="b">
        <v>0</v>
      </c>
      <c r="AD5" s="87">
        <v>0</v>
      </c>
      <c r="AE5" s="93" t="s">
        <v>234</v>
      </c>
      <c r="AF5" s="87" t="b">
        <v>0</v>
      </c>
      <c r="AG5" s="87" t="s">
        <v>235</v>
      </c>
      <c r="AH5" s="87"/>
      <c r="AI5" s="93" t="s">
        <v>234</v>
      </c>
      <c r="AJ5" s="87" t="b">
        <v>0</v>
      </c>
      <c r="AK5" s="87">
        <v>0</v>
      </c>
      <c r="AL5" s="93" t="s">
        <v>234</v>
      </c>
      <c r="AM5" s="87" t="s">
        <v>237</v>
      </c>
      <c r="AN5" s="87" t="b">
        <v>0</v>
      </c>
      <c r="AO5" s="93" t="s">
        <v>232</v>
      </c>
      <c r="AP5" s="87" t="s">
        <v>176</v>
      </c>
      <c r="AQ5" s="87">
        <v>0</v>
      </c>
      <c r="AR5" s="87">
        <v>0</v>
      </c>
      <c r="AS5" s="87"/>
      <c r="AT5" s="87"/>
      <c r="AU5" s="87"/>
      <c r="AV5" s="87"/>
      <c r="AW5" s="87"/>
      <c r="AX5" s="87"/>
      <c r="AY5" s="87"/>
      <c r="AZ5" s="87"/>
      <c r="BA5">
        <v>2</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18</v>
      </c>
      <c r="BK5" s="52">
        <v>100</v>
      </c>
      <c r="BL5" s="51">
        <v>18</v>
      </c>
    </row>
    <row r="6" spans="1:64" ht="45">
      <c r="A6" s="85" t="s">
        <v>214</v>
      </c>
      <c r="B6" s="85" t="s">
        <v>214</v>
      </c>
      <c r="C6" s="53" t="s">
        <v>428</v>
      </c>
      <c r="D6" s="54">
        <v>3</v>
      </c>
      <c r="E6" s="66" t="s">
        <v>132</v>
      </c>
      <c r="F6" s="55">
        <v>35</v>
      </c>
      <c r="G6" s="53"/>
      <c r="H6" s="57"/>
      <c r="I6" s="56"/>
      <c r="J6" s="56"/>
      <c r="K6" s="36" t="s">
        <v>65</v>
      </c>
      <c r="L6" s="84">
        <v>6</v>
      </c>
      <c r="M6" s="84"/>
      <c r="N6" s="63"/>
      <c r="O6" s="87" t="s">
        <v>176</v>
      </c>
      <c r="P6" s="89">
        <v>43567.520219907405</v>
      </c>
      <c r="Q6" s="87" t="s">
        <v>218</v>
      </c>
      <c r="R6" s="91" t="s">
        <v>221</v>
      </c>
      <c r="S6" s="87" t="s">
        <v>222</v>
      </c>
      <c r="T6" s="87"/>
      <c r="U6" s="87"/>
      <c r="V6" s="91" t="s">
        <v>225</v>
      </c>
      <c r="W6" s="89">
        <v>43567.520219907405</v>
      </c>
      <c r="X6" s="91" t="s">
        <v>229</v>
      </c>
      <c r="Y6" s="87"/>
      <c r="Z6" s="87"/>
      <c r="AA6" s="93" t="s">
        <v>233</v>
      </c>
      <c r="AB6" s="87"/>
      <c r="AC6" s="87" t="b">
        <v>0</v>
      </c>
      <c r="AD6" s="87">
        <v>0</v>
      </c>
      <c r="AE6" s="93" t="s">
        <v>234</v>
      </c>
      <c r="AF6" s="87" t="b">
        <v>0</v>
      </c>
      <c r="AG6" s="87" t="s">
        <v>235</v>
      </c>
      <c r="AH6" s="87"/>
      <c r="AI6" s="93" t="s">
        <v>234</v>
      </c>
      <c r="AJ6" s="87" t="b">
        <v>0</v>
      </c>
      <c r="AK6" s="87">
        <v>0</v>
      </c>
      <c r="AL6" s="93" t="s">
        <v>234</v>
      </c>
      <c r="AM6" s="87" t="s">
        <v>236</v>
      </c>
      <c r="AN6" s="87" t="b">
        <v>0</v>
      </c>
      <c r="AO6" s="93" t="s">
        <v>233</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8</v>
      </c>
      <c r="BK6" s="52">
        <v>100</v>
      </c>
      <c r="BL6" s="51">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3" r:id="rId1" display="https://www.maghrebvoices.com/a/487919.html"/>
    <hyperlink ref="R4" r:id="rId2" display="https://www.maghrebvoices.com/a/488443.ht"/>
    <hyperlink ref="R5" r:id="rId3" display="https://www.maghrebvoices.com/a/488443.ht"/>
    <hyperlink ref="R6" r:id="rId4" display="https://www.maghrebvoices.com/a/488729.html"/>
    <hyperlink ref="V3" r:id="rId5" display="http://pbs.twimg.com/profile_images/461046656532615169/UpGFNzIk_normal.jpeg"/>
    <hyperlink ref="V4" r:id="rId6" display="http://pbs.twimg.com/profile_images/1029263861738811392/zu3eefoH_normal.jpg"/>
    <hyperlink ref="V5" r:id="rId7" display="http://pbs.twimg.com/profile_images/1029263861738811392/zu3eefoH_normal.jpg"/>
    <hyperlink ref="V6" r:id="rId8" display="http://abs.twimg.com/sticky/default_profile_images/default_profile_normal.png"/>
    <hyperlink ref="X3" r:id="rId9" display="https://twitter.com/#!/salahaldirnawi/status/1115558774276804609"/>
    <hyperlink ref="X4" r:id="rId10" display="https://twitter.com/#!/hbrb1vhytz17oah/status/1116177483785736194"/>
    <hyperlink ref="X5" r:id="rId11" display="https://twitter.com/#!/hbrb1vhytz17oah/status/1116183629259055104"/>
    <hyperlink ref="X6" r:id="rId12" display="https://twitter.com/#!/fmassat/status/1116679640247164928"/>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397</v>
      </c>
      <c r="B1" s="13" t="s">
        <v>398</v>
      </c>
      <c r="C1" s="13" t="s">
        <v>399</v>
      </c>
      <c r="D1" s="13" t="s">
        <v>144</v>
      </c>
      <c r="E1" s="13" t="s">
        <v>401</v>
      </c>
      <c r="F1" s="13" t="s">
        <v>402</v>
      </c>
      <c r="G1" s="13" t="s">
        <v>403</v>
      </c>
    </row>
    <row r="2" spans="1:7" ht="15">
      <c r="A2" s="86" t="s">
        <v>341</v>
      </c>
      <c r="B2" s="86">
        <v>0</v>
      </c>
      <c r="C2" s="124">
        <v>0</v>
      </c>
      <c r="D2" s="86" t="s">
        <v>400</v>
      </c>
      <c r="E2" s="86"/>
      <c r="F2" s="86"/>
      <c r="G2" s="86"/>
    </row>
    <row r="3" spans="1:7" ht="15">
      <c r="A3" s="86" t="s">
        <v>342</v>
      </c>
      <c r="B3" s="86">
        <v>0</v>
      </c>
      <c r="C3" s="124">
        <v>0</v>
      </c>
      <c r="D3" s="86" t="s">
        <v>400</v>
      </c>
      <c r="E3" s="86"/>
      <c r="F3" s="86"/>
      <c r="G3" s="86"/>
    </row>
    <row r="4" spans="1:7" ht="15">
      <c r="A4" s="86" t="s">
        <v>343</v>
      </c>
      <c r="B4" s="86">
        <v>0</v>
      </c>
      <c r="C4" s="124">
        <v>0</v>
      </c>
      <c r="D4" s="86" t="s">
        <v>400</v>
      </c>
      <c r="E4" s="86"/>
      <c r="F4" s="86"/>
      <c r="G4" s="86"/>
    </row>
    <row r="5" spans="1:7" ht="15">
      <c r="A5" s="86" t="s">
        <v>344</v>
      </c>
      <c r="B5" s="86">
        <v>51</v>
      </c>
      <c r="C5" s="124">
        <v>1</v>
      </c>
      <c r="D5" s="86" t="s">
        <v>400</v>
      </c>
      <c r="E5" s="86"/>
      <c r="F5" s="86"/>
      <c r="G5" s="86"/>
    </row>
    <row r="6" spans="1:7" ht="15">
      <c r="A6" s="86" t="s">
        <v>345</v>
      </c>
      <c r="B6" s="86">
        <v>51</v>
      </c>
      <c r="C6" s="124">
        <v>1</v>
      </c>
      <c r="D6" s="86" t="s">
        <v>400</v>
      </c>
      <c r="E6" s="86"/>
      <c r="F6" s="86"/>
      <c r="G6" s="86"/>
    </row>
    <row r="7" spans="1:7" ht="15">
      <c r="A7" s="92" t="s">
        <v>346</v>
      </c>
      <c r="B7" s="92">
        <v>4</v>
      </c>
      <c r="C7" s="125">
        <v>0.023610195738351467</v>
      </c>
      <c r="D7" s="92" t="s">
        <v>400</v>
      </c>
      <c r="E7" s="92" t="b">
        <v>0</v>
      </c>
      <c r="F7" s="92" t="b">
        <v>0</v>
      </c>
      <c r="G7" s="92" t="b">
        <v>0</v>
      </c>
    </row>
    <row r="8" spans="1:7" ht="15">
      <c r="A8" s="92" t="s">
        <v>347</v>
      </c>
      <c r="B8" s="92">
        <v>3</v>
      </c>
      <c r="C8" s="125">
        <v>0.007349337447547055</v>
      </c>
      <c r="D8" s="92" t="s">
        <v>400</v>
      </c>
      <c r="E8" s="92" t="b">
        <v>0</v>
      </c>
      <c r="F8" s="92" t="b">
        <v>0</v>
      </c>
      <c r="G8" s="92" t="b">
        <v>0</v>
      </c>
    </row>
    <row r="9" spans="1:7" ht="15">
      <c r="A9" s="92" t="s">
        <v>348</v>
      </c>
      <c r="B9" s="92">
        <v>2</v>
      </c>
      <c r="C9" s="125">
        <v>0.011805097869175734</v>
      </c>
      <c r="D9" s="92" t="s">
        <v>400</v>
      </c>
      <c r="E9" s="92" t="b">
        <v>0</v>
      </c>
      <c r="F9" s="92" t="b">
        <v>0</v>
      </c>
      <c r="G9" s="92" t="b">
        <v>0</v>
      </c>
    </row>
    <row r="10" spans="1:7" ht="15">
      <c r="A10" s="92" t="s">
        <v>349</v>
      </c>
      <c r="B10" s="92">
        <v>2</v>
      </c>
      <c r="C10" s="125">
        <v>0.011805097869175734</v>
      </c>
      <c r="D10" s="92" t="s">
        <v>400</v>
      </c>
      <c r="E10" s="92" t="b">
        <v>0</v>
      </c>
      <c r="F10" s="92" t="b">
        <v>0</v>
      </c>
      <c r="G10" s="92" t="b">
        <v>0</v>
      </c>
    </row>
    <row r="11" spans="1:7" ht="15">
      <c r="A11" s="92" t="s">
        <v>350</v>
      </c>
      <c r="B11" s="92">
        <v>2</v>
      </c>
      <c r="C11" s="125">
        <v>0.011805097869175734</v>
      </c>
      <c r="D11" s="92" t="s">
        <v>400</v>
      </c>
      <c r="E11" s="92" t="b">
        <v>0</v>
      </c>
      <c r="F11" s="92" t="b">
        <v>0</v>
      </c>
      <c r="G11" s="92" t="b">
        <v>0</v>
      </c>
    </row>
    <row r="12" spans="1:7" ht="15">
      <c r="A12" s="92" t="s">
        <v>353</v>
      </c>
      <c r="B12" s="92">
        <v>2</v>
      </c>
      <c r="C12" s="125">
        <v>0.011805097869175734</v>
      </c>
      <c r="D12" s="92" t="s">
        <v>400</v>
      </c>
      <c r="E12" s="92" t="b">
        <v>0</v>
      </c>
      <c r="F12" s="92" t="b">
        <v>0</v>
      </c>
      <c r="G12" s="92" t="b">
        <v>0</v>
      </c>
    </row>
    <row r="13" spans="1:7" ht="15">
      <c r="A13" s="92" t="s">
        <v>354</v>
      </c>
      <c r="B13" s="92">
        <v>2</v>
      </c>
      <c r="C13" s="125">
        <v>0.011805097869175734</v>
      </c>
      <c r="D13" s="92" t="s">
        <v>400</v>
      </c>
      <c r="E13" s="92" t="b">
        <v>0</v>
      </c>
      <c r="F13" s="92" t="b">
        <v>0</v>
      </c>
      <c r="G13" s="92" t="b">
        <v>0</v>
      </c>
    </row>
    <row r="14" spans="1:7" ht="15">
      <c r="A14" s="92" t="s">
        <v>355</v>
      </c>
      <c r="B14" s="92">
        <v>2</v>
      </c>
      <c r="C14" s="125">
        <v>0.011805097869175734</v>
      </c>
      <c r="D14" s="92" t="s">
        <v>400</v>
      </c>
      <c r="E14" s="92" t="b">
        <v>0</v>
      </c>
      <c r="F14" s="92" t="b">
        <v>0</v>
      </c>
      <c r="G14" s="92" t="b">
        <v>0</v>
      </c>
    </row>
    <row r="15" spans="1:7" ht="15">
      <c r="A15" s="92" t="s">
        <v>356</v>
      </c>
      <c r="B15" s="92">
        <v>2</v>
      </c>
      <c r="C15" s="125">
        <v>0.011805097869175734</v>
      </c>
      <c r="D15" s="92" t="s">
        <v>400</v>
      </c>
      <c r="E15" s="92" t="b">
        <v>0</v>
      </c>
      <c r="F15" s="92" t="b">
        <v>0</v>
      </c>
      <c r="G15" s="92" t="b">
        <v>0</v>
      </c>
    </row>
    <row r="16" spans="1:7" ht="15">
      <c r="A16" s="92" t="s">
        <v>352</v>
      </c>
      <c r="B16" s="92">
        <v>2</v>
      </c>
      <c r="C16" s="125">
        <v>0.011805097869175734</v>
      </c>
      <c r="D16" s="92" t="s">
        <v>400</v>
      </c>
      <c r="E16" s="92" t="b">
        <v>0</v>
      </c>
      <c r="F16" s="92" t="b">
        <v>0</v>
      </c>
      <c r="G16" s="92" t="b">
        <v>0</v>
      </c>
    </row>
    <row r="17" spans="1:7" ht="15">
      <c r="A17" s="92" t="s">
        <v>346</v>
      </c>
      <c r="B17" s="92">
        <v>4</v>
      </c>
      <c r="C17" s="125">
        <v>0.023610195738351467</v>
      </c>
      <c r="D17" s="92" t="s">
        <v>314</v>
      </c>
      <c r="E17" s="92" t="b">
        <v>0</v>
      </c>
      <c r="F17" s="92" t="b">
        <v>0</v>
      </c>
      <c r="G17" s="92" t="b">
        <v>0</v>
      </c>
    </row>
    <row r="18" spans="1:7" ht="15">
      <c r="A18" s="92" t="s">
        <v>347</v>
      </c>
      <c r="B18" s="92">
        <v>3</v>
      </c>
      <c r="C18" s="125">
        <v>0.007349337447547055</v>
      </c>
      <c r="D18" s="92" t="s">
        <v>314</v>
      </c>
      <c r="E18" s="92" t="b">
        <v>0</v>
      </c>
      <c r="F18" s="92" t="b">
        <v>0</v>
      </c>
      <c r="G18" s="92" t="b">
        <v>0</v>
      </c>
    </row>
    <row r="19" spans="1:7" ht="15">
      <c r="A19" s="92" t="s">
        <v>348</v>
      </c>
      <c r="B19" s="92">
        <v>2</v>
      </c>
      <c r="C19" s="125">
        <v>0.011805097869175734</v>
      </c>
      <c r="D19" s="92" t="s">
        <v>314</v>
      </c>
      <c r="E19" s="92" t="b">
        <v>0</v>
      </c>
      <c r="F19" s="92" t="b">
        <v>0</v>
      </c>
      <c r="G19" s="92" t="b">
        <v>0</v>
      </c>
    </row>
    <row r="20" spans="1:7" ht="15">
      <c r="A20" s="92" t="s">
        <v>352</v>
      </c>
      <c r="B20" s="92">
        <v>2</v>
      </c>
      <c r="C20" s="125">
        <v>0.011805097869175734</v>
      </c>
      <c r="D20" s="92" t="s">
        <v>314</v>
      </c>
      <c r="E20" s="92" t="b">
        <v>0</v>
      </c>
      <c r="F20" s="92" t="b">
        <v>0</v>
      </c>
      <c r="G20" s="92" t="b">
        <v>0</v>
      </c>
    </row>
    <row r="21" spans="1:7" ht="15">
      <c r="A21" s="92" t="s">
        <v>349</v>
      </c>
      <c r="B21" s="92">
        <v>2</v>
      </c>
      <c r="C21" s="125">
        <v>0.011805097869175734</v>
      </c>
      <c r="D21" s="92" t="s">
        <v>314</v>
      </c>
      <c r="E21" s="92" t="b">
        <v>0</v>
      </c>
      <c r="F21" s="92" t="b">
        <v>0</v>
      </c>
      <c r="G21" s="92" t="b">
        <v>0</v>
      </c>
    </row>
    <row r="22" spans="1:7" ht="15">
      <c r="A22" s="92" t="s">
        <v>350</v>
      </c>
      <c r="B22" s="92">
        <v>2</v>
      </c>
      <c r="C22" s="125">
        <v>0.011805097869175734</v>
      </c>
      <c r="D22" s="92" t="s">
        <v>314</v>
      </c>
      <c r="E22" s="92" t="b">
        <v>0</v>
      </c>
      <c r="F22" s="92" t="b">
        <v>0</v>
      </c>
      <c r="G22" s="92" t="b">
        <v>0</v>
      </c>
    </row>
    <row r="23" spans="1:7" ht="15">
      <c r="A23" s="92" t="s">
        <v>353</v>
      </c>
      <c r="B23" s="92">
        <v>2</v>
      </c>
      <c r="C23" s="125">
        <v>0.011805097869175734</v>
      </c>
      <c r="D23" s="92" t="s">
        <v>314</v>
      </c>
      <c r="E23" s="92" t="b">
        <v>0</v>
      </c>
      <c r="F23" s="92" t="b">
        <v>0</v>
      </c>
      <c r="G23" s="92" t="b">
        <v>0</v>
      </c>
    </row>
    <row r="24" spans="1:7" ht="15">
      <c r="A24" s="92" t="s">
        <v>354</v>
      </c>
      <c r="B24" s="92">
        <v>2</v>
      </c>
      <c r="C24" s="125">
        <v>0.011805097869175734</v>
      </c>
      <c r="D24" s="92" t="s">
        <v>314</v>
      </c>
      <c r="E24" s="92" t="b">
        <v>0</v>
      </c>
      <c r="F24" s="92" t="b">
        <v>0</v>
      </c>
      <c r="G24" s="92" t="b">
        <v>0</v>
      </c>
    </row>
    <row r="25" spans="1:7" ht="15">
      <c r="A25" s="92" t="s">
        <v>355</v>
      </c>
      <c r="B25" s="92">
        <v>2</v>
      </c>
      <c r="C25" s="125">
        <v>0.011805097869175734</v>
      </c>
      <c r="D25" s="92" t="s">
        <v>314</v>
      </c>
      <c r="E25" s="92" t="b">
        <v>0</v>
      </c>
      <c r="F25" s="92" t="b">
        <v>0</v>
      </c>
      <c r="G25" s="92" t="b">
        <v>0</v>
      </c>
    </row>
    <row r="26" spans="1:7" ht="15">
      <c r="A26" s="92" t="s">
        <v>356</v>
      </c>
      <c r="B26" s="92">
        <v>2</v>
      </c>
      <c r="C26" s="125">
        <v>0.011805097869175734</v>
      </c>
      <c r="D26" s="92" t="s">
        <v>314</v>
      </c>
      <c r="E26" s="92" t="b">
        <v>0</v>
      </c>
      <c r="F26" s="92" t="b">
        <v>0</v>
      </c>
      <c r="G2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404</v>
      </c>
      <c r="B1" s="13" t="s">
        <v>405</v>
      </c>
      <c r="C1" s="13" t="s">
        <v>398</v>
      </c>
      <c r="D1" s="13" t="s">
        <v>399</v>
      </c>
      <c r="E1" s="13" t="s">
        <v>406</v>
      </c>
      <c r="F1" s="13" t="s">
        <v>144</v>
      </c>
      <c r="G1" s="13" t="s">
        <v>407</v>
      </c>
      <c r="H1" s="13" t="s">
        <v>408</v>
      </c>
      <c r="I1" s="13" t="s">
        <v>409</v>
      </c>
      <c r="J1" s="13" t="s">
        <v>410</v>
      </c>
      <c r="K1" s="13" t="s">
        <v>411</v>
      </c>
      <c r="L1" s="13" t="s">
        <v>412</v>
      </c>
    </row>
    <row r="2" spans="1:12" ht="15">
      <c r="A2" s="92" t="s">
        <v>347</v>
      </c>
      <c r="B2" s="92" t="s">
        <v>349</v>
      </c>
      <c r="C2" s="92">
        <v>2</v>
      </c>
      <c r="D2" s="125">
        <v>0.011805097869175734</v>
      </c>
      <c r="E2" s="125">
        <v>1.1949766032160551</v>
      </c>
      <c r="F2" s="92" t="s">
        <v>400</v>
      </c>
      <c r="G2" s="92" t="b">
        <v>0</v>
      </c>
      <c r="H2" s="92" t="b">
        <v>0</v>
      </c>
      <c r="I2" s="92" t="b">
        <v>0</v>
      </c>
      <c r="J2" s="92" t="b">
        <v>0</v>
      </c>
      <c r="K2" s="92" t="b">
        <v>0</v>
      </c>
      <c r="L2" s="92" t="b">
        <v>0</v>
      </c>
    </row>
    <row r="3" spans="1:12" ht="15">
      <c r="A3" s="92" t="s">
        <v>349</v>
      </c>
      <c r="B3" s="92" t="s">
        <v>350</v>
      </c>
      <c r="C3" s="92">
        <v>2</v>
      </c>
      <c r="D3" s="125">
        <v>0.011805097869175734</v>
      </c>
      <c r="E3" s="125">
        <v>1.3710678622717363</v>
      </c>
      <c r="F3" s="92" t="s">
        <v>400</v>
      </c>
      <c r="G3" s="92" t="b">
        <v>0</v>
      </c>
      <c r="H3" s="92" t="b">
        <v>0</v>
      </c>
      <c r="I3" s="92" t="b">
        <v>0</v>
      </c>
      <c r="J3" s="92" t="b">
        <v>0</v>
      </c>
      <c r="K3" s="92" t="b">
        <v>0</v>
      </c>
      <c r="L3" s="92" t="b">
        <v>0</v>
      </c>
    </row>
    <row r="4" spans="1:12" ht="15">
      <c r="A4" s="92" t="s">
        <v>350</v>
      </c>
      <c r="B4" s="92" t="s">
        <v>353</v>
      </c>
      <c r="C4" s="92">
        <v>2</v>
      </c>
      <c r="D4" s="125">
        <v>0.011805097869175734</v>
      </c>
      <c r="E4" s="125">
        <v>1.3710678622717363</v>
      </c>
      <c r="F4" s="92" t="s">
        <v>400</v>
      </c>
      <c r="G4" s="92" t="b">
        <v>0</v>
      </c>
      <c r="H4" s="92" t="b">
        <v>0</v>
      </c>
      <c r="I4" s="92" t="b">
        <v>0</v>
      </c>
      <c r="J4" s="92" t="b">
        <v>0</v>
      </c>
      <c r="K4" s="92" t="b">
        <v>0</v>
      </c>
      <c r="L4" s="92" t="b">
        <v>0</v>
      </c>
    </row>
    <row r="5" spans="1:12" ht="15">
      <c r="A5" s="92" t="s">
        <v>353</v>
      </c>
      <c r="B5" s="92" t="s">
        <v>354</v>
      </c>
      <c r="C5" s="92">
        <v>2</v>
      </c>
      <c r="D5" s="125">
        <v>0.011805097869175734</v>
      </c>
      <c r="E5" s="125">
        <v>1.3710678622717363</v>
      </c>
      <c r="F5" s="92" t="s">
        <v>400</v>
      </c>
      <c r="G5" s="92" t="b">
        <v>0</v>
      </c>
      <c r="H5" s="92" t="b">
        <v>0</v>
      </c>
      <c r="I5" s="92" t="b">
        <v>0</v>
      </c>
      <c r="J5" s="92" t="b">
        <v>0</v>
      </c>
      <c r="K5" s="92" t="b">
        <v>0</v>
      </c>
      <c r="L5" s="92" t="b">
        <v>0</v>
      </c>
    </row>
    <row r="6" spans="1:12" ht="15">
      <c r="A6" s="92" t="s">
        <v>354</v>
      </c>
      <c r="B6" s="92" t="s">
        <v>355</v>
      </c>
      <c r="C6" s="92">
        <v>2</v>
      </c>
      <c r="D6" s="125">
        <v>0.011805097869175734</v>
      </c>
      <c r="E6" s="125">
        <v>1.3710678622717363</v>
      </c>
      <c r="F6" s="92" t="s">
        <v>400</v>
      </c>
      <c r="G6" s="92" t="b">
        <v>0</v>
      </c>
      <c r="H6" s="92" t="b">
        <v>0</v>
      </c>
      <c r="I6" s="92" t="b">
        <v>0</v>
      </c>
      <c r="J6" s="92" t="b">
        <v>0</v>
      </c>
      <c r="K6" s="92" t="b">
        <v>0</v>
      </c>
      <c r="L6" s="92" t="b">
        <v>0</v>
      </c>
    </row>
    <row r="7" spans="1:12" ht="15">
      <c r="A7" s="92" t="s">
        <v>355</v>
      </c>
      <c r="B7" s="92" t="s">
        <v>346</v>
      </c>
      <c r="C7" s="92">
        <v>2</v>
      </c>
      <c r="D7" s="125">
        <v>0.011805097869175734</v>
      </c>
      <c r="E7" s="125">
        <v>1.070037866607755</v>
      </c>
      <c r="F7" s="92" t="s">
        <v>400</v>
      </c>
      <c r="G7" s="92" t="b">
        <v>0</v>
      </c>
      <c r="H7" s="92" t="b">
        <v>0</v>
      </c>
      <c r="I7" s="92" t="b">
        <v>0</v>
      </c>
      <c r="J7" s="92" t="b">
        <v>0</v>
      </c>
      <c r="K7" s="92" t="b">
        <v>0</v>
      </c>
      <c r="L7" s="92" t="b">
        <v>0</v>
      </c>
    </row>
    <row r="8" spans="1:12" ht="15">
      <c r="A8" s="92" t="s">
        <v>347</v>
      </c>
      <c r="B8" s="92" t="s">
        <v>349</v>
      </c>
      <c r="C8" s="92">
        <v>2</v>
      </c>
      <c r="D8" s="125">
        <v>0.011805097869175734</v>
      </c>
      <c r="E8" s="125">
        <v>1.1949766032160551</v>
      </c>
      <c r="F8" s="92" t="s">
        <v>314</v>
      </c>
      <c r="G8" s="92" t="b">
        <v>0</v>
      </c>
      <c r="H8" s="92" t="b">
        <v>0</v>
      </c>
      <c r="I8" s="92" t="b">
        <v>0</v>
      </c>
      <c r="J8" s="92" t="b">
        <v>0</v>
      </c>
      <c r="K8" s="92" t="b">
        <v>0</v>
      </c>
      <c r="L8" s="92" t="b">
        <v>0</v>
      </c>
    </row>
    <row r="9" spans="1:12" ht="15">
      <c r="A9" s="92" t="s">
        <v>349</v>
      </c>
      <c r="B9" s="92" t="s">
        <v>350</v>
      </c>
      <c r="C9" s="92">
        <v>2</v>
      </c>
      <c r="D9" s="125">
        <v>0.011805097869175734</v>
      </c>
      <c r="E9" s="125">
        <v>1.3710678622717363</v>
      </c>
      <c r="F9" s="92" t="s">
        <v>314</v>
      </c>
      <c r="G9" s="92" t="b">
        <v>0</v>
      </c>
      <c r="H9" s="92" t="b">
        <v>0</v>
      </c>
      <c r="I9" s="92" t="b">
        <v>0</v>
      </c>
      <c r="J9" s="92" t="b">
        <v>0</v>
      </c>
      <c r="K9" s="92" t="b">
        <v>0</v>
      </c>
      <c r="L9" s="92" t="b">
        <v>0</v>
      </c>
    </row>
    <row r="10" spans="1:12" ht="15">
      <c r="A10" s="92" t="s">
        <v>350</v>
      </c>
      <c r="B10" s="92" t="s">
        <v>353</v>
      </c>
      <c r="C10" s="92">
        <v>2</v>
      </c>
      <c r="D10" s="125">
        <v>0.011805097869175734</v>
      </c>
      <c r="E10" s="125">
        <v>1.3710678622717363</v>
      </c>
      <c r="F10" s="92" t="s">
        <v>314</v>
      </c>
      <c r="G10" s="92" t="b">
        <v>0</v>
      </c>
      <c r="H10" s="92" t="b">
        <v>0</v>
      </c>
      <c r="I10" s="92" t="b">
        <v>0</v>
      </c>
      <c r="J10" s="92" t="b">
        <v>0</v>
      </c>
      <c r="K10" s="92" t="b">
        <v>0</v>
      </c>
      <c r="L10" s="92" t="b">
        <v>0</v>
      </c>
    </row>
    <row r="11" spans="1:12" ht="15">
      <c r="A11" s="92" t="s">
        <v>353</v>
      </c>
      <c r="B11" s="92" t="s">
        <v>354</v>
      </c>
      <c r="C11" s="92">
        <v>2</v>
      </c>
      <c r="D11" s="125">
        <v>0.011805097869175734</v>
      </c>
      <c r="E11" s="125">
        <v>1.3710678622717363</v>
      </c>
      <c r="F11" s="92" t="s">
        <v>314</v>
      </c>
      <c r="G11" s="92" t="b">
        <v>0</v>
      </c>
      <c r="H11" s="92" t="b">
        <v>0</v>
      </c>
      <c r="I11" s="92" t="b">
        <v>0</v>
      </c>
      <c r="J11" s="92" t="b">
        <v>0</v>
      </c>
      <c r="K11" s="92" t="b">
        <v>0</v>
      </c>
      <c r="L11" s="92" t="b">
        <v>0</v>
      </c>
    </row>
    <row r="12" spans="1:12" ht="15">
      <c r="A12" s="92" t="s">
        <v>354</v>
      </c>
      <c r="B12" s="92" t="s">
        <v>355</v>
      </c>
      <c r="C12" s="92">
        <v>2</v>
      </c>
      <c r="D12" s="125">
        <v>0.011805097869175734</v>
      </c>
      <c r="E12" s="125">
        <v>1.3710678622717363</v>
      </c>
      <c r="F12" s="92" t="s">
        <v>314</v>
      </c>
      <c r="G12" s="92" t="b">
        <v>0</v>
      </c>
      <c r="H12" s="92" t="b">
        <v>0</v>
      </c>
      <c r="I12" s="92" t="b">
        <v>0</v>
      </c>
      <c r="J12" s="92" t="b">
        <v>0</v>
      </c>
      <c r="K12" s="92" t="b">
        <v>0</v>
      </c>
      <c r="L12" s="92" t="b">
        <v>0</v>
      </c>
    </row>
    <row r="13" spans="1:12" ht="15">
      <c r="A13" s="92" t="s">
        <v>355</v>
      </c>
      <c r="B13" s="92" t="s">
        <v>346</v>
      </c>
      <c r="C13" s="92">
        <v>2</v>
      </c>
      <c r="D13" s="125">
        <v>0.011805097869175734</v>
      </c>
      <c r="E13" s="125">
        <v>1.070037866607755</v>
      </c>
      <c r="F13" s="92" t="s">
        <v>314</v>
      </c>
      <c r="G13" s="92" t="b">
        <v>0</v>
      </c>
      <c r="H13" s="92" t="b">
        <v>0</v>
      </c>
      <c r="I13" s="92" t="b">
        <v>0</v>
      </c>
      <c r="J13" s="92" t="b">
        <v>0</v>
      </c>
      <c r="K13" s="92" t="b">
        <v>0</v>
      </c>
      <c r="L13"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313</v>
      </c>
      <c r="BB2" s="13" t="s">
        <v>317</v>
      </c>
      <c r="BC2" s="13" t="s">
        <v>318</v>
      </c>
      <c r="BD2" s="68" t="s">
        <v>413</v>
      </c>
      <c r="BE2" s="68" t="s">
        <v>414</v>
      </c>
      <c r="BF2" s="68" t="s">
        <v>415</v>
      </c>
      <c r="BG2" s="68" t="s">
        <v>416</v>
      </c>
      <c r="BH2" s="68" t="s">
        <v>417</v>
      </c>
      <c r="BI2" s="68" t="s">
        <v>418</v>
      </c>
      <c r="BJ2" s="68" t="s">
        <v>419</v>
      </c>
      <c r="BK2" s="68" t="s">
        <v>420</v>
      </c>
      <c r="BL2" s="68" t="s">
        <v>421</v>
      </c>
    </row>
    <row r="3" spans="1:64" ht="15" customHeight="1">
      <c r="A3" s="85" t="s">
        <v>212</v>
      </c>
      <c r="B3" s="85" t="s">
        <v>212</v>
      </c>
      <c r="C3" s="53"/>
      <c r="D3" s="54"/>
      <c r="E3" s="66"/>
      <c r="F3" s="55"/>
      <c r="G3" s="53"/>
      <c r="H3" s="57"/>
      <c r="I3" s="56"/>
      <c r="J3" s="56"/>
      <c r="K3" s="36" t="s">
        <v>65</v>
      </c>
      <c r="L3" s="62">
        <v>3</v>
      </c>
      <c r="M3" s="62"/>
      <c r="N3" s="63"/>
      <c r="O3" s="86" t="s">
        <v>176</v>
      </c>
      <c r="P3" s="88">
        <v>43564.42722222222</v>
      </c>
      <c r="Q3" s="86" t="s">
        <v>215</v>
      </c>
      <c r="R3" s="90" t="s">
        <v>219</v>
      </c>
      <c r="S3" s="86" t="s">
        <v>222</v>
      </c>
      <c r="T3" s="86"/>
      <c r="U3" s="86"/>
      <c r="V3" s="90" t="s">
        <v>223</v>
      </c>
      <c r="W3" s="88">
        <v>43564.42722222222</v>
      </c>
      <c r="X3" s="90" t="s">
        <v>226</v>
      </c>
      <c r="Y3" s="86"/>
      <c r="Z3" s="86"/>
      <c r="AA3" s="92" t="s">
        <v>230</v>
      </c>
      <c r="AB3" s="86"/>
      <c r="AC3" s="86" t="b">
        <v>0</v>
      </c>
      <c r="AD3" s="86">
        <v>0</v>
      </c>
      <c r="AE3" s="92" t="s">
        <v>234</v>
      </c>
      <c r="AF3" s="86" t="b">
        <v>0</v>
      </c>
      <c r="AG3" s="86" t="s">
        <v>235</v>
      </c>
      <c r="AH3" s="86"/>
      <c r="AI3" s="92" t="s">
        <v>234</v>
      </c>
      <c r="AJ3" s="86" t="b">
        <v>0</v>
      </c>
      <c r="AK3" s="86">
        <v>0</v>
      </c>
      <c r="AL3" s="92" t="s">
        <v>234</v>
      </c>
      <c r="AM3" s="86" t="s">
        <v>236</v>
      </c>
      <c r="AN3" s="86" t="b">
        <v>0</v>
      </c>
      <c r="AO3" s="92" t="s">
        <v>230</v>
      </c>
      <c r="AP3" s="86" t="s">
        <v>176</v>
      </c>
      <c r="AQ3" s="86">
        <v>0</v>
      </c>
      <c r="AR3" s="86">
        <v>0</v>
      </c>
      <c r="AS3" s="86"/>
      <c r="AT3" s="86"/>
      <c r="AU3" s="86"/>
      <c r="AV3" s="86"/>
      <c r="AW3" s="86"/>
      <c r="AX3" s="86"/>
      <c r="AY3" s="86"/>
      <c r="AZ3" s="86"/>
      <c r="BA3">
        <v>1</v>
      </c>
      <c r="BB3" s="86" t="str">
        <f>REPLACE(INDEX(GroupVertices[Group],MATCH(Edges24[[#This Row],[Vertex 1]],GroupVertices[Vertex],0)),1,1,"")</f>
        <v>1</v>
      </c>
      <c r="BC3" s="86" t="str">
        <f>REPLACE(INDEX(GroupVertices[Group],MATCH(Edges24[[#This Row],[Vertex 2]],GroupVertices[Vertex],0)),1,1,"")</f>
        <v>1</v>
      </c>
      <c r="BD3" s="51">
        <v>0</v>
      </c>
      <c r="BE3" s="52">
        <v>0</v>
      </c>
      <c r="BF3" s="51">
        <v>0</v>
      </c>
      <c r="BG3" s="52">
        <v>0</v>
      </c>
      <c r="BH3" s="51">
        <v>0</v>
      </c>
      <c r="BI3" s="52">
        <v>0</v>
      </c>
      <c r="BJ3" s="51">
        <v>8</v>
      </c>
      <c r="BK3" s="52">
        <v>100</v>
      </c>
      <c r="BL3" s="51">
        <v>8</v>
      </c>
    </row>
    <row r="4" spans="1:64" ht="15" customHeight="1">
      <c r="A4" s="85" t="s">
        <v>213</v>
      </c>
      <c r="B4" s="85" t="s">
        <v>213</v>
      </c>
      <c r="C4" s="53"/>
      <c r="D4" s="54"/>
      <c r="E4" s="66"/>
      <c r="F4" s="55"/>
      <c r="G4" s="53"/>
      <c r="H4" s="57"/>
      <c r="I4" s="56"/>
      <c r="J4" s="56"/>
      <c r="K4" s="36" t="s">
        <v>65</v>
      </c>
      <c r="L4" s="84">
        <v>4</v>
      </c>
      <c r="M4" s="84"/>
      <c r="N4" s="63"/>
      <c r="O4" s="87" t="s">
        <v>176</v>
      </c>
      <c r="P4" s="89">
        <v>43566.13453703704</v>
      </c>
      <c r="Q4" s="87" t="s">
        <v>216</v>
      </c>
      <c r="R4" s="91" t="s">
        <v>220</v>
      </c>
      <c r="S4" s="87" t="s">
        <v>222</v>
      </c>
      <c r="T4" s="87"/>
      <c r="U4" s="87"/>
      <c r="V4" s="91" t="s">
        <v>224</v>
      </c>
      <c r="W4" s="89">
        <v>43566.13453703704</v>
      </c>
      <c r="X4" s="91" t="s">
        <v>227</v>
      </c>
      <c r="Y4" s="87"/>
      <c r="Z4" s="87"/>
      <c r="AA4" s="93" t="s">
        <v>231</v>
      </c>
      <c r="AB4" s="87"/>
      <c r="AC4" s="87" t="b">
        <v>0</v>
      </c>
      <c r="AD4" s="87">
        <v>0</v>
      </c>
      <c r="AE4" s="93" t="s">
        <v>234</v>
      </c>
      <c r="AF4" s="87" t="b">
        <v>0</v>
      </c>
      <c r="AG4" s="87" t="s">
        <v>235</v>
      </c>
      <c r="AH4" s="87"/>
      <c r="AI4" s="93" t="s">
        <v>234</v>
      </c>
      <c r="AJ4" s="87" t="b">
        <v>0</v>
      </c>
      <c r="AK4" s="87">
        <v>0</v>
      </c>
      <c r="AL4" s="93" t="s">
        <v>234</v>
      </c>
      <c r="AM4" s="87" t="s">
        <v>237</v>
      </c>
      <c r="AN4" s="87" t="b">
        <v>0</v>
      </c>
      <c r="AO4" s="93" t="s">
        <v>231</v>
      </c>
      <c r="AP4" s="87" t="s">
        <v>176</v>
      </c>
      <c r="AQ4" s="87">
        <v>0</v>
      </c>
      <c r="AR4" s="87">
        <v>0</v>
      </c>
      <c r="AS4" s="87"/>
      <c r="AT4" s="87"/>
      <c r="AU4" s="87"/>
      <c r="AV4" s="87"/>
      <c r="AW4" s="87"/>
      <c r="AX4" s="87"/>
      <c r="AY4" s="87"/>
      <c r="AZ4" s="87"/>
      <c r="BA4">
        <v>2</v>
      </c>
      <c r="BB4" s="86" t="str">
        <f>REPLACE(INDEX(GroupVertices[Group],MATCH(Edges24[[#This Row],[Vertex 1]],GroupVertices[Vertex],0)),1,1,"")</f>
        <v>1</v>
      </c>
      <c r="BC4" s="86" t="str">
        <f>REPLACE(INDEX(GroupVertices[Group],MATCH(Edges24[[#This Row],[Vertex 2]],GroupVertices[Vertex],0)),1,1,"")</f>
        <v>1</v>
      </c>
      <c r="BD4" s="51">
        <v>0</v>
      </c>
      <c r="BE4" s="52">
        <v>0</v>
      </c>
      <c r="BF4" s="51">
        <v>0</v>
      </c>
      <c r="BG4" s="52">
        <v>0</v>
      </c>
      <c r="BH4" s="51">
        <v>0</v>
      </c>
      <c r="BI4" s="52">
        <v>0</v>
      </c>
      <c r="BJ4" s="51">
        <v>17</v>
      </c>
      <c r="BK4" s="52">
        <v>100</v>
      </c>
      <c r="BL4" s="51">
        <v>17</v>
      </c>
    </row>
    <row r="5" spans="1:64" ht="15">
      <c r="A5" s="85" t="s">
        <v>213</v>
      </c>
      <c r="B5" s="85" t="s">
        <v>213</v>
      </c>
      <c r="C5" s="53"/>
      <c r="D5" s="54"/>
      <c r="E5" s="66"/>
      <c r="F5" s="55"/>
      <c r="G5" s="53"/>
      <c r="H5" s="57"/>
      <c r="I5" s="56"/>
      <c r="J5" s="56"/>
      <c r="K5" s="36" t="s">
        <v>65</v>
      </c>
      <c r="L5" s="84">
        <v>5</v>
      </c>
      <c r="M5" s="84"/>
      <c r="N5" s="63"/>
      <c r="O5" s="87" t="s">
        <v>176</v>
      </c>
      <c r="P5" s="89">
        <v>43566.15149305556</v>
      </c>
      <c r="Q5" s="87" t="s">
        <v>217</v>
      </c>
      <c r="R5" s="91" t="s">
        <v>220</v>
      </c>
      <c r="S5" s="87" t="s">
        <v>222</v>
      </c>
      <c r="T5" s="87"/>
      <c r="U5" s="87"/>
      <c r="V5" s="91" t="s">
        <v>224</v>
      </c>
      <c r="W5" s="89">
        <v>43566.15149305556</v>
      </c>
      <c r="X5" s="91" t="s">
        <v>228</v>
      </c>
      <c r="Y5" s="87"/>
      <c r="Z5" s="87"/>
      <c r="AA5" s="93" t="s">
        <v>232</v>
      </c>
      <c r="AB5" s="87"/>
      <c r="AC5" s="87" t="b">
        <v>0</v>
      </c>
      <c r="AD5" s="87">
        <v>0</v>
      </c>
      <c r="AE5" s="93" t="s">
        <v>234</v>
      </c>
      <c r="AF5" s="87" t="b">
        <v>0</v>
      </c>
      <c r="AG5" s="87" t="s">
        <v>235</v>
      </c>
      <c r="AH5" s="87"/>
      <c r="AI5" s="93" t="s">
        <v>234</v>
      </c>
      <c r="AJ5" s="87" t="b">
        <v>0</v>
      </c>
      <c r="AK5" s="87">
        <v>0</v>
      </c>
      <c r="AL5" s="93" t="s">
        <v>234</v>
      </c>
      <c r="AM5" s="87" t="s">
        <v>237</v>
      </c>
      <c r="AN5" s="87" t="b">
        <v>0</v>
      </c>
      <c r="AO5" s="93" t="s">
        <v>232</v>
      </c>
      <c r="AP5" s="87" t="s">
        <v>176</v>
      </c>
      <c r="AQ5" s="87">
        <v>0</v>
      </c>
      <c r="AR5" s="87">
        <v>0</v>
      </c>
      <c r="AS5" s="87"/>
      <c r="AT5" s="87"/>
      <c r="AU5" s="87"/>
      <c r="AV5" s="87"/>
      <c r="AW5" s="87"/>
      <c r="AX5" s="87"/>
      <c r="AY5" s="87"/>
      <c r="AZ5" s="87"/>
      <c r="BA5">
        <v>2</v>
      </c>
      <c r="BB5" s="86" t="str">
        <f>REPLACE(INDEX(GroupVertices[Group],MATCH(Edges24[[#This Row],[Vertex 1]],GroupVertices[Vertex],0)),1,1,"")</f>
        <v>1</v>
      </c>
      <c r="BC5" s="86" t="str">
        <f>REPLACE(INDEX(GroupVertices[Group],MATCH(Edges24[[#This Row],[Vertex 2]],GroupVertices[Vertex],0)),1,1,"")</f>
        <v>1</v>
      </c>
      <c r="BD5" s="51">
        <v>0</v>
      </c>
      <c r="BE5" s="52">
        <v>0</v>
      </c>
      <c r="BF5" s="51">
        <v>0</v>
      </c>
      <c r="BG5" s="52">
        <v>0</v>
      </c>
      <c r="BH5" s="51">
        <v>0</v>
      </c>
      <c r="BI5" s="52">
        <v>0</v>
      </c>
      <c r="BJ5" s="51">
        <v>18</v>
      </c>
      <c r="BK5" s="52">
        <v>100</v>
      </c>
      <c r="BL5" s="51">
        <v>18</v>
      </c>
    </row>
    <row r="6" spans="1:64" ht="15">
      <c r="A6" s="85" t="s">
        <v>214</v>
      </c>
      <c r="B6" s="85" t="s">
        <v>214</v>
      </c>
      <c r="C6" s="53"/>
      <c r="D6" s="54"/>
      <c r="E6" s="66"/>
      <c r="F6" s="55"/>
      <c r="G6" s="53"/>
      <c r="H6" s="57"/>
      <c r="I6" s="56"/>
      <c r="J6" s="56"/>
      <c r="K6" s="36" t="s">
        <v>65</v>
      </c>
      <c r="L6" s="84">
        <v>6</v>
      </c>
      <c r="M6" s="84"/>
      <c r="N6" s="63"/>
      <c r="O6" s="87" t="s">
        <v>176</v>
      </c>
      <c r="P6" s="89">
        <v>43567.520219907405</v>
      </c>
      <c r="Q6" s="87" t="s">
        <v>218</v>
      </c>
      <c r="R6" s="91" t="s">
        <v>221</v>
      </c>
      <c r="S6" s="87" t="s">
        <v>222</v>
      </c>
      <c r="T6" s="87"/>
      <c r="U6" s="87"/>
      <c r="V6" s="91" t="s">
        <v>225</v>
      </c>
      <c r="W6" s="89">
        <v>43567.520219907405</v>
      </c>
      <c r="X6" s="91" t="s">
        <v>229</v>
      </c>
      <c r="Y6" s="87"/>
      <c r="Z6" s="87"/>
      <c r="AA6" s="93" t="s">
        <v>233</v>
      </c>
      <c r="AB6" s="87"/>
      <c r="AC6" s="87" t="b">
        <v>0</v>
      </c>
      <c r="AD6" s="87">
        <v>0</v>
      </c>
      <c r="AE6" s="93" t="s">
        <v>234</v>
      </c>
      <c r="AF6" s="87" t="b">
        <v>0</v>
      </c>
      <c r="AG6" s="87" t="s">
        <v>235</v>
      </c>
      <c r="AH6" s="87"/>
      <c r="AI6" s="93" t="s">
        <v>234</v>
      </c>
      <c r="AJ6" s="87" t="b">
        <v>0</v>
      </c>
      <c r="AK6" s="87">
        <v>0</v>
      </c>
      <c r="AL6" s="93" t="s">
        <v>234</v>
      </c>
      <c r="AM6" s="87" t="s">
        <v>236</v>
      </c>
      <c r="AN6" s="87" t="b">
        <v>0</v>
      </c>
      <c r="AO6" s="93" t="s">
        <v>233</v>
      </c>
      <c r="AP6" s="87" t="s">
        <v>176</v>
      </c>
      <c r="AQ6" s="87">
        <v>0</v>
      </c>
      <c r="AR6" s="87">
        <v>0</v>
      </c>
      <c r="AS6" s="87"/>
      <c r="AT6" s="87"/>
      <c r="AU6" s="87"/>
      <c r="AV6" s="87"/>
      <c r="AW6" s="87"/>
      <c r="AX6" s="87"/>
      <c r="AY6" s="87"/>
      <c r="AZ6" s="87"/>
      <c r="BA6">
        <v>1</v>
      </c>
      <c r="BB6" s="86" t="str">
        <f>REPLACE(INDEX(GroupVertices[Group],MATCH(Edges24[[#This Row],[Vertex 1]],GroupVertices[Vertex],0)),1,1,"")</f>
        <v>1</v>
      </c>
      <c r="BC6" s="86" t="str">
        <f>REPLACE(INDEX(GroupVertices[Group],MATCH(Edges24[[#This Row],[Vertex 2]],GroupVertices[Vertex],0)),1,1,"")</f>
        <v>1</v>
      </c>
      <c r="BD6" s="51">
        <v>0</v>
      </c>
      <c r="BE6" s="52">
        <v>0</v>
      </c>
      <c r="BF6" s="51">
        <v>0</v>
      </c>
      <c r="BG6" s="52">
        <v>0</v>
      </c>
      <c r="BH6" s="51">
        <v>0</v>
      </c>
      <c r="BI6" s="52">
        <v>0</v>
      </c>
      <c r="BJ6" s="51">
        <v>8</v>
      </c>
      <c r="BK6" s="52">
        <v>100</v>
      </c>
      <c r="BL6" s="51">
        <v>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s://www.maghrebvoices.com/a/487919.html"/>
    <hyperlink ref="R4" r:id="rId2" display="https://www.maghrebvoices.com/a/488443.ht"/>
    <hyperlink ref="R5" r:id="rId3" display="https://www.maghrebvoices.com/a/488443.ht"/>
    <hyperlink ref="R6" r:id="rId4" display="https://www.maghrebvoices.com/a/488729.html"/>
    <hyperlink ref="V3" r:id="rId5" display="http://pbs.twimg.com/profile_images/461046656532615169/UpGFNzIk_normal.jpeg"/>
    <hyperlink ref="V4" r:id="rId6" display="http://pbs.twimg.com/profile_images/1029263861738811392/zu3eefoH_normal.jpg"/>
    <hyperlink ref="V5" r:id="rId7" display="http://pbs.twimg.com/profile_images/1029263861738811392/zu3eefoH_normal.jpg"/>
    <hyperlink ref="V6" r:id="rId8" display="http://abs.twimg.com/sticky/default_profile_images/default_profile_normal.png"/>
    <hyperlink ref="X3" r:id="rId9" display="https://twitter.com/#!/salahaldirnawi/status/1115558774276804609"/>
    <hyperlink ref="X4" r:id="rId10" display="https://twitter.com/#!/hbrb1vhytz17oah/status/1116177483785736194"/>
    <hyperlink ref="X5" r:id="rId11" display="https://twitter.com/#!/hbrb1vhytz17oah/status/1116183629259055104"/>
    <hyperlink ref="X6" r:id="rId12" display="https://twitter.com/#!/fmassat/status/1116679640247164928"/>
  </hyperlinks>
  <printOptions/>
  <pageMargins left="0.7" right="0.7" top="0.75" bottom="0.75" header="0.3" footer="0.3"/>
  <pageSetup horizontalDpi="600" verticalDpi="600" orientation="portrait" r:id="rId16"/>
  <legacyDrawing r:id="rId14"/>
  <tableParts>
    <tablePart r:id="rId1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424</v>
      </c>
      <c r="B1" s="13" t="s">
        <v>34</v>
      </c>
    </row>
    <row r="2" spans="1:2" ht="15">
      <c r="A2" s="117" t="s">
        <v>214</v>
      </c>
      <c r="B2" s="86">
        <v>0</v>
      </c>
    </row>
    <row r="3" spans="1:2" ht="15">
      <c r="A3" s="117" t="s">
        <v>213</v>
      </c>
      <c r="B3" s="86">
        <v>0</v>
      </c>
    </row>
    <row r="4" spans="1:2" ht="15">
      <c r="A4" s="117" t="s">
        <v>212</v>
      </c>
      <c r="B4" s="86">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426</v>
      </c>
      <c r="B25" t="s">
        <v>425</v>
      </c>
    </row>
    <row r="26" spans="1:2" ht="15">
      <c r="A26" s="128">
        <v>43564.42722222222</v>
      </c>
      <c r="B26" s="3">
        <v>1</v>
      </c>
    </row>
    <row r="27" spans="1:2" ht="15">
      <c r="A27" s="128">
        <v>43566.13453703704</v>
      </c>
      <c r="B27" s="3">
        <v>1</v>
      </c>
    </row>
    <row r="28" spans="1:2" ht="15">
      <c r="A28" s="128">
        <v>43566.15149305556</v>
      </c>
      <c r="B28" s="3">
        <v>1</v>
      </c>
    </row>
    <row r="29" spans="1:2" ht="15">
      <c r="A29" s="128">
        <v>43567.520219907405</v>
      </c>
      <c r="B29" s="3">
        <v>1</v>
      </c>
    </row>
    <row r="30" spans="1:2" ht="15">
      <c r="A30" s="128" t="s">
        <v>427</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192</v>
      </c>
      <c r="AT2" s="13" t="s">
        <v>253</v>
      </c>
      <c r="AU2" s="13" t="s">
        <v>254</v>
      </c>
      <c r="AV2" s="13" t="s">
        <v>255</v>
      </c>
      <c r="AW2" s="13" t="s">
        <v>256</v>
      </c>
      <c r="AX2" s="13" t="s">
        <v>257</v>
      </c>
      <c r="AY2" s="13" t="s">
        <v>258</v>
      </c>
      <c r="AZ2" s="13" t="s">
        <v>316</v>
      </c>
      <c r="BA2" s="122" t="s">
        <v>379</v>
      </c>
      <c r="BB2" s="122" t="s">
        <v>380</v>
      </c>
      <c r="BC2" s="122" t="s">
        <v>381</v>
      </c>
      <c r="BD2" s="122" t="s">
        <v>382</v>
      </c>
      <c r="BE2" s="122" t="s">
        <v>383</v>
      </c>
      <c r="BF2" s="122" t="s">
        <v>384</v>
      </c>
      <c r="BG2" s="122" t="s">
        <v>385</v>
      </c>
      <c r="BH2" s="122" t="s">
        <v>389</v>
      </c>
      <c r="BI2" s="122" t="s">
        <v>391</v>
      </c>
      <c r="BJ2" s="122" t="s">
        <v>395</v>
      </c>
      <c r="BK2" s="122" t="s">
        <v>413</v>
      </c>
      <c r="BL2" s="122" t="s">
        <v>414</v>
      </c>
      <c r="BM2" s="122" t="s">
        <v>415</v>
      </c>
      <c r="BN2" s="122" t="s">
        <v>416</v>
      </c>
      <c r="BO2" s="122" t="s">
        <v>417</v>
      </c>
      <c r="BP2" s="122" t="s">
        <v>418</v>
      </c>
      <c r="BQ2" s="122" t="s">
        <v>419</v>
      </c>
      <c r="BR2" s="122" t="s">
        <v>420</v>
      </c>
      <c r="BS2" s="122" t="s">
        <v>422</v>
      </c>
      <c r="BT2" s="3"/>
      <c r="BU2" s="3"/>
    </row>
    <row r="3" spans="1:73" ht="15" customHeight="1">
      <c r="A3" s="50" t="s">
        <v>212</v>
      </c>
      <c r="B3" s="53"/>
      <c r="C3" s="53" t="s">
        <v>64</v>
      </c>
      <c r="D3" s="54">
        <v>1000</v>
      </c>
      <c r="E3" s="55"/>
      <c r="F3" s="113" t="s">
        <v>223</v>
      </c>
      <c r="G3" s="53"/>
      <c r="H3" s="57" t="s">
        <v>212</v>
      </c>
      <c r="I3" s="56"/>
      <c r="J3" s="56"/>
      <c r="K3" s="115" t="s">
        <v>272</v>
      </c>
      <c r="L3" s="59">
        <v>1</v>
      </c>
      <c r="M3" s="60">
        <v>2597.2060546875</v>
      </c>
      <c r="N3" s="60">
        <v>2676.202880859375</v>
      </c>
      <c r="O3" s="58"/>
      <c r="P3" s="61"/>
      <c r="Q3" s="61"/>
      <c r="R3" s="51"/>
      <c r="S3" s="51">
        <v>1</v>
      </c>
      <c r="T3" s="51">
        <v>1</v>
      </c>
      <c r="U3" s="52">
        <v>0</v>
      </c>
      <c r="V3" s="52">
        <v>0</v>
      </c>
      <c r="W3" s="52">
        <v>0.333333</v>
      </c>
      <c r="X3" s="52">
        <v>0.999832</v>
      </c>
      <c r="Y3" s="52">
        <v>0</v>
      </c>
      <c r="Z3" s="52" t="s">
        <v>326</v>
      </c>
      <c r="AA3" s="62">
        <v>3</v>
      </c>
      <c r="AB3" s="62"/>
      <c r="AC3" s="63"/>
      <c r="AD3" s="86" t="s">
        <v>259</v>
      </c>
      <c r="AE3" s="86">
        <v>5000</v>
      </c>
      <c r="AF3" s="86">
        <v>2028</v>
      </c>
      <c r="AG3" s="86">
        <v>8094</v>
      </c>
      <c r="AH3" s="86">
        <v>18358</v>
      </c>
      <c r="AI3" s="86"/>
      <c r="AJ3" s="86" t="s">
        <v>262</v>
      </c>
      <c r="AK3" s="86" t="s">
        <v>263</v>
      </c>
      <c r="AL3" s="86"/>
      <c r="AM3" s="86"/>
      <c r="AN3" s="88">
        <v>41731.378530092596</v>
      </c>
      <c r="AO3" s="90" t="s">
        <v>264</v>
      </c>
      <c r="AP3" s="86" t="b">
        <v>0</v>
      </c>
      <c r="AQ3" s="86" t="b">
        <v>0</v>
      </c>
      <c r="AR3" s="86" t="b">
        <v>0</v>
      </c>
      <c r="AS3" s="86" t="s">
        <v>235</v>
      </c>
      <c r="AT3" s="86">
        <v>5</v>
      </c>
      <c r="AU3" s="90" t="s">
        <v>267</v>
      </c>
      <c r="AV3" s="86" t="b">
        <v>0</v>
      </c>
      <c r="AW3" s="86" t="s">
        <v>268</v>
      </c>
      <c r="AX3" s="90" t="s">
        <v>269</v>
      </c>
      <c r="AY3" s="86" t="s">
        <v>66</v>
      </c>
      <c r="AZ3" s="86" t="str">
        <f>REPLACE(INDEX(GroupVertices[Group],MATCH(Vertices[[#This Row],[Vertex]],GroupVertices[Vertex],0)),1,1,"")</f>
        <v>1</v>
      </c>
      <c r="BA3" s="51" t="s">
        <v>219</v>
      </c>
      <c r="BB3" s="51" t="s">
        <v>219</v>
      </c>
      <c r="BC3" s="51" t="s">
        <v>222</v>
      </c>
      <c r="BD3" s="51" t="s">
        <v>222</v>
      </c>
      <c r="BE3" s="51"/>
      <c r="BF3" s="51"/>
      <c r="BG3" s="123" t="s">
        <v>386</v>
      </c>
      <c r="BH3" s="123" t="s">
        <v>386</v>
      </c>
      <c r="BI3" s="123" t="s">
        <v>392</v>
      </c>
      <c r="BJ3" s="123" t="s">
        <v>392</v>
      </c>
      <c r="BK3" s="123">
        <v>0</v>
      </c>
      <c r="BL3" s="126">
        <v>0</v>
      </c>
      <c r="BM3" s="123">
        <v>0</v>
      </c>
      <c r="BN3" s="126">
        <v>0</v>
      </c>
      <c r="BO3" s="123">
        <v>0</v>
      </c>
      <c r="BP3" s="126">
        <v>0</v>
      </c>
      <c r="BQ3" s="123">
        <v>8</v>
      </c>
      <c r="BR3" s="126">
        <v>100</v>
      </c>
      <c r="BS3" s="123">
        <v>8</v>
      </c>
      <c r="BT3" s="3"/>
      <c r="BU3" s="3"/>
    </row>
    <row r="4" spans="1:76" ht="15">
      <c r="A4" s="14" t="s">
        <v>213</v>
      </c>
      <c r="B4" s="15"/>
      <c r="C4" s="15" t="s">
        <v>64</v>
      </c>
      <c r="D4" s="94">
        <v>162</v>
      </c>
      <c r="E4" s="82"/>
      <c r="F4" s="113" t="s">
        <v>224</v>
      </c>
      <c r="G4" s="15"/>
      <c r="H4" s="16" t="s">
        <v>213</v>
      </c>
      <c r="I4" s="67"/>
      <c r="J4" s="67"/>
      <c r="K4" s="115" t="s">
        <v>273</v>
      </c>
      <c r="L4" s="95">
        <v>1</v>
      </c>
      <c r="M4" s="96">
        <v>7401.7939453125</v>
      </c>
      <c r="N4" s="96">
        <v>7322.796875</v>
      </c>
      <c r="O4" s="78"/>
      <c r="P4" s="97"/>
      <c r="Q4" s="97"/>
      <c r="R4" s="98"/>
      <c r="S4" s="51">
        <v>1</v>
      </c>
      <c r="T4" s="51">
        <v>1</v>
      </c>
      <c r="U4" s="52">
        <v>0</v>
      </c>
      <c r="V4" s="52">
        <v>0</v>
      </c>
      <c r="W4" s="52">
        <v>0.333333</v>
      </c>
      <c r="X4" s="52">
        <v>0.999832</v>
      </c>
      <c r="Y4" s="52">
        <v>0</v>
      </c>
      <c r="Z4" s="52" t="s">
        <v>326</v>
      </c>
      <c r="AA4" s="83">
        <v>4</v>
      </c>
      <c r="AB4" s="83"/>
      <c r="AC4" s="99"/>
      <c r="AD4" s="86" t="s">
        <v>260</v>
      </c>
      <c r="AE4" s="86">
        <v>37</v>
      </c>
      <c r="AF4" s="86">
        <v>7</v>
      </c>
      <c r="AG4" s="86">
        <v>401</v>
      </c>
      <c r="AH4" s="86">
        <v>295</v>
      </c>
      <c r="AI4" s="86"/>
      <c r="AJ4" s="86"/>
      <c r="AK4" s="86"/>
      <c r="AL4" s="86"/>
      <c r="AM4" s="86"/>
      <c r="AN4" s="88">
        <v>43312.33459490741</v>
      </c>
      <c r="AO4" s="90" t="s">
        <v>265</v>
      </c>
      <c r="AP4" s="86" t="b">
        <v>1</v>
      </c>
      <c r="AQ4" s="86" t="b">
        <v>0</v>
      </c>
      <c r="AR4" s="86" t="b">
        <v>0</v>
      </c>
      <c r="AS4" s="86" t="s">
        <v>266</v>
      </c>
      <c r="AT4" s="86">
        <v>0</v>
      </c>
      <c r="AU4" s="86"/>
      <c r="AV4" s="86" t="b">
        <v>0</v>
      </c>
      <c r="AW4" s="86" t="s">
        <v>268</v>
      </c>
      <c r="AX4" s="90" t="s">
        <v>270</v>
      </c>
      <c r="AY4" s="86" t="s">
        <v>66</v>
      </c>
      <c r="AZ4" s="86" t="str">
        <f>REPLACE(INDEX(GroupVertices[Group],MATCH(Vertices[[#This Row],[Vertex]],GroupVertices[Vertex],0)),1,1,"")</f>
        <v>1</v>
      </c>
      <c r="BA4" s="51" t="s">
        <v>220</v>
      </c>
      <c r="BB4" s="51" t="s">
        <v>220</v>
      </c>
      <c r="BC4" s="51" t="s">
        <v>222</v>
      </c>
      <c r="BD4" s="51" t="s">
        <v>222</v>
      </c>
      <c r="BE4" s="51"/>
      <c r="BF4" s="51"/>
      <c r="BG4" s="123" t="s">
        <v>387</v>
      </c>
      <c r="BH4" s="123" t="s">
        <v>390</v>
      </c>
      <c r="BI4" s="123" t="s">
        <v>393</v>
      </c>
      <c r="BJ4" s="123" t="s">
        <v>396</v>
      </c>
      <c r="BK4" s="123">
        <v>0</v>
      </c>
      <c r="BL4" s="126">
        <v>0</v>
      </c>
      <c r="BM4" s="123">
        <v>0</v>
      </c>
      <c r="BN4" s="126">
        <v>0</v>
      </c>
      <c r="BO4" s="123">
        <v>0</v>
      </c>
      <c r="BP4" s="126">
        <v>0</v>
      </c>
      <c r="BQ4" s="123">
        <v>35</v>
      </c>
      <c r="BR4" s="126">
        <v>100</v>
      </c>
      <c r="BS4" s="123">
        <v>35</v>
      </c>
      <c r="BT4" s="2"/>
      <c r="BU4" s="3"/>
      <c r="BV4" s="3"/>
      <c r="BW4" s="3"/>
      <c r="BX4" s="3"/>
    </row>
    <row r="5" spans="1:76" ht="15">
      <c r="A5" s="100" t="s">
        <v>214</v>
      </c>
      <c r="B5" s="101"/>
      <c r="C5" s="101" t="s">
        <v>64</v>
      </c>
      <c r="D5" s="102">
        <v>1000</v>
      </c>
      <c r="E5" s="103"/>
      <c r="F5" s="114" t="s">
        <v>225</v>
      </c>
      <c r="G5" s="101"/>
      <c r="H5" s="104" t="s">
        <v>214</v>
      </c>
      <c r="I5" s="105"/>
      <c r="J5" s="105"/>
      <c r="K5" s="116" t="s">
        <v>274</v>
      </c>
      <c r="L5" s="106">
        <v>1</v>
      </c>
      <c r="M5" s="107">
        <v>2597.2060546875</v>
      </c>
      <c r="N5" s="107">
        <v>7322.796875</v>
      </c>
      <c r="O5" s="108"/>
      <c r="P5" s="109"/>
      <c r="Q5" s="109"/>
      <c r="R5" s="110"/>
      <c r="S5" s="51">
        <v>1</v>
      </c>
      <c r="T5" s="51">
        <v>1</v>
      </c>
      <c r="U5" s="52">
        <v>0</v>
      </c>
      <c r="V5" s="52">
        <v>0</v>
      </c>
      <c r="W5" s="52">
        <v>0.333333</v>
      </c>
      <c r="X5" s="52">
        <v>0.999832</v>
      </c>
      <c r="Y5" s="52">
        <v>0</v>
      </c>
      <c r="Z5" s="52" t="s">
        <v>326</v>
      </c>
      <c r="AA5" s="111">
        <v>5</v>
      </c>
      <c r="AB5" s="111"/>
      <c r="AC5" s="112"/>
      <c r="AD5" s="86" t="s">
        <v>261</v>
      </c>
      <c r="AE5" s="86">
        <v>25</v>
      </c>
      <c r="AF5" s="86">
        <v>23</v>
      </c>
      <c r="AG5" s="86">
        <v>135</v>
      </c>
      <c r="AH5" s="86">
        <v>0</v>
      </c>
      <c r="AI5" s="86"/>
      <c r="AJ5" s="86"/>
      <c r="AK5" s="86"/>
      <c r="AL5" s="86"/>
      <c r="AM5" s="86"/>
      <c r="AN5" s="88">
        <v>40591.97289351852</v>
      </c>
      <c r="AO5" s="86"/>
      <c r="AP5" s="86" t="b">
        <v>1</v>
      </c>
      <c r="AQ5" s="86" t="b">
        <v>0</v>
      </c>
      <c r="AR5" s="86" t="b">
        <v>0</v>
      </c>
      <c r="AS5" s="86" t="s">
        <v>266</v>
      </c>
      <c r="AT5" s="86">
        <v>0</v>
      </c>
      <c r="AU5" s="90" t="s">
        <v>267</v>
      </c>
      <c r="AV5" s="86" t="b">
        <v>0</v>
      </c>
      <c r="AW5" s="86" t="s">
        <v>268</v>
      </c>
      <c r="AX5" s="90" t="s">
        <v>271</v>
      </c>
      <c r="AY5" s="86" t="s">
        <v>66</v>
      </c>
      <c r="AZ5" s="86" t="str">
        <f>REPLACE(INDEX(GroupVertices[Group],MATCH(Vertices[[#This Row],[Vertex]],GroupVertices[Vertex],0)),1,1,"")</f>
        <v>1</v>
      </c>
      <c r="BA5" s="51" t="s">
        <v>221</v>
      </c>
      <c r="BB5" s="51" t="s">
        <v>221</v>
      </c>
      <c r="BC5" s="51" t="s">
        <v>222</v>
      </c>
      <c r="BD5" s="51" t="s">
        <v>222</v>
      </c>
      <c r="BE5" s="51"/>
      <c r="BF5" s="51"/>
      <c r="BG5" s="123" t="s">
        <v>388</v>
      </c>
      <c r="BH5" s="123" t="s">
        <v>388</v>
      </c>
      <c r="BI5" s="123" t="s">
        <v>394</v>
      </c>
      <c r="BJ5" s="123" t="s">
        <v>394</v>
      </c>
      <c r="BK5" s="123">
        <v>0</v>
      </c>
      <c r="BL5" s="126">
        <v>0</v>
      </c>
      <c r="BM5" s="123">
        <v>0</v>
      </c>
      <c r="BN5" s="126">
        <v>0</v>
      </c>
      <c r="BO5" s="123">
        <v>0</v>
      </c>
      <c r="BP5" s="126">
        <v>0</v>
      </c>
      <c r="BQ5" s="123">
        <v>8</v>
      </c>
      <c r="BR5" s="126">
        <v>100</v>
      </c>
      <c r="BS5" s="123">
        <v>8</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O3" r:id="rId1" display="https://pbs.twimg.com/profile_banners/2423494670/1526287311"/>
    <hyperlink ref="AO4" r:id="rId2" display="https://pbs.twimg.com/profile_banners/1024203463327207424/1533024425"/>
    <hyperlink ref="AU3" r:id="rId3" display="http://abs.twimg.com/images/themes/theme1/bg.png"/>
    <hyperlink ref="AU5" r:id="rId4" display="http://abs.twimg.com/images/themes/theme1/bg.png"/>
    <hyperlink ref="F3" r:id="rId5" display="http://pbs.twimg.com/profile_images/461046656532615169/UpGFNzIk_normal.jpeg"/>
    <hyperlink ref="F4" r:id="rId6" display="http://pbs.twimg.com/profile_images/1029263861738811392/zu3eefoH_normal.jpg"/>
    <hyperlink ref="F5" r:id="rId7" display="http://abs.twimg.com/sticky/default_profile_images/default_profile_normal.png"/>
    <hyperlink ref="AX3" r:id="rId8" display="https://twitter.com/salahaldirnawi"/>
    <hyperlink ref="AX4" r:id="rId9" display="https://twitter.com/hbrb1vhytz17oah"/>
    <hyperlink ref="AX5" r:id="rId10" display="https://twitter.com/fmassat"/>
  </hyperlinks>
  <printOptions/>
  <pageMargins left="0.7" right="0.7" top="0.75" bottom="0.75" header="0.3" footer="0.3"/>
  <pageSetup horizontalDpi="600" verticalDpi="600" orientation="portrait"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332</v>
      </c>
      <c r="Z2" s="13" t="s">
        <v>336</v>
      </c>
      <c r="AA2" s="13" t="s">
        <v>339</v>
      </c>
      <c r="AB2" s="13" t="s">
        <v>357</v>
      </c>
      <c r="AC2" s="13" t="s">
        <v>367</v>
      </c>
      <c r="AD2" s="13" t="s">
        <v>373</v>
      </c>
      <c r="AE2" s="13" t="s">
        <v>374</v>
      </c>
      <c r="AF2" s="13" t="s">
        <v>377</v>
      </c>
      <c r="AG2" s="68" t="s">
        <v>413</v>
      </c>
      <c r="AH2" s="68" t="s">
        <v>414</v>
      </c>
      <c r="AI2" s="68" t="s">
        <v>415</v>
      </c>
      <c r="AJ2" s="68" t="s">
        <v>416</v>
      </c>
      <c r="AK2" s="68" t="s">
        <v>417</v>
      </c>
      <c r="AL2" s="68" t="s">
        <v>418</v>
      </c>
      <c r="AM2" s="68" t="s">
        <v>419</v>
      </c>
      <c r="AN2" s="68" t="s">
        <v>420</v>
      </c>
      <c r="AO2" s="68" t="s">
        <v>423</v>
      </c>
    </row>
    <row r="3" spans="1:41" ht="15">
      <c r="A3" s="85" t="s">
        <v>314</v>
      </c>
      <c r="B3" s="118" t="s">
        <v>315</v>
      </c>
      <c r="C3" s="118" t="s">
        <v>56</v>
      </c>
      <c r="D3" s="15"/>
      <c r="E3" s="15"/>
      <c r="F3" s="16" t="s">
        <v>430</v>
      </c>
      <c r="G3" s="78"/>
      <c r="H3" s="78"/>
      <c r="I3" s="64">
        <v>3</v>
      </c>
      <c r="J3" s="64"/>
      <c r="K3" s="51">
        <v>3</v>
      </c>
      <c r="L3" s="51">
        <v>2</v>
      </c>
      <c r="M3" s="51">
        <v>2</v>
      </c>
      <c r="N3" s="51">
        <v>4</v>
      </c>
      <c r="O3" s="51">
        <v>4</v>
      </c>
      <c r="P3" s="52" t="s">
        <v>326</v>
      </c>
      <c r="Q3" s="52" t="s">
        <v>326</v>
      </c>
      <c r="R3" s="51">
        <v>3</v>
      </c>
      <c r="S3" s="51">
        <v>3</v>
      </c>
      <c r="T3" s="51">
        <v>1</v>
      </c>
      <c r="U3" s="51">
        <v>2</v>
      </c>
      <c r="V3" s="51">
        <v>0</v>
      </c>
      <c r="W3" s="52">
        <v>0</v>
      </c>
      <c r="X3" s="52">
        <v>0</v>
      </c>
      <c r="Y3" s="86" t="s">
        <v>333</v>
      </c>
      <c r="Z3" s="86" t="s">
        <v>222</v>
      </c>
      <c r="AA3" s="86"/>
      <c r="AB3" s="92" t="s">
        <v>358</v>
      </c>
      <c r="AC3" s="92" t="s">
        <v>368</v>
      </c>
      <c r="AD3" s="92"/>
      <c r="AE3" s="92"/>
      <c r="AF3" s="92" t="s">
        <v>378</v>
      </c>
      <c r="AG3" s="123">
        <v>0</v>
      </c>
      <c r="AH3" s="126">
        <v>0</v>
      </c>
      <c r="AI3" s="123">
        <v>0</v>
      </c>
      <c r="AJ3" s="126">
        <v>0</v>
      </c>
      <c r="AK3" s="123">
        <v>0</v>
      </c>
      <c r="AL3" s="126">
        <v>0</v>
      </c>
      <c r="AM3" s="123">
        <v>51</v>
      </c>
      <c r="AN3" s="126">
        <v>100</v>
      </c>
      <c r="AO3" s="123">
        <v>51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314</v>
      </c>
      <c r="B2" s="92" t="s">
        <v>212</v>
      </c>
      <c r="C2" s="86">
        <f>VLOOKUP(GroupVertices[[#This Row],[Vertex]],Vertices[],MATCH("ID",Vertices[[#Headers],[Vertex]:[Vertex Content Word Count]],0),FALSE)</f>
        <v>3</v>
      </c>
    </row>
    <row r="3" spans="1:3" ht="15">
      <c r="A3" s="86" t="s">
        <v>314</v>
      </c>
      <c r="B3" s="92" t="s">
        <v>213</v>
      </c>
      <c r="C3" s="86">
        <f>VLOOKUP(GroupVertices[[#This Row],[Vertex]],Vertices[],MATCH("ID",Vertices[[#Headers],[Vertex]:[Vertex Content Word Count]],0),FALSE)</f>
        <v>4</v>
      </c>
    </row>
    <row r="4" spans="1:3" ht="15">
      <c r="A4" s="86" t="s">
        <v>314</v>
      </c>
      <c r="B4" s="92" t="s">
        <v>214</v>
      </c>
      <c r="C4" s="86">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322</v>
      </c>
      <c r="B2" s="36" t="s">
        <v>275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1"/>
      <c r="B9" s="121"/>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323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1"/>
      <c r="B11" s="121"/>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1"/>
      <c r="B13" s="121"/>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4</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1"/>
      <c r="B15" s="121"/>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326</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326</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1"/>
      <c r="B18" s="121"/>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1"/>
      <c r="B23" s="121"/>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1"/>
      <c r="B26" s="121"/>
      <c r="D26" s="34">
        <f t="shared" si="1"/>
        <v>0</v>
      </c>
      <c r="E26" s="3">
        <f>COUNTIF(Vertices[Degree],"&gt;= "&amp;D26)-COUNTIF(Vertices[Degree],"&gt;="&amp;D28)</f>
        <v>0</v>
      </c>
      <c r="F26" s="39">
        <f t="shared" si="2"/>
        <v>1</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v>
      </c>
      <c r="D27" s="34"/>
      <c r="E27" s="3">
        <f>COUNTIF(Vertices[Degree],"&gt;= "&amp;D27)-COUNTIF(Vertices[Degree],"&gt;="&amp;D28)</f>
        <v>0</v>
      </c>
      <c r="F27" s="79"/>
      <c r="G27" s="80">
        <f>COUNTIF(Vertices[In-Degree],"&gt;= "&amp;F27)-COUNTIF(Vertices[In-Degree],"&gt;="&amp;F28)</f>
        <v>-3</v>
      </c>
      <c r="H27" s="79"/>
      <c r="I27" s="80">
        <f>COUNTIF(Vertices[Out-Degree],"&gt;= "&amp;H27)-COUNTIF(Vertices[Out-Degree],"&gt;="&amp;H28)</f>
        <v>-3</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324</v>
      </c>
      <c r="B28" s="36">
        <v>0.234375</v>
      </c>
      <c r="D28" s="34">
        <f>D26+($D$57-$D$2)/BinDivisor</f>
        <v>0</v>
      </c>
      <c r="E28" s="3">
        <f>COUNTIF(Vertices[Degree],"&gt;= "&amp;D28)-COUNTIF(Vertices[Degree],"&gt;="&amp;D40)</f>
        <v>0</v>
      </c>
      <c r="F28" s="41">
        <f>F26+($F$57-$F$2)/BinDivisor</f>
        <v>1</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1"/>
      <c r="B29" s="121"/>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325</v>
      </c>
      <c r="B30" s="36" t="s">
        <v>327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-3</v>
      </c>
      <c r="H38" s="79"/>
      <c r="I38" s="80">
        <f>COUNTIF(Vertices[Out-Degree],"&gt;= "&amp;H38)-COUNTIF(Vertices[Out-Degree],"&gt;="&amp;H40)</f>
        <v>-3</v>
      </c>
      <c r="J38" s="79"/>
      <c r="K38" s="80">
        <f>COUNTIF(Vertices[Betweenness Centrality],"&gt;= "&amp;J38)-COUNTIF(Vertices[Betweenness Centrality],"&gt;="&amp;J40)</f>
        <v>-3</v>
      </c>
      <c r="L38" s="79"/>
      <c r="M38" s="80">
        <f>COUNTIF(Vertices[Closeness Centrality],"&gt;= "&amp;L38)-COUNTIF(Vertices[Closeness Centrality],"&gt;="&amp;L40)</f>
        <v>-3</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-3</v>
      </c>
      <c r="H39" s="79"/>
      <c r="I39" s="80">
        <f>COUNTIF(Vertices[Out-Degree],"&gt;= "&amp;H39)-COUNTIF(Vertices[Out-Degree],"&gt;="&amp;H40)</f>
        <v>-3</v>
      </c>
      <c r="J39" s="79"/>
      <c r="K39" s="80">
        <f>COUNTIF(Vertices[Betweenness Centrality],"&gt;= "&amp;J39)-COUNTIF(Vertices[Betweenness Centrality],"&gt;="&amp;J40)</f>
        <v>-3</v>
      </c>
      <c r="L39" s="79"/>
      <c r="M39" s="80">
        <f>COUNTIF(Vertices[Closeness Centrality],"&gt;= "&amp;L39)-COUNTIF(Vertices[Closeness Centrality],"&gt;="&amp;L40)</f>
        <v>-3</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3</v>
      </c>
      <c r="H57" s="43">
        <f>MAX(Vertices[Out-Degree])</f>
        <v>1</v>
      </c>
      <c r="I57" s="44">
        <f>COUNTIF(Vertices[Out-Degree],"&gt;= "&amp;H57)-COUNTIF(Vertices[Out-Degree],"&gt;="&amp;H58)</f>
        <v>3</v>
      </c>
      <c r="J57" s="43">
        <f>MAX(Vertices[Betweenness Centrality])</f>
        <v>0</v>
      </c>
      <c r="K57" s="44">
        <f>COUNTIF(Vertices[Betweenness Centrality],"&gt;= "&amp;J57)-COUNTIF(Vertices[Betweenness Centrality],"&gt;="&amp;J58)</f>
        <v>3</v>
      </c>
      <c r="L57" s="43">
        <f>MAX(Vertices[Closeness Centrality])</f>
        <v>0</v>
      </c>
      <c r="M57" s="44">
        <f>COUNTIF(Vertices[Closeness Centrality],"&gt;= "&amp;L57)-COUNTIF(Vertices[Closeness Centrality],"&gt;="&amp;L58)</f>
        <v>3</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v>
      </c>
    </row>
    <row r="113" spans="1:2" ht="15">
      <c r="A113" s="35" t="s">
        <v>108</v>
      </c>
      <c r="B113" s="49">
        <f>_xlfn.IFERROR(AVERAGE(Vertices[Closeness Centrality]),NoMetricMessage)</f>
        <v>0</v>
      </c>
    </row>
    <row r="114" spans="1:2" ht="15">
      <c r="A114" s="35" t="s">
        <v>109</v>
      </c>
      <c r="B114" s="49">
        <f>_xlfn.IFERROR(MEDIAN(Vertices[Closeness Centrality]),NoMetricMessage)</f>
        <v>0</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310</v>
      </c>
    </row>
    <row r="24" spans="10:11" ht="409.5">
      <c r="J24" t="s">
        <v>311</v>
      </c>
      <c r="K24" s="13" t="s">
        <v>433</v>
      </c>
    </row>
    <row r="25" spans="10:11" ht="15">
      <c r="J25" t="s">
        <v>312</v>
      </c>
      <c r="K25" t="b">
        <v>0</v>
      </c>
    </row>
    <row r="26" spans="10:11" ht="15">
      <c r="J26" t="s">
        <v>431</v>
      </c>
      <c r="K26" t="s">
        <v>432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319</v>
      </c>
      <c r="B2" s="120" t="s">
        <v>320</v>
      </c>
      <c r="C2" s="68" t="s">
        <v>321</v>
      </c>
    </row>
    <row r="3" spans="1:3" ht="15">
      <c r="A3" s="119" t="s">
        <v>314</v>
      </c>
      <c r="B3" s="119" t="s">
        <v>314</v>
      </c>
      <c r="C3"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328</v>
      </c>
      <c r="B1" s="13" t="s">
        <v>329</v>
      </c>
      <c r="C1" s="13" t="s">
        <v>330</v>
      </c>
      <c r="D1" s="13" t="s">
        <v>331</v>
      </c>
    </row>
    <row r="2" spans="1:4" ht="15">
      <c r="A2" s="90" t="s">
        <v>220</v>
      </c>
      <c r="B2" s="86">
        <v>2</v>
      </c>
      <c r="C2" s="90" t="s">
        <v>220</v>
      </c>
      <c r="D2" s="86">
        <v>2</v>
      </c>
    </row>
    <row r="3" spans="1:4" ht="15">
      <c r="A3" s="90" t="s">
        <v>221</v>
      </c>
      <c r="B3" s="86">
        <v>1</v>
      </c>
      <c r="C3" s="90" t="s">
        <v>219</v>
      </c>
      <c r="D3" s="86">
        <v>1</v>
      </c>
    </row>
    <row r="4" spans="1:4" ht="15">
      <c r="A4" s="90" t="s">
        <v>219</v>
      </c>
      <c r="B4" s="86">
        <v>1</v>
      </c>
      <c r="C4" s="90" t="s">
        <v>221</v>
      </c>
      <c r="D4" s="86">
        <v>1</v>
      </c>
    </row>
    <row r="7" spans="1:4" ht="15" customHeight="1">
      <c r="A7" s="13" t="s">
        <v>334</v>
      </c>
      <c r="B7" s="13" t="s">
        <v>329</v>
      </c>
      <c r="C7" s="13" t="s">
        <v>335</v>
      </c>
      <c r="D7" s="13" t="s">
        <v>331</v>
      </c>
    </row>
    <row r="8" spans="1:4" ht="15">
      <c r="A8" s="86" t="s">
        <v>222</v>
      </c>
      <c r="B8" s="86">
        <v>4</v>
      </c>
      <c r="C8" s="86" t="s">
        <v>222</v>
      </c>
      <c r="D8" s="86">
        <v>4</v>
      </c>
    </row>
    <row r="11" spans="1:4" ht="15" customHeight="1">
      <c r="A11" s="86" t="s">
        <v>337</v>
      </c>
      <c r="B11" s="86" t="s">
        <v>329</v>
      </c>
      <c r="C11" s="86" t="s">
        <v>338</v>
      </c>
      <c r="D11" s="86" t="s">
        <v>331</v>
      </c>
    </row>
    <row r="12" spans="1:4" ht="15">
      <c r="A12" s="86"/>
      <c r="B12" s="86"/>
      <c r="C12" s="86"/>
      <c r="D12" s="86"/>
    </row>
    <row r="14" spans="1:4" ht="15" customHeight="1">
      <c r="A14" s="13" t="s">
        <v>340</v>
      </c>
      <c r="B14" s="13" t="s">
        <v>329</v>
      </c>
      <c r="C14" s="13" t="s">
        <v>351</v>
      </c>
      <c r="D14" s="13" t="s">
        <v>331</v>
      </c>
    </row>
    <row r="15" spans="1:4" ht="15">
      <c r="A15" s="92" t="s">
        <v>341</v>
      </c>
      <c r="B15" s="92">
        <v>0</v>
      </c>
      <c r="C15" s="92" t="s">
        <v>346</v>
      </c>
      <c r="D15" s="92">
        <v>4</v>
      </c>
    </row>
    <row r="16" spans="1:4" ht="15">
      <c r="A16" s="92" t="s">
        <v>342</v>
      </c>
      <c r="B16" s="92">
        <v>0</v>
      </c>
      <c r="C16" s="92" t="s">
        <v>347</v>
      </c>
      <c r="D16" s="92">
        <v>3</v>
      </c>
    </row>
    <row r="17" spans="1:4" ht="15">
      <c r="A17" s="92" t="s">
        <v>343</v>
      </c>
      <c r="B17" s="92">
        <v>0</v>
      </c>
      <c r="C17" s="92" t="s">
        <v>348</v>
      </c>
      <c r="D17" s="92">
        <v>2</v>
      </c>
    </row>
    <row r="18" spans="1:4" ht="15">
      <c r="A18" s="92" t="s">
        <v>344</v>
      </c>
      <c r="B18" s="92">
        <v>51</v>
      </c>
      <c r="C18" s="92" t="s">
        <v>352</v>
      </c>
      <c r="D18" s="92">
        <v>2</v>
      </c>
    </row>
    <row r="19" spans="1:4" ht="15">
      <c r="A19" s="92" t="s">
        <v>345</v>
      </c>
      <c r="B19" s="92">
        <v>51</v>
      </c>
      <c r="C19" s="92" t="s">
        <v>349</v>
      </c>
      <c r="D19" s="92">
        <v>2</v>
      </c>
    </row>
    <row r="20" spans="1:4" ht="15">
      <c r="A20" s="92" t="s">
        <v>346</v>
      </c>
      <c r="B20" s="92">
        <v>4</v>
      </c>
      <c r="C20" s="92" t="s">
        <v>350</v>
      </c>
      <c r="D20" s="92">
        <v>2</v>
      </c>
    </row>
    <row r="21" spans="1:4" ht="15">
      <c r="A21" s="92" t="s">
        <v>347</v>
      </c>
      <c r="B21" s="92">
        <v>3</v>
      </c>
      <c r="C21" s="92" t="s">
        <v>353</v>
      </c>
      <c r="D21" s="92">
        <v>2</v>
      </c>
    </row>
    <row r="22" spans="1:4" ht="15">
      <c r="A22" s="92" t="s">
        <v>348</v>
      </c>
      <c r="B22" s="92">
        <v>2</v>
      </c>
      <c r="C22" s="92" t="s">
        <v>354</v>
      </c>
      <c r="D22" s="92">
        <v>2</v>
      </c>
    </row>
    <row r="23" spans="1:4" ht="15">
      <c r="A23" s="92" t="s">
        <v>349</v>
      </c>
      <c r="B23" s="92">
        <v>2</v>
      </c>
      <c r="C23" s="92" t="s">
        <v>355</v>
      </c>
      <c r="D23" s="92">
        <v>2</v>
      </c>
    </row>
    <row r="24" spans="1:4" ht="15">
      <c r="A24" s="92" t="s">
        <v>350</v>
      </c>
      <c r="B24" s="92">
        <v>2</v>
      </c>
      <c r="C24" s="92" t="s">
        <v>356</v>
      </c>
      <c r="D24" s="92">
        <v>2</v>
      </c>
    </row>
    <row r="27" spans="1:4" ht="15" customHeight="1">
      <c r="A27" s="13" t="s">
        <v>359</v>
      </c>
      <c r="B27" s="13" t="s">
        <v>329</v>
      </c>
      <c r="C27" s="13" t="s">
        <v>366</v>
      </c>
      <c r="D27" s="13" t="s">
        <v>331</v>
      </c>
    </row>
    <row r="28" spans="1:4" ht="15">
      <c r="A28" s="92" t="s">
        <v>360</v>
      </c>
      <c r="B28" s="92">
        <v>2</v>
      </c>
      <c r="C28" s="92" t="s">
        <v>360</v>
      </c>
      <c r="D28" s="92">
        <v>2</v>
      </c>
    </row>
    <row r="29" spans="1:4" ht="15">
      <c r="A29" s="92" t="s">
        <v>361</v>
      </c>
      <c r="B29" s="92">
        <v>2</v>
      </c>
      <c r="C29" s="92" t="s">
        <v>361</v>
      </c>
      <c r="D29" s="92">
        <v>2</v>
      </c>
    </row>
    <row r="30" spans="1:4" ht="15">
      <c r="A30" s="92" t="s">
        <v>362</v>
      </c>
      <c r="B30" s="92">
        <v>2</v>
      </c>
      <c r="C30" s="92" t="s">
        <v>362</v>
      </c>
      <c r="D30" s="92">
        <v>2</v>
      </c>
    </row>
    <row r="31" spans="1:4" ht="15">
      <c r="A31" s="92" t="s">
        <v>363</v>
      </c>
      <c r="B31" s="92">
        <v>2</v>
      </c>
      <c r="C31" s="92" t="s">
        <v>363</v>
      </c>
      <c r="D31" s="92">
        <v>2</v>
      </c>
    </row>
    <row r="32" spans="1:4" ht="15">
      <c r="A32" s="92" t="s">
        <v>364</v>
      </c>
      <c r="B32" s="92">
        <v>2</v>
      </c>
      <c r="C32" s="92" t="s">
        <v>364</v>
      </c>
      <c r="D32" s="92">
        <v>2</v>
      </c>
    </row>
    <row r="33" spans="1:4" ht="15">
      <c r="A33" s="92" t="s">
        <v>365</v>
      </c>
      <c r="B33" s="92">
        <v>2</v>
      </c>
      <c r="C33" s="92" t="s">
        <v>365</v>
      </c>
      <c r="D33" s="92">
        <v>2</v>
      </c>
    </row>
    <row r="36" spans="1:4" ht="15" customHeight="1">
      <c r="A36" s="86" t="s">
        <v>369</v>
      </c>
      <c r="B36" s="86" t="s">
        <v>329</v>
      </c>
      <c r="C36" s="86" t="s">
        <v>371</v>
      </c>
      <c r="D36" s="86" t="s">
        <v>331</v>
      </c>
    </row>
    <row r="37" spans="1:4" ht="15">
      <c r="A37" s="86"/>
      <c r="B37" s="86"/>
      <c r="C37" s="86"/>
      <c r="D37" s="86"/>
    </row>
    <row r="39" spans="1:4" ht="15" customHeight="1">
      <c r="A39" s="86" t="s">
        <v>370</v>
      </c>
      <c r="B39" s="86" t="s">
        <v>329</v>
      </c>
      <c r="C39" s="86" t="s">
        <v>372</v>
      </c>
      <c r="D39" s="86" t="s">
        <v>331</v>
      </c>
    </row>
    <row r="40" spans="1:4" ht="15">
      <c r="A40" s="86"/>
      <c r="B40" s="86"/>
      <c r="C40" s="86"/>
      <c r="D40" s="86"/>
    </row>
    <row r="42" spans="1:4" ht="15" customHeight="1">
      <c r="A42" s="13" t="s">
        <v>375</v>
      </c>
      <c r="B42" s="13" t="s">
        <v>329</v>
      </c>
      <c r="C42" s="13" t="s">
        <v>376</v>
      </c>
      <c r="D42" s="13" t="s">
        <v>331</v>
      </c>
    </row>
    <row r="43" spans="1:4" ht="15">
      <c r="A43" s="117" t="s">
        <v>212</v>
      </c>
      <c r="B43" s="86">
        <v>8094</v>
      </c>
      <c r="C43" s="117" t="s">
        <v>212</v>
      </c>
      <c r="D43" s="86">
        <v>8094</v>
      </c>
    </row>
    <row r="44" spans="1:4" ht="15">
      <c r="A44" s="117" t="s">
        <v>213</v>
      </c>
      <c r="B44" s="86">
        <v>401</v>
      </c>
      <c r="C44" s="117" t="s">
        <v>213</v>
      </c>
      <c r="D44" s="86">
        <v>401</v>
      </c>
    </row>
    <row r="45" spans="1:4" ht="15">
      <c r="A45" s="117" t="s">
        <v>214</v>
      </c>
      <c r="B45" s="86">
        <v>135</v>
      </c>
      <c r="C45" s="117" t="s">
        <v>214</v>
      </c>
      <c r="D45" s="86">
        <v>135</v>
      </c>
    </row>
  </sheetData>
  <hyperlinks>
    <hyperlink ref="A2" r:id="rId1" display="https://www.maghrebvoices.com/a/488443.ht"/>
    <hyperlink ref="A3" r:id="rId2" display="https://www.maghrebvoices.com/a/488729.html"/>
    <hyperlink ref="A4" r:id="rId3" display="https://www.maghrebvoices.com/a/487919.html"/>
    <hyperlink ref="C2" r:id="rId4" display="https://www.maghrebvoices.com/a/488443.ht"/>
    <hyperlink ref="C3" r:id="rId5" display="https://www.maghrebvoices.com/a/487919.html"/>
    <hyperlink ref="C4" r:id="rId6" display="https://www.maghrebvoices.com/a/488729.html"/>
  </hyperlinks>
  <printOptions/>
  <pageMargins left="0.7" right="0.7" top="0.75" bottom="0.75" header="0.3" footer="0.3"/>
  <pageSetup orientation="portrait" paperSize="9"/>
  <tableParts>
    <tablePart r:id="rId13"/>
    <tablePart r:id="rId10"/>
    <tablePart r:id="rId7"/>
    <tablePart r:id="rId12"/>
    <tablePart r:id="rId9"/>
    <tablePart r:id="rId11"/>
    <tablePart r:id="rId14"/>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2019-04-15T02:52:27Z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