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<sst xmlns="http://schemas.openxmlformats.org/spreadsheetml/2006/main" count="3278" uniqueCount="808">
  <si>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</si>
  <si>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</si>
  <si>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</si>
  <si>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</si>
  <si>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</si>
  <si>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</si>
  <si>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</si>
  <si>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</si>
  <si>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</si>
  <si>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</si>
  <si>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</si>
  <si>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</si>
  <si>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</si>
  <si>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</si>
  <si>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</si>
  <si>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</si>
  <si>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</si>
  <si>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</si>
  <si>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</si>
  <si>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</si>
  <si>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</si>
  <si>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</si>
  <si>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</si>
  <si>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</si>
  <si>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</si>
  <si>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</si>
  <si>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</si>
  <si>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</si>
  <si>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</si>
  <si>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</si>
  <si>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</si>
  <si>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</si>
  <si>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</si>
  <si>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</si>
  <si>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</si>
  <si>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</si>
  <si>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</si>
  <si>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</si>
  <si>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</si>
  <si>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</si>
  <si>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</si>
  <si>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</si>
  <si>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</si>
  <si>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</si>
  <si>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</si>
  <si>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</si>
  <si>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</si>
  <si>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</si>
  <si>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</si>
  <si>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</si>
  <si>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</si>
  <si>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</si>
  <si>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</si>
  <si>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</si>
  <si>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</si>
  <si>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</si>
  <si>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</si>
  <si>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</si>
  <si>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</si>
  <si>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</si>
  <si>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</si>
  <si>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</si>
  <si>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</si>
  <si>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</si>
  <si>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</si>
  <si>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</si>
  <si>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</si>
  <si>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</si>
  <si>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</si>
  <si>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</si>
  <si>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</si>
  <si>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</si>
  <si>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</si>
  <si>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</si>
  <si>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</si>
  <si>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</si>
  <si>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</si>
  <si>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</si>
  <si>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</si>
  <si>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</si>
  <si>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</si>
  <si>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</si>
  <si>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</si>
  <si>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</si>
  <si>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</si>
  <si>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</si>
  <si>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</si>
  <si>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</si>
  <si>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</si>
  <si>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</si>
  <si>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</si>
  <si>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</si>
  <si>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</si>
  <si>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</si>
  <si>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</si>
  <si>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</si>
  <si>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</si>
  <si>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</si>
  <si>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</si>
  <si>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</si>
  <si>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</si>
  <si>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</si>
  <si>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</si>
  <si>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</si>
  <si>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</si>
  <si>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</si>
  <si>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</si>
  <si>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</si>
  <si>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</si>
  <si>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</si>
  <si>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</si>
  <si>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</si>
  <si>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</si>
  <si>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</si>
  <si>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</si>
  <si>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</si>
  <si>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</si>
  <si>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</si>
  <si>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</si>
  <si>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</si>
  <si>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</si>
  <si>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</si>
  <si>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</si>
  <si>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</si>
  <si>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</si>
  <si>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</si>
  <si>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</si>
  <si>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</si>
  <si>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</si>
  <si>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</si>
  <si>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</si>
  <si>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</si>
  <si>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</si>
  <si>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</si>
  <si>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</si>
  <si>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</si>
  <si>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</si>
  <si>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</si>
  <si>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</si>
  <si>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</si>
  <si>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</si>
  <si>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</si>
  <si>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</si>
  <si>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</si>
  <si>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</si>
  <si>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</si>
  <si>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</si>
  <si>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</si>
  <si>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</si>
  <si>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</si>
  <si>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</si>
  <si>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</si>
  <si>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</si>
  <si>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</si>
  <si>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</si>
  <si>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</si>
  <si>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</si>
  <si>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</si>
  <si>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</si>
  <si>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</si>
  <si>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</si>
  <si>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</si>
  <si>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</si>
  <si>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</si>
  <si>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</si>
  <si>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</si>
  <si>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</si>
  <si>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</si>
  <si>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</si>
  <si>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</si>
  <si>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</si>
  <si>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</si>
  <si>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</si>
  <si>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</si>
  <si>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</si>
  <si>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</si>
  <si>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</si>
  <si>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</si>
  <si>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</si>
  <si>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</si>
  <si>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</si>
  <si>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</si>
  <si>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</si>
  <si>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</si>
  <si>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</si>
  <si>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</si>
  <si>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</si>
  <si>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</si>
  <si>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</si>
  <si>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</si>
  <si>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</si>
  <si>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</si>
  <si>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</si>
  <si>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</si>
  <si>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</si>
  <si>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</si>
  <si>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</si>
  <si>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</si>
  <si>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</si>
  <si>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</si>
  <si>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</si>
  <si>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</si>
  <si>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</si>
  <si>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</si>
  <si>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</si>
  <si>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</si>
  <si>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</si>
  <si>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</si>
  <si>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</si>
  <si>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</si>
  <si>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</si>
  <si>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</si>
  <si>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binyork</t>
  </si>
  <si>
    <t>1131adel</t>
  </si>
  <si>
    <t>islambeherypage</t>
  </si>
  <si>
    <t>amen_yr</t>
  </si>
  <si>
    <t>islam_behery</t>
  </si>
  <si>
    <t>subaiesb</t>
  </si>
  <si>
    <t>kuwaittowerss</t>
  </si>
  <si>
    <t>5uq_xz</t>
  </si>
  <si>
    <t>ihalhurra</t>
  </si>
  <si>
    <t>Mentions</t>
  </si>
  <si>
    <t>RT @IHAlhurra: القاضي الشيخ خلدون عريمط في #إسلام_حر.. قريبًا https://t.co/w5BrjQJkhI</t>
  </si>
  <si>
    <t>RT @Islam_Behery: _xD83D__xDD34_ إنتظرونا اليوم على قناة "الحرة"_xD83D__xDCFA_ 
حلقة جديدة من برنامج #إسلام_حر  
في تمام الـ 10مساءً_xD83D__xDD59_ بتوقيت القاهرة. 
_xD83D__xDD39_ الإعادة الأو…</t>
  </si>
  <si>
    <t>#إسلام_بحيري: هناك تجارب ملهمة جدًا وتريد دراسة دقيقة لتكشف لنا كيف تحولت بلادنا العربية من الحكم بالمذاهب الأربعة… https://t.co/MZzjMTJSqv</t>
  </si>
  <si>
    <t>#إسلام_بحيري: المؤسسات الدينية في الوطن العربي بريئة من التيار الجهادي السلفي الداعشي مهما أختلفنا في الأسماء #إسلام_حر</t>
  </si>
  <si>
    <t>#إسلام_بحيري: إذا توقف فهم الإسلام عند فهم رجال القرن الثالث بتصوراتهم فقط سيصبح الإسلام ليس صالح لكل زمان ومكان #إسلام_حر</t>
  </si>
  <si>
    <t>#إسلام_بحيري: الفقه القديم كان بالفعل فيه توسعات قبل ظهور متأخري الحنابله وكان هناك فقيه من متقدمي الحنابله اسمه نج… https://t.co/Dm81V7tuUt</t>
  </si>
  <si>
    <t>#إسلام_بحيري: عندما نعيد قراءة النص الكبير العظيم لا تعني أن نغير في النص أو نتخطاه ولكن يجب أن نتوسع في فهمه بخلاف… https://t.co/fkJ7zPYay5</t>
  </si>
  <si>
    <t>#إٍسلام_بحيري: ظهرت الجماعات الإسلامية تطالب بعودة الخلافة بعد إنعقاد مؤتمر الأزهر في عام 1925 إعتراضًا على سقوط الخلافة  #إسلام_حر</t>
  </si>
  <si>
    <t>RT @IHAlhurra: الشيخ خلدون عريمط: في بعض المذاهب الأخرى يوجد عصمة لأشخاص، لكن لا عصمة عندنا إلا للرسول عليه الصلاة والسلام #إسلام_حر</t>
  </si>
  <si>
    <t>_xD83D__xDD34_ إنتظرونا اليوم على قناة "الحرة"_xD83D__xDCFA_ 
حلقة جديدة من برنامج #إسلام_حر  
في تمام الـ 10مساءً_xD83D__xDD59_ بتوقيت القاهرة. 
_xD83D__xDD39_ الإعاد… https://t.co/SvRcQXCHuy</t>
  </si>
  <si>
    <t>#إسلام_بحيري: هناك تجارب ملهمة جدًا وتريد دراسة دقيقة لتكشف لنا كيف تحولت بلادنا العربية من الحكم بالمذاهب الأربعة… https://t.co/rcT6q21JT8</t>
  </si>
  <si>
    <t>#إسلام_بحيري: الفقه القديم كان بالفعل فيه توسعات قبل ظهور متأخري الحنابله وكان هناك فقيه من متقدمي الحنابله اسمه نج… https://t.co/W3n9296Mk1</t>
  </si>
  <si>
    <t>#إسلام_بحيري: عندما نعيد قراءة النص الكبير العظيم لا تعني أن نغير في النص أو نتخطاه ولكن يجب أن نتوسع في فهمه بخلاف… https://t.co/6hvLogjxnC</t>
  </si>
  <si>
    <t>RT @IHAlhurra: #إسلام_بحيري: المؤسسات الدينية في الوطن العربي بريئة من التيار الجهادي السلفي الداعشي مهما اختلفنا في الأسماء #إسلام_حر</t>
  </si>
  <si>
    <t>RT @Islam_Behery: #إسلام_بحيري: إذا توقف فهم الإسلام عند فهم رجال القرن الثالث بتصوراتهم فقط سيصبح الإسلام ليس صالح لكل زمان ومكان #إسلام_حر</t>
  </si>
  <si>
    <t>"من تمنطق حتما سيتنوّر"
متفق عليه
#إسلام_حر</t>
  </si>
  <si>
    <t>RT @Kuwaittowerss: "من تمنطق حتما سيتنوّر"
متفق عليه
#إسلام_حر</t>
  </si>
  <si>
    <t>القاضي الشيخ خلدون عريمط في #إسلام_حر.. قريبًا https://t.co/w5BrjQJkhI</t>
  </si>
  <si>
    <t>الشيخ خلدون عريمط: في بعض المذاهب الأخرى يوجد عصمة لأشخاص، لكن لا عصمة عندنا إلا للرسول عليه الصلاة والسلام #إسلام_حر</t>
  </si>
  <si>
    <t>#إسلام_بحيري: هناك تجارب ملهمة جدًا وتحتاج إلى دراسة دقيقة لتكشف لنا كيف تحولت بلادنا العربية من الحكم بالمذاهب الأ… https://t.co/dM38ft6K3g</t>
  </si>
  <si>
    <t>#إسلام_بحيري: المؤسسات الدينية في الوطن العربي بريئة من التيار الجهادي السلفي الداعشي مهما اختلفنا في الأسماء #إسلام_حر</t>
  </si>
  <si>
    <t>#إسلام_بحيري: إذا توقف فهم الإسلام عند فهم رجال القرون الثلاثة الأولى بتصوراتهم فقط، سيصبح الإسلام غير صالح لكل زمان ومكان #إسلام_حر</t>
  </si>
  <si>
    <t>#إسلام_بحيري: الفقه القديم كان فيه توسعات قبل ظهور متأخري الحنابلة، وكان هناك فقيه من متقدمي الحنابلة اسمه نجم الدي… https://t.co/XppeYQMnFE</t>
  </si>
  <si>
    <t>#إسلام_بحيري: عندما نعيد قراءة النص الكبير العظيم لا يعني ذلك أن نغير في النص أو نتخطاه، ولكن يجب أن نتوسع في فهمه… https://t.co/fx9xlLW7SZ</t>
  </si>
  <si>
    <t>#إسلام_بحيري: فكرة العقاب البدني ليست أصل الفكرة ولا المقصد الأساسي للشرع، لأن الشرع لا يريد إلا عقوبة ما لمن أجرم،… https://t.co/Y8kkjl3k9a</t>
  </si>
  <si>
    <t>#إسلام_بحيري: نحن في نظر التيارات الإسلامية بما يتضمن الدستور بالقانون بكل ما يخص الدولة، على كفر وضلال، ولا نحكم ب… https://t.co/49AMm0E6Km</t>
  </si>
  <si>
    <t>#إسلام_حر - المصلحة أم الشرع؟ https://t.co/w3BfeAz04p</t>
  </si>
  <si>
    <t>https://twitter.com/i/web/status/1115347442667540481</t>
  </si>
  <si>
    <t>https://twitter.com/i/web/status/1115347750386905095</t>
  </si>
  <si>
    <t>https://twitter.com/i/web/status/1115347789532340225</t>
  </si>
  <si>
    <t>https://twitter.com/i/web/status/1115299909748633600</t>
  </si>
  <si>
    <t>https://twitter.com/i/web/status/1115347385000046592</t>
  </si>
  <si>
    <t>https://twitter.com/i/web/status/1115347732313640960</t>
  </si>
  <si>
    <t>https://twitter.com/i/web/status/1115347806745767936</t>
  </si>
  <si>
    <t>https://twitter.com/i/web/status/1115347496623071232</t>
  </si>
  <si>
    <t>https://twitter.com/i/web/status/1115347890182946817</t>
  </si>
  <si>
    <t>https://twitter.com/i/web/status/1115348081007108097</t>
  </si>
  <si>
    <t>https://twitter.com/i/web/status/1115348440857370629</t>
  </si>
  <si>
    <t>https://twitter.com/i/web/status/1115348508406632448</t>
  </si>
  <si>
    <t>twitter.com</t>
  </si>
  <si>
    <t>إسلام_حر</t>
  </si>
  <si>
    <t>إسلام_بحيري</t>
  </si>
  <si>
    <t>إسلام_بحيري إسلام_حر</t>
  </si>
  <si>
    <t>إٍسلام_بحيري إسلام_حر</t>
  </si>
  <si>
    <t>https://pbs.twimg.com/ext_tw_video_thumb/1114591511579168769/pu/img/dCAuprbWlXWt-X_O.jpg</t>
  </si>
  <si>
    <t>https://pbs.twimg.com/ext_tw_video_thumb/1116740582980845570/pu/img/MrYLsUiGluVrR1oy.jpg</t>
  </si>
  <si>
    <t>http://pbs.twimg.com/profile_images/1080167946608144389/0IIsNYfD_normal.jpg</t>
  </si>
  <si>
    <t>http://pbs.twimg.com/profile_images/969675470433325058/Pp3IIkiu_normal.jpg</t>
  </si>
  <si>
    <t>http://pbs.twimg.com/profile_images/1114831693440016384/Wy_WYP8U_normal.jpg</t>
  </si>
  <si>
    <t>http://pbs.twimg.com/profile_images/940666889100984320/OY0AYuoD_normal.jpg</t>
  </si>
  <si>
    <t>http://pbs.twimg.com/profile_images/1106827260982632459/5L9CPlQ__normal.jpg</t>
  </si>
  <si>
    <t>http://pbs.twimg.com/profile_images/1093039953771139073/4kDpqaVy_normal.jpg</t>
  </si>
  <si>
    <t>http://pbs.twimg.com/profile_images/1048267854838202368/K-Fo_Fk-_normal.jpg</t>
  </si>
  <si>
    <t>http://pbs.twimg.com/profile_images/1057686521917120513/CM8-v7d9_normal.jpg</t>
  </si>
  <si>
    <t>https://twitter.com/#!/binyork/status/1115005394613604358</t>
  </si>
  <si>
    <t>https://twitter.com/#!/1131adel/status/1115322327754072064</t>
  </si>
  <si>
    <t>https://twitter.com/#!/islambeherypage/status/1115347442667540481</t>
  </si>
  <si>
    <t>https://twitter.com/#!/islambeherypage/status/1115347495666749445</t>
  </si>
  <si>
    <t>https://twitter.com/#!/islambeherypage/status/1115347642115133445</t>
  </si>
  <si>
    <t>https://twitter.com/#!/islambeherypage/status/1115347750386905095</t>
  </si>
  <si>
    <t>https://twitter.com/#!/islambeherypage/status/1115347789532340225</t>
  </si>
  <si>
    <t>https://twitter.com/#!/islambeherypage/status/1115347898273861634</t>
  </si>
  <si>
    <t>https://twitter.com/#!/amen_yr/status/1115518937280782336</t>
  </si>
  <si>
    <t>https://twitter.com/#!/islam_behery/status/1115299909748633600</t>
  </si>
  <si>
    <t>https://twitter.com/#!/islam_behery/status/1115347385000046592</t>
  </si>
  <si>
    <t>https://twitter.com/#!/islam_behery/status/1115347523307220996</t>
  </si>
  <si>
    <t>https://twitter.com/#!/islam_behery/status/1115347674671255555</t>
  </si>
  <si>
    <t>https://twitter.com/#!/islam_behery/status/1115347732313640960</t>
  </si>
  <si>
    <t>https://twitter.com/#!/islam_behery/status/1115347806745767936</t>
  </si>
  <si>
    <t>https://twitter.com/#!/islam_behery/status/1115347883732144128</t>
  </si>
  <si>
    <t>https://twitter.com/#!/islam_behery/status/1115348363854131201</t>
  </si>
  <si>
    <t>https://twitter.com/#!/subaiesb/status/1115521716359499776</t>
  </si>
  <si>
    <t>https://twitter.com/#!/kuwaittowerss/status/1115458974042796034</t>
  </si>
  <si>
    <t>https://twitter.com/#!/5uq_xz/status/1115800485406171136</t>
  </si>
  <si>
    <t>https://twitter.com/#!/ihalhurra/status/1114591623776755713</t>
  </si>
  <si>
    <t>https://twitter.com/#!/ihalhurra/status/1115354305899450368</t>
  </si>
  <si>
    <t>https://twitter.com/#!/ihalhurra/status/1115347496623071232</t>
  </si>
  <si>
    <t>https://twitter.com/#!/ihalhurra/status/1115347601354842112</t>
  </si>
  <si>
    <t>https://twitter.com/#!/ihalhurra/status/1115347787779072001</t>
  </si>
  <si>
    <t>https://twitter.com/#!/ihalhurra/status/1115347890182946817</t>
  </si>
  <si>
    <t>https://twitter.com/#!/ihalhurra/status/1115348081007108097</t>
  </si>
  <si>
    <t>https://twitter.com/#!/ihalhurra/status/1115348440857370629</t>
  </si>
  <si>
    <t>https://twitter.com/#!/ihalhurra/status/1115348508406632448</t>
  </si>
  <si>
    <t>https://twitter.com/#!/ihalhurra/status/1116741029384916995</t>
  </si>
  <si>
    <t>1115005394613604358</t>
  </si>
  <si>
    <t>1115322327754072064</t>
  </si>
  <si>
    <t>1115347442667540481</t>
  </si>
  <si>
    <t>1115347495666749445</t>
  </si>
  <si>
    <t>1115347642115133445</t>
  </si>
  <si>
    <t>1115347750386905095</t>
  </si>
  <si>
    <t>1115347789532340225</t>
  </si>
  <si>
    <t>1115347898273861634</t>
  </si>
  <si>
    <t>1115518937280782336</t>
  </si>
  <si>
    <t>1115299909748633600</t>
  </si>
  <si>
    <t>1115347385000046592</t>
  </si>
  <si>
    <t>1115347523307220996</t>
  </si>
  <si>
    <t>1115347674671255555</t>
  </si>
  <si>
    <t>1115347732313640960</t>
  </si>
  <si>
    <t>1115347806745767936</t>
  </si>
  <si>
    <t>1115347883732144128</t>
  </si>
  <si>
    <t>1115348363854131201</t>
  </si>
  <si>
    <t>1115521716359499776</t>
  </si>
  <si>
    <t>1115458974042796034</t>
  </si>
  <si>
    <t>1115800485406171136</t>
  </si>
  <si>
    <t>1114591623776755713</t>
  </si>
  <si>
    <t>1115354305899450368</t>
  </si>
  <si>
    <t>1115347496623071232</t>
  </si>
  <si>
    <t>1115347601354842112</t>
  </si>
  <si>
    <t>1115347787779072001</t>
  </si>
  <si>
    <t>1115347890182946817</t>
  </si>
  <si>
    <t>1115348081007108097</t>
  </si>
  <si>
    <t>1115348440857370629</t>
  </si>
  <si>
    <t>1115348508406632448</t>
  </si>
  <si>
    <t>1116741029384916995</t>
  </si>
  <si>
    <t/>
  </si>
  <si>
    <t>ar</t>
  </si>
  <si>
    <t>Twitter for Android</t>
  </si>
  <si>
    <t>TweetDeck</t>
  </si>
  <si>
    <t>Twitter for iPhone</t>
  </si>
  <si>
    <t>Hootsuite Inc.</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</si>
  <si>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</si>
  <si>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</si>
  <si>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</si>
  <si>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</si>
  <si>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</si>
  <si>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</si>
  <si>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</si>
  <si>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</si>
  <si>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</si>
  <si>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</si>
  <si>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</si>
  <si>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</si>
  <si>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</si>
  <si>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</si>
  <si>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</si>
  <si>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</si>
  <si>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</si>
  <si>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</si>
  <si>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</si>
  <si>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</si>
  <si>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</si>
  <si>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</si>
  <si>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</si>
  <si>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متكي بالسطح</t>
  </si>
  <si>
    <t>إسلام حر - Islam Hurr</t>
  </si>
  <si>
    <t>Adel jassem</t>
  </si>
  <si>
    <t>Islam Behery's library</t>
  </si>
  <si>
    <t>Islam Behery page</t>
  </si>
  <si>
    <t>آمـِن_xD83D__xDC64__xD83D__xDC53_</t>
  </si>
  <si>
    <t>SBS</t>
  </si>
  <si>
    <t>Alaa الرشيدي</t>
  </si>
  <si>
    <t>خارج القطيع</t>
  </si>
  <si>
    <t>‏‏‏‏‏‏‏‏‏‏‏‏‏‏‏مسافر زاده الخيال</t>
  </si>
  <si>
    <t>"إسلام حر" هو نافذة مطلة على الجانب المشرق من الدين الإسلامي، يقدمه الباحث إسلام بحيري على شاشة "الحرة"، لتصحيح بعض المفاهيم المغلوطة عن الإسلام.</t>
  </si>
  <si>
    <t>الصفحة الرسمية لبرامج وأعمال  الكاتب والمفكر إسلام بحيري</t>
  </si>
  <si>
    <t>Am a person that resents those that think they have the only right to speak in the name of God/Allah &amp;  whom without, we are doomed in forever hell fire.</t>
  </si>
  <si>
    <t>‏‏‏‏‏‏‏‏‏‏‏‏‏‏‏‏‏‏‏‏‏‏‏‏‏‏‏لو لم يكن هناك جنة أو نار
سأتعامل مع الآخربإنسانيتي حتى أموت،
إنسانٌ وكفى
 English Literature from AOU,kuwait/تنويرجي بجريدة https://t.co/aJfljLgpcI</t>
  </si>
  <si>
    <t>كن حراً وتفكر لا تسلم عقلك لغيرك عش حرية افكارك واستقلاليتك ولو في مخيلتك</t>
  </si>
  <si>
    <t xml:space="preserve">الأحساء </t>
  </si>
  <si>
    <t>Washington, DC</t>
  </si>
  <si>
    <t>دبي, الامارات العربية المتحدة</t>
  </si>
  <si>
    <t>KSA &amp; Bahrain</t>
  </si>
  <si>
    <t>مدونتي _xD83D__xDC47_</t>
  </si>
  <si>
    <t>https://www.alhurra.com/</t>
  </si>
  <si>
    <t>https://alresheedialaa.blogspot.com/?m=1</t>
  </si>
  <si>
    <t>https://pbs.twimg.com/profile_banners/1055536996507115520/1541188168</t>
  </si>
  <si>
    <t>https://pbs.twimg.com/profile_banners/2673235689/1517271440</t>
  </si>
  <si>
    <t>https://pbs.twimg.com/profile_banners/969669213492260864/1520024441</t>
  </si>
  <si>
    <t>https://pbs.twimg.com/profile_banners/1059474411944927232/1552021148</t>
  </si>
  <si>
    <t>https://pbs.twimg.com/profile_banners/43508419/1473665622</t>
  </si>
  <si>
    <t>https://pbs.twimg.com/profile_banners/228622017/1424661613</t>
  </si>
  <si>
    <t>https://pbs.twimg.com/profile_banners/962356747032817665/1551370954</t>
  </si>
  <si>
    <t>en</t>
  </si>
  <si>
    <t>http://abs.twimg.com/images/themes/theme1/bg.png</t>
  </si>
  <si>
    <t>http://abs.twimg.com/images/themes/theme8/bg.gif</t>
  </si>
  <si>
    <t>http://pbs.twimg.com/profile_images/637049906218205184/6C3JLhRz_normal.jpg</t>
  </si>
  <si>
    <t>Open Twitter Page for This Person</t>
  </si>
  <si>
    <t>https://twitter.com/binyork</t>
  </si>
  <si>
    <t>https://twitter.com/ihalhurra</t>
  </si>
  <si>
    <t>https://twitter.com/1131adel</t>
  </si>
  <si>
    <t>https://twitter.com/islam_behery</t>
  </si>
  <si>
    <t>https://twitter.com/islambeherypage</t>
  </si>
  <si>
    <t>https://twitter.com/amen_yr</t>
  </si>
  <si>
    <t>https://twitter.com/subaiesb</t>
  </si>
  <si>
    <t>https://twitter.com/kuwaittowerss</t>
  </si>
  <si>
    <t>https://twitter.com/5uq_xz</t>
  </si>
  <si>
    <t>binyork
RT @IHAlhurra: القاضي الشيخ خلدون
عريمط في #إسلام_حر.. قريبًا https://t.co/w5BrjQJkhI</t>
  </si>
  <si>
    <t>ihalhurra
#إسلام_حر - المصلحة أم الشرع؟ https://t.co/w3BfeAz04p</t>
  </si>
  <si>
    <t>1131adel
RT @Islam_Behery: _xD83D__xDD34_ إنتظرونا اليوم
على قناة "الحرة"_xD83D__xDCFA_ حلقة جديدة من
برنامج #إسلام_حر في تمام الـ 10مساءً_xD83D__xDD59_
بتوقيت القاهرة. _xD83D__xDD39_ الإعادة الأو…</t>
  </si>
  <si>
    <t>islam_behery
RT @IHAlhurra: #إسلام_بحيري: المؤسسات
الدينية في الوطن العربي بريئة من
التيار الجهادي السلفي الداعشي مهما
اختلفنا في الأسماء #إسلام_حر</t>
  </si>
  <si>
    <t>islambeherypage
#إٍسلام_بحيري: ظهرت الجماعات الإسلامية
تطالب بعودة الخلافة بعد إنعقاد
مؤتمر الأزهر في عام 1925 إعتراضًا
على سقوط الخلافة #إسلام_حر</t>
  </si>
  <si>
    <t>amen_yr
RT @IHAlhurra: الشيخ خلدون عريمط:
في بعض المذاهب الأخرى يوجد عصمة
لأشخاص، لكن لا عصمة عندنا إلا للرسول
عليه الصلاة والسلام #إسلام_حر</t>
  </si>
  <si>
    <t>subaiesb
RT @Islam_Behery: #إسلام_بحيري:
إذا توقف فهم الإسلام عند فهم رجال
القرن الثالث بتصوراتهم فقط سيصبح
الإسلام ليس صالح لكل زمان ومكان
#إسلام_حر</t>
  </si>
  <si>
    <t>kuwaittowerss
"من تمنطق حتما سيتنوّر" متفق عليه
#إسلام_حر</t>
  </si>
  <si>
    <t>5uq_xz
RT @Kuwaittowerss: "من تمنطق حتما
سيتنوّر" متفق عليه #إسلام_حر</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</si>
  <si>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</si>
  <si>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</si>
  <si>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</si>
  <si>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</si>
  <si>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</si>
  <si>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</si>
  <si>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</si>
  <si>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</si>
  <si>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</si>
  <si>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</si>
  <si>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</si>
  <si>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</si>
  <si>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</si>
  <si>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</si>
  <si>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</si>
  <si>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</si>
  <si>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</si>
  <si>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</si>
  <si>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</si>
  <si>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</si>
  <si>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</si>
  <si>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</si>
  <si>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</si>
  <si>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</si>
  <si>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</si>
  <si>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</si>
  <si>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</si>
  <si>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</si>
  <si>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</si>
  <si>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</si>
  <si>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</si>
  <si>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</si>
  <si>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</si>
  <si>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</si>
  <si>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</si>
  <si>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</si>
  <si>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</si>
  <si>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</si>
  <si>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</si>
  <si>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</si>
  <si>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</si>
  <si>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</si>
  <si>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</si>
  <si>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</si>
  <si>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</si>
  <si>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</si>
  <si>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</si>
  <si>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</si>
  <si>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</si>
  <si>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</si>
  <si>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</si>
  <si>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</si>
  <si>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</si>
  <si>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</si>
  <si>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</si>
  <si>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</si>
  <si>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</si>
  <si>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</si>
  <si>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</si>
  <si>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</si>
  <si>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</si>
  <si>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</si>
  <si>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</si>
  <si>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</si>
  <si>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</si>
  <si>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</si>
  <si>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</si>
  <si>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</si>
  <si>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</si>
  <si>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https://twitter.com/i/web/status/1115299909748633600 https://twitter.com/i/web/status/1115347385000046592 https://twitter.com/i/web/status/1115347732313640960 https://twitter.com/i/web/status/1115347806745767936</t>
  </si>
  <si>
    <t>https://twitter.com/i/web/status/1115347496623071232 https://twitter.com/i/web/status/1115347890182946817 https://twitter.com/i/web/status/1115348081007108097 https://twitter.com/i/web/status/1115348440857370629 https://twitter.com/i/web/status/1115348508406632448</t>
  </si>
  <si>
    <t>https://twitter.com/i/web/status/1115347442667540481 https://twitter.com/i/web/status/1115347750386905095 https://twitter.com/i/web/status/1115347789532340225</t>
  </si>
  <si>
    <t>Top Domains in Tweet in Entire Graph</t>
  </si>
  <si>
    <t>Top Domains in Tweet in G1</t>
  </si>
  <si>
    <t>Top Domains in Tweet in G2</t>
  </si>
  <si>
    <t>Top Domains in Tweet in G3</t>
  </si>
  <si>
    <t>Top Domains in Tweet in G4</t>
  </si>
  <si>
    <t>Top Domains in Tweet</t>
  </si>
  <si>
    <t>Top Hashtags in Tweet in Entire Graph</t>
  </si>
  <si>
    <t>إٍسلام_بحيري</t>
  </si>
  <si>
    <t>Top Hashtags in Tweet in G1</t>
  </si>
  <si>
    <t>Top Hashtags in Tweet in G2</t>
  </si>
  <si>
    <t>Top Hashtags in Tweet in G3</t>
  </si>
  <si>
    <t>Top Hashtags in Tweet in G4</t>
  </si>
  <si>
    <t>Top Hashtags in Tweet</t>
  </si>
  <si>
    <t>إسلام_بحيري إسلام_حر إٍسلام_بحيري</t>
  </si>
  <si>
    <t>إسلام_حر إسلام_بحيري</t>
  </si>
  <si>
    <t>Top Words in Tweet in Entire Graph</t>
  </si>
  <si>
    <t>Words in Sentiment List#1: Positive</t>
  </si>
  <si>
    <t>Words in Sentiment List#2: Negative</t>
  </si>
  <si>
    <t>Words in Sentiment List#3: Angry/Violent</t>
  </si>
  <si>
    <t>Non-categorized Words</t>
  </si>
  <si>
    <t>Total Words</t>
  </si>
  <si>
    <t>في</t>
  </si>
  <si>
    <t>#إسلام_حر</t>
  </si>
  <si>
    <t>#إسلام_بحيري</t>
  </si>
  <si>
    <t>من</t>
  </si>
  <si>
    <t>فهم</t>
  </si>
  <si>
    <t>Top Words in Tweet in G1</t>
  </si>
  <si>
    <t>الإسلام</t>
  </si>
  <si>
    <t>على</t>
  </si>
  <si>
    <t>إذا</t>
  </si>
  <si>
    <t>توقف</t>
  </si>
  <si>
    <t>Top Words in Tweet in G2</t>
  </si>
  <si>
    <t>الشيخ</t>
  </si>
  <si>
    <t>خلدون</t>
  </si>
  <si>
    <t>عريمط</t>
  </si>
  <si>
    <t>عصمة</t>
  </si>
  <si>
    <t>لا</t>
  </si>
  <si>
    <t>إلا</t>
  </si>
  <si>
    <t>ا</t>
  </si>
  <si>
    <t>Top Words in Tweet in G3</t>
  </si>
  <si>
    <t>تمنطق</t>
  </si>
  <si>
    <t>حتما</t>
  </si>
  <si>
    <t>سيتنو</t>
  </si>
  <si>
    <t>ر</t>
  </si>
  <si>
    <t>متفق</t>
  </si>
  <si>
    <t>عليه</t>
  </si>
  <si>
    <t>Top Words in Tweet in G4</t>
  </si>
  <si>
    <t>الخلافة</t>
  </si>
  <si>
    <t>هناك</t>
  </si>
  <si>
    <t>الحنابله</t>
  </si>
  <si>
    <t>Top Words in Tweet</t>
  </si>
  <si>
    <t>في #إسلام_بحيري #إسلام_حر من فهم الإسلام على islam_behery إذا توقف</t>
  </si>
  <si>
    <t>في #إسلام_حر #إسلام_بحيري الشيخ خلدون عريمط عصمة لا إلا ا</t>
  </si>
  <si>
    <t>من تمنطق حتما سيتنو ر متفق عليه #إسلام_حر</t>
  </si>
  <si>
    <t>في #إسلام_بحيري #إسلام_حر من الخلافة ا هناك فهم الإسلام الحنابله</t>
  </si>
  <si>
    <t>Top Word Pairs in Tweet in Entire Graph</t>
  </si>
  <si>
    <t>#إسلام_بحيري,إذا</t>
  </si>
  <si>
    <t>إذا,توقف</t>
  </si>
  <si>
    <t>توقف,فهم</t>
  </si>
  <si>
    <t>فهم,الإسلام</t>
  </si>
  <si>
    <t>الإسلام,عند</t>
  </si>
  <si>
    <t>عند,فهم</t>
  </si>
  <si>
    <t>فهم,رجال</t>
  </si>
  <si>
    <t>بتصوراتهم,فقط</t>
  </si>
  <si>
    <t>فقط,سيصبح</t>
  </si>
  <si>
    <t>سيصبح,الإسلام</t>
  </si>
  <si>
    <t>Top Word Pairs in Tweet in G1</t>
  </si>
  <si>
    <t>رجال,القرن</t>
  </si>
  <si>
    <t>القرن,الثالث</t>
  </si>
  <si>
    <t>الثالث,بتصوراتهم</t>
  </si>
  <si>
    <t>Top Word Pairs in Tweet in G2</t>
  </si>
  <si>
    <t>الشيخ,خلدون</t>
  </si>
  <si>
    <t>خلدون,عريمط</t>
  </si>
  <si>
    <t>عريمط,في</t>
  </si>
  <si>
    <t>في,بعض</t>
  </si>
  <si>
    <t>بعض,المذاهب</t>
  </si>
  <si>
    <t>المذاهب,الأخرى</t>
  </si>
  <si>
    <t>الأخرى,يوجد</t>
  </si>
  <si>
    <t>يوجد,عصمة</t>
  </si>
  <si>
    <t>عصمة,لأشخاص</t>
  </si>
  <si>
    <t>لأشخاص,لكن</t>
  </si>
  <si>
    <t>Top Word Pairs in Tweet in G3</t>
  </si>
  <si>
    <t>من,تمنطق</t>
  </si>
  <si>
    <t>تمنطق,حتما</t>
  </si>
  <si>
    <t>حتما,سيتنو</t>
  </si>
  <si>
    <t>سيتنو,ر</t>
  </si>
  <si>
    <t>ر,متفق</t>
  </si>
  <si>
    <t>متفق,عليه</t>
  </si>
  <si>
    <t>عليه,#إسلام_حر</t>
  </si>
  <si>
    <t>Top Word Pairs in Tweet in G4</t>
  </si>
  <si>
    <t>Top Word Pairs in Tweet</t>
  </si>
  <si>
    <t>#إسلام_بحيري,إذا  إذا,توقف  توقف,فهم  فهم,الإسلام  الإسلام,عند  عند,فهم  فهم,رجال  رجال,القرن  القرن,الثالث  الثالث,بتصوراتهم</t>
  </si>
  <si>
    <t>الشيخ,خلدون  خلدون,عريمط  عريمط,في  في,بعض  بعض,المذاهب  المذاهب,الأخرى  الأخرى,يوجد  يوجد,عصمة  عصمة,لأشخاص  لأشخاص,لكن</t>
  </si>
  <si>
    <t>من,تمنطق  تمنطق,حتما  حتما,سيتنو  سيتنو,ر  ر,متفق  متفق,عليه  عليه,#إسلام_حر</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</si>
  <si>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</si>
  <si>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</si>
  <si>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</si>
  <si>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</si>
  <si>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</si>
  <si>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</si>
  <si>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</si>
  <si>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</si>
  <si>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</si>
  <si>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</si>
  <si>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</si>
  <si>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</si>
  <si>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islam_behery ihalhurra</t>
  </si>
  <si>
    <t>Top Tweeters in Entire Graph</t>
  </si>
  <si>
    <t>Top Tweeters in G1</t>
  </si>
  <si>
    <t>Top Tweeters in G2</t>
  </si>
  <si>
    <t>Top Tweeters in G3</t>
  </si>
  <si>
    <t>Top Tweeters in G4</t>
  </si>
  <si>
    <t>Top Tweeters</t>
  </si>
  <si>
    <t>1131adel islam_behery subaiesb</t>
  </si>
  <si>
    <t>binyork amen_yr ihalhurra</t>
  </si>
  <si>
    <t>kuwaittowerss 5uq_xz</t>
  </si>
  <si>
    <t>Top URLs in Tweet by Count</t>
  </si>
  <si>
    <t>https://twitter.com/i/web/status/1115348508406632448 https://twitter.com/i/web/status/1115348440857370629 https://twitter.com/i/web/status/1115348081007108097 https://twitter.com/i/web/status/1115347890182946817 https://twitter.com/i/web/status/1115347496623071232</t>
  </si>
  <si>
    <t>https://twitter.com/i/web/status/1115347806745767936 https://twitter.com/i/web/status/1115347732313640960 https://twitter.com/i/web/status/1115347385000046592 https://twitter.com/i/web/status/1115299909748633600</t>
  </si>
  <si>
    <t>https://twitter.com/i/web/status/1115347789532340225 https://twitter.com/i/web/status/1115347750386905095 https://twitter.com/i/web/status/1115347442667540481</t>
  </si>
  <si>
    <t>Top URLs in Tweet by Salience</t>
  </si>
  <si>
    <t>Top Domains in Tweet by Count</t>
  </si>
  <si>
    <t>Top Domains in Tweet by Salience</t>
  </si>
  <si>
    <t>Top Hashtags in Tweet by Count</t>
  </si>
  <si>
    <t>Top Hashtags in Tweet by Salience</t>
  </si>
  <si>
    <t>إسلام_حر إٍسلام_بحيري إسلام_بحيري</t>
  </si>
  <si>
    <t>Top Words in Tweet by Count</t>
  </si>
  <si>
    <t>ihalhurra القاضي الشيخ خلدون عريمط في #إسلام_حر قريب ا</t>
  </si>
  <si>
    <t>#إسلام_بحيري في #إسلام_حر لا من الشرع ما ولا إلا النص</t>
  </si>
  <si>
    <t>islam_behery إنتظرونا اليوم على قناة الحرة حلقة جديدة من برنامج</t>
  </si>
  <si>
    <t>في #إسلام_بحيري من #إسلام_حر المؤسسات الدينية الوطن العربي بريئة التيار</t>
  </si>
  <si>
    <t>في #إسلام_بحيري #إسلام_حر من الخلافة ا النص أن الحنابله هناك</t>
  </si>
  <si>
    <t>عصمة ihalhurra الشيخ خلدون عريمط في بعض المذاهب الأخرى يوجد</t>
  </si>
  <si>
    <t>فهم الإسلام islam_behery #إسلام_بحيري إذا توقف عند رجال القرن الثالث</t>
  </si>
  <si>
    <t>kuwaittowerss من تمنطق حتما سيتنو ر متفق عليه #إسلام_حر</t>
  </si>
  <si>
    <t>Top Words in Tweet by Salience</t>
  </si>
  <si>
    <t>في النص أن الحنابلة فهم الإسلام عصمة لا من #إسلام_حر</t>
  </si>
  <si>
    <t>الخلافة النص أن الحنابله فهم الإسلام في المؤسسات الدينية الوطن</t>
  </si>
  <si>
    <t>الخلافة النص أن الحنابله فهم الإسلام في ا هناك #إسلام_حر</t>
  </si>
  <si>
    <t>Top Word Pairs in Tweet by Count</t>
  </si>
  <si>
    <t>ihalhurra,القاضي  القاضي,الشيخ  الشيخ,خلدون  خلدون,عريمط  عريمط,في  في,#إسلام_حر  #إسلام_حر,قريب  قريب,ا</t>
  </si>
  <si>
    <t>الشيخ,خلدون  خلدون,عريمط  عريمط,في  #إسلام_حر,المصلحة  المصلحة,أم  أم,الشرع  #إسلام_بحيري,نحن  نحن,في  في,نظر  نظر,التيارات</t>
  </si>
  <si>
    <t>islam_behery,إنتظرونا  إنتظرونا,اليوم  اليوم,على  على,قناة  قناة,الحرة  الحرة,حلقة  حلقة,جديدة  جديدة,من  من,برنامج  برنامج,#إسلام_حر</t>
  </si>
  <si>
    <t>#إسلام_بحيري,المؤسسات  المؤسسات,الدينية  الدينية,في  في,الوطن  الوطن,العربي  العربي,بريئة  بريئة,من  من,التيار  التيار,الجهادي  الجهادي,السلفي</t>
  </si>
  <si>
    <t>#إ,سلام_بحيري  سلام_بحيري,ظهرت  ظهرت,الجماعات  الجماعات,الإسلامية  الإسلامية,تطالب  تطالب,بعودة  بعودة,الخلافة  الخلافة,بعد  بعد,إنعقاد  إنعقاد,مؤتمر</t>
  </si>
  <si>
    <t>ihalhurra,الشيخ  الشيخ,خلدون  خلدون,عريمط  عريمط,في  في,بعض  بعض,المذاهب  المذاهب,الأخرى  الأخرى,يوجد  يوجد,عصمة  عصمة,لأشخاص</t>
  </si>
  <si>
    <t>islam_behery,#إسلام_بحيري  #إسلام_بحيري,إذا  إذا,توقف  توقف,فهم  فهم,الإسلام  الإسلام,عند  عند,فهم  فهم,رجال  رجال,القرن  القرن,الثالث</t>
  </si>
  <si>
    <t>kuwaittowerss,من  من,تمنطق  تمنطق,حتما  حتما,سيتنو  سيتنو,ر  ر,متفق  متفق,عليه  عليه,#إسلام_حر</t>
  </si>
  <si>
    <t>Top Word Pairs in Tweet by Salience</t>
  </si>
  <si>
    <t>Word</t>
  </si>
  <si>
    <t>النص</t>
  </si>
  <si>
    <t>أن</t>
  </si>
  <si>
    <t>عند</t>
  </si>
  <si>
    <t>رجال</t>
  </si>
  <si>
    <t>بتصوراتهم</t>
  </si>
  <si>
    <t>فقط</t>
  </si>
  <si>
    <t>سيصبح</t>
  </si>
  <si>
    <t>صالح</t>
  </si>
  <si>
    <t>لكل</t>
  </si>
  <si>
    <t>زمان</t>
  </si>
  <si>
    <t>ومكان</t>
  </si>
  <si>
    <t>المؤسسات</t>
  </si>
  <si>
    <t>الدينية</t>
  </si>
  <si>
    <t>الوطن</t>
  </si>
  <si>
    <t>العربي</t>
  </si>
  <si>
    <t>بريئة</t>
  </si>
  <si>
    <t>التيار</t>
  </si>
  <si>
    <t>الجهادي</t>
  </si>
  <si>
    <t>السلفي</t>
  </si>
  <si>
    <t>الداعشي</t>
  </si>
  <si>
    <t>مهما</t>
  </si>
  <si>
    <t>الأسماء</t>
  </si>
  <si>
    <t>القرن</t>
  </si>
  <si>
    <t>الثالث</t>
  </si>
  <si>
    <t>ليس</t>
  </si>
  <si>
    <t>الإسلامية</t>
  </si>
  <si>
    <t>عندما</t>
  </si>
  <si>
    <t>نعيد</t>
  </si>
  <si>
    <t>قراءة</t>
  </si>
  <si>
    <t>الكبير</t>
  </si>
  <si>
    <t>العظيم</t>
  </si>
  <si>
    <t>نغير</t>
  </si>
  <si>
    <t>أو</t>
  </si>
  <si>
    <t>نتخطاه</t>
  </si>
  <si>
    <t>ولكن</t>
  </si>
  <si>
    <t>يجب</t>
  </si>
  <si>
    <t>نتوسع</t>
  </si>
  <si>
    <t>فهمه</t>
  </si>
  <si>
    <t>الفقه</t>
  </si>
  <si>
    <t>القديم</t>
  </si>
  <si>
    <t>كان</t>
  </si>
  <si>
    <t>فيه</t>
  </si>
  <si>
    <t>توسعات</t>
  </si>
  <si>
    <t>قبل</t>
  </si>
  <si>
    <t>ظهور</t>
  </si>
  <si>
    <t>متأخري</t>
  </si>
  <si>
    <t>وكان</t>
  </si>
  <si>
    <t>فقيه</t>
  </si>
  <si>
    <t>متقدمي</t>
  </si>
  <si>
    <t>اسمه</t>
  </si>
  <si>
    <t>تجارب</t>
  </si>
  <si>
    <t>ملهمة</t>
  </si>
  <si>
    <t>جد</t>
  </si>
  <si>
    <t>دراسة</t>
  </si>
  <si>
    <t>دقيقة</t>
  </si>
  <si>
    <t>لتكشف</t>
  </si>
  <si>
    <t>لنا</t>
  </si>
  <si>
    <t>كيف</t>
  </si>
  <si>
    <t>تحولت</t>
  </si>
  <si>
    <t>بلادنا</t>
  </si>
  <si>
    <t>العربية</t>
  </si>
  <si>
    <t>الحكم</t>
  </si>
  <si>
    <t>بالمذاهب</t>
  </si>
  <si>
    <t>بعض</t>
  </si>
  <si>
    <t>المذاهب</t>
  </si>
  <si>
    <t>الأخرى</t>
  </si>
  <si>
    <t>يوجد</t>
  </si>
  <si>
    <t>لأشخاص</t>
  </si>
  <si>
    <t>لكن</t>
  </si>
  <si>
    <t>عندنا</t>
  </si>
  <si>
    <t>للرسول</t>
  </si>
  <si>
    <t>الصلاة</t>
  </si>
  <si>
    <t>والسلام</t>
  </si>
  <si>
    <t>#إ</t>
  </si>
  <si>
    <t>سلام_بحيري</t>
  </si>
  <si>
    <t>ظهرت</t>
  </si>
  <si>
    <t>الجماعات</t>
  </si>
  <si>
    <t>تطالب</t>
  </si>
  <si>
    <t>بعودة</t>
  </si>
  <si>
    <t>بعد</t>
  </si>
  <si>
    <t>إنعقاد</t>
  </si>
  <si>
    <t>مؤتمر</t>
  </si>
  <si>
    <t>الأزهر</t>
  </si>
  <si>
    <t>عام</t>
  </si>
  <si>
    <t>1925</t>
  </si>
  <si>
    <t>إعتراض</t>
  </si>
  <si>
    <t>سقوط</t>
  </si>
  <si>
    <t>تعني</t>
  </si>
  <si>
    <t>بخلاف</t>
  </si>
  <si>
    <t>بالفعل</t>
  </si>
  <si>
    <t>نج</t>
  </si>
  <si>
    <t>أختلفنا</t>
  </si>
  <si>
    <t>وتريد</t>
  </si>
  <si>
    <t>الأربعة</t>
  </si>
  <si>
    <t>اختلفنا</t>
  </si>
  <si>
    <t>إنتظرونا</t>
  </si>
  <si>
    <t>اليوم</t>
  </si>
  <si>
    <t>قناة</t>
  </si>
  <si>
    <t>الحرة</t>
  </si>
  <si>
    <t>حلقة</t>
  </si>
  <si>
    <t>جديدة</t>
  </si>
  <si>
    <t>برنامج</t>
  </si>
  <si>
    <t>تمام</t>
  </si>
  <si>
    <t>الـ</t>
  </si>
  <si>
    <t>10مساء</t>
  </si>
  <si>
    <t>بتوقيت</t>
  </si>
  <si>
    <t>القاهرة</t>
  </si>
  <si>
    <t>الشرع</t>
  </si>
  <si>
    <t>ما</t>
  </si>
  <si>
    <t>ولا</t>
  </si>
  <si>
    <t>الحنابلة</t>
  </si>
  <si>
    <t>القاضي</t>
  </si>
  <si>
    <t>قريب</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</si>
  <si>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</si>
  <si>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</si>
  <si>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</si>
  <si>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</si>
  <si>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</si>
  <si>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</si>
  <si>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</si>
  <si>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</si>
  <si>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</si>
  <si>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</si>
  <si>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</si>
  <si>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</si>
  <si>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</si>
  <si>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</si>
  <si>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</si>
  <si>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</si>
  <si>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</si>
  <si>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</si>
  <si>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</si>
  <si>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</si>
  <si>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</si>
  <si>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</si>
  <si>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</si>
  <si>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</si>
  <si>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</si>
  <si>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</si>
  <si>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</si>
  <si>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</si>
  <si>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</si>
  <si>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</si>
  <si>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</si>
  <si>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</si>
  <si>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Apr</t>
  </si>
  <si>
    <t>6-Apr</t>
  </si>
  <si>
    <t>6 PM</t>
  </si>
  <si>
    <t>7-Apr</t>
  </si>
  <si>
    <t>9 PM</t>
  </si>
  <si>
    <t>8-Apr</t>
  </si>
  <si>
    <t>5 PM</t>
  </si>
  <si>
    <t>8 PM</t>
  </si>
  <si>
    <t>9-Apr</t>
  </si>
  <si>
    <t>3 AM</t>
  </si>
  <si>
    <t>7 AM</t>
  </si>
  <si>
    <t>10-Apr</t>
  </si>
  <si>
    <t>2 AM</t>
  </si>
  <si>
    <t>12-Apr</t>
  </si>
  <si>
    <t>4 PM</t>
  </si>
  <si>
    <t>128, 128, 128</t>
  </si>
  <si>
    <t>Red</t>
  </si>
  <si>
    <t>G1: في #إسلام_بحيري #إسلام_حر من فهم الإسلام على islam_behery إذا توقف</t>
  </si>
  <si>
    <t>G2: في #إسلام_حر #إسلام_بحيري الشيخ خلدون عريمط عصمة لا إلا ا</t>
  </si>
  <si>
    <t>G3: من تمنطق حتما سيتنو ر متفق عليه #إسلام_حر</t>
  </si>
  <si>
    <t>G4: في #إسلام_بحيري #إسلام_حر من الخلافة ا هناك فهم الإسلام الحنابله</t>
  </si>
  <si>
    <t>Autofill Workbook Results</t>
  </si>
  <si>
    <t>Edge Weight▓6▓7▓0▓True▓Gray▓Red▓▓Edge Weight▓6▓7▓0▓3▓10▓False▓Edge Weight▓6▓7▓0▓35▓12▓False▓▓0▓0▓0▓True▓Black▓Black▓▓Followers▓65▓1918▓0▓162▓1000▓False▓▓0▓0▓0▓0▓0▓False▓▓0▓0▓0▓0▓0▓False▓▓0▓0▓0▓0▓0▓False</t>
  </si>
  <si>
    <t>GraphSource░GraphServerTwitterSearch▓GraphTerm░إسلام_حر▓ImportDescription░The graph represents a network of 9 Twitter users whose tweets in the requested range contained "إسلام_حر", or who were replied to or mentioned in those tweets.  The network was obtained from the NodeXL Graph Server on Monday, 15 April 2019 at 01:39 UTC.
The requested start date was Sunday, 14 April 2019 at 00:01 UTC and the maximum number of days (going backward) was 14.
The maximum number of tweets collected was 5,000.
The tweets in the network were tweeted over the 4-day, 18-hour, 56-minute period from Sunday, 07 April 2019 at 21:36 UTC to Friday, 12 April 2019 at 16:33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</si>
</sst>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64367"/>
        <c:axId val="8679304"/>
      </c:barChart>
      <c:catAx>
        <c:axId val="9643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79304"/>
        <c:crosses val="autoZero"/>
        <c:auto val="1"/>
        <c:lblOffset val="100"/>
        <c:noMultiLvlLbl val="0"/>
      </c:catAx>
      <c:valAx>
        <c:axId val="8679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4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9"/>
                <c:pt idx="0">
                  <c:v>6 PM
6-Apr
Apr
2019</c:v>
                </c:pt>
                <c:pt idx="1">
                  <c:v>9 PM
7-Apr</c:v>
                </c:pt>
                <c:pt idx="2">
                  <c:v>5 PM
8-Apr</c:v>
                </c:pt>
                <c:pt idx="3">
                  <c:v>6 PM</c:v>
                </c:pt>
                <c:pt idx="4">
                  <c:v>8 PM</c:v>
                </c:pt>
                <c:pt idx="5">
                  <c:v>3 AM
9-Apr</c:v>
                </c:pt>
                <c:pt idx="6">
                  <c:v>7 AM</c:v>
                </c:pt>
                <c:pt idx="7">
                  <c:v>2 AM
10-Apr</c:v>
                </c:pt>
                <c:pt idx="8">
                  <c:v>4 PM
12-Apr</c:v>
                </c:pt>
              </c:strCache>
            </c:strRef>
          </c:cat>
          <c:val>
            <c:numRef>
              <c:f>'Time Series'!$B$26:$B$43</c:f>
              <c:numCache>
                <c:formatCode>General</c:formatCode>
                <c:ptCount val="9"/>
                <c:pt idx="0">
                  <c:v>1</c:v>
                </c:pt>
                <c:pt idx="1">
                  <c:v>1</c:v>
                </c:pt>
                <c:pt idx="2">
                  <c:v>1</c:v>
                </c:pt>
                <c:pt idx="3">
                  <c:v>1</c:v>
                </c:pt>
                <c:pt idx="4">
                  <c:v>21</c:v>
                </c:pt>
                <c:pt idx="5">
                  <c:v>1</c:v>
                </c:pt>
                <c:pt idx="6">
                  <c:v>2</c:v>
                </c:pt>
                <c:pt idx="7">
                  <c:v>1</c:v>
                </c:pt>
                <c:pt idx="8">
                  <c:v>1</c:v>
                </c:pt>
              </c:numCache>
            </c:numRef>
          </c:val>
        </c:ser>
        <c:axId val="59393561"/>
        <c:axId val="64780002"/>
      </c:barChart>
      <c:catAx>
        <c:axId val="59393561"/>
        <c:scaling>
          <c:orientation val="minMax"/>
        </c:scaling>
        <c:axPos val="b"/>
        <c:delete val="0"/>
        <c:numFmt formatCode="General" sourceLinked="1"/>
        <c:majorTickMark val="out"/>
        <c:minorTickMark val="none"/>
        <c:tickLblPos val="nextTo"/>
        <c:crossAx val="64780002"/>
        <c:crosses val="autoZero"/>
        <c:auto val="1"/>
        <c:lblOffset val="100"/>
        <c:noMultiLvlLbl val="0"/>
      </c:catAx>
      <c:valAx>
        <c:axId val="64780002"/>
        <c:scaling>
          <c:orientation val="minMax"/>
        </c:scaling>
        <c:axPos val="l"/>
        <c:majorGridlines/>
        <c:delete val="0"/>
        <c:numFmt formatCode="General" sourceLinked="1"/>
        <c:majorTickMark val="out"/>
        <c:minorTickMark val="none"/>
        <c:tickLblPos val="nextTo"/>
        <c:crossAx val="593935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004873"/>
        <c:axId val="31934994"/>
      </c:barChart>
      <c:catAx>
        <c:axId val="110048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34994"/>
        <c:crosses val="autoZero"/>
        <c:auto val="1"/>
        <c:lblOffset val="100"/>
        <c:noMultiLvlLbl val="0"/>
      </c:catAx>
      <c:valAx>
        <c:axId val="3193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0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979491"/>
        <c:axId val="36597692"/>
      </c:barChart>
      <c:catAx>
        <c:axId val="189794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97692"/>
        <c:crosses val="autoZero"/>
        <c:auto val="1"/>
        <c:lblOffset val="100"/>
        <c:noMultiLvlLbl val="0"/>
      </c:catAx>
      <c:valAx>
        <c:axId val="36597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9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943773"/>
        <c:axId val="11623046"/>
      </c:barChart>
      <c:catAx>
        <c:axId val="609437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623046"/>
        <c:crosses val="autoZero"/>
        <c:auto val="1"/>
        <c:lblOffset val="100"/>
        <c:noMultiLvlLbl val="0"/>
      </c:catAx>
      <c:valAx>
        <c:axId val="11623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4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498551"/>
        <c:axId val="1942640"/>
      </c:barChart>
      <c:catAx>
        <c:axId val="374985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2640"/>
        <c:crosses val="autoZero"/>
        <c:auto val="1"/>
        <c:lblOffset val="100"/>
        <c:noMultiLvlLbl val="0"/>
      </c:catAx>
      <c:valAx>
        <c:axId val="1942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98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483761"/>
        <c:axId val="23136122"/>
      </c:barChart>
      <c:catAx>
        <c:axId val="174837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136122"/>
        <c:crosses val="autoZero"/>
        <c:auto val="1"/>
        <c:lblOffset val="100"/>
        <c:noMultiLvlLbl val="0"/>
      </c:catAx>
      <c:valAx>
        <c:axId val="23136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3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898507"/>
        <c:axId val="62086564"/>
      </c:barChart>
      <c:catAx>
        <c:axId val="6898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086564"/>
        <c:crosses val="autoZero"/>
        <c:auto val="1"/>
        <c:lblOffset val="100"/>
        <c:noMultiLvlLbl val="0"/>
      </c:catAx>
      <c:valAx>
        <c:axId val="6208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908165"/>
        <c:axId val="62955758"/>
      </c:barChart>
      <c:catAx>
        <c:axId val="219081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955758"/>
        <c:crosses val="autoZero"/>
        <c:auto val="1"/>
        <c:lblOffset val="100"/>
        <c:noMultiLvlLbl val="0"/>
      </c:catAx>
      <c:valAx>
        <c:axId val="62955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08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730911"/>
        <c:axId val="66251608"/>
      </c:barChart>
      <c:catAx>
        <c:axId val="29730911"/>
        <c:scaling>
          <c:orientation val="minMax"/>
        </c:scaling>
        <c:axPos val="b"/>
        <c:delete val="1"/>
        <c:majorTickMark val="out"/>
        <c:minorTickMark val="none"/>
        <c:tickLblPos val="none"/>
        <c:crossAx val="66251608"/>
        <c:crosses val="autoZero"/>
        <c:auto val="1"/>
        <c:lblOffset val="100"/>
        <c:noMultiLvlLbl val="0"/>
      </c:catAx>
      <c:valAx>
        <c:axId val="66251608"/>
        <c:scaling>
          <c:orientation val="minMax"/>
        </c:scaling>
        <c:axPos val="l"/>
        <c:delete val="1"/>
        <c:majorTickMark val="out"/>
        <c:minorTickMark val="none"/>
        <c:tickLblPos val="none"/>
        <c:crossAx val="297309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5">
  <cacheSource type="worksheet">
    <worksheetSource ref="A2:BL3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إسلام_حر"/>
        <s v="إسلام_بحيري"/>
        <s v="إسلام_بحيري إسلام_حر"/>
        <s v="إٍسلام_بحيري إسلام_ح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
        <d v="2019-04-07T21:36:16.000"/>
        <d v="2019-04-08T18:35:39.000"/>
        <d v="2019-04-08T20:15:27.000"/>
        <d v="2019-04-08T20:15:39.000"/>
        <d v="2019-04-08T20:16:14.000"/>
        <d v="2019-04-08T20:16:40.000"/>
        <d v="2019-04-08T20:16:49.000"/>
        <d v="2019-04-08T20:17:15.000"/>
        <d v="2019-04-09T07:36:54.000"/>
        <d v="2019-04-08T17:06:34.000"/>
        <d v="2019-04-08T20:15:13.000"/>
        <d v="2019-04-08T20:15:46.000"/>
        <d v="2019-04-08T20:16:22.000"/>
        <d v="2019-04-08T20:16:36.000"/>
        <d v="2019-04-08T20:16:53.000"/>
        <d v="2019-04-08T20:17:12.000"/>
        <d v="2019-04-08T20:19:06.000"/>
        <d v="2019-04-09T07:47:57.000"/>
        <d v="2019-04-09T03:38:38.000"/>
        <d v="2019-04-10T02:15:40.000"/>
        <d v="2019-04-06T18:12:05.000"/>
        <d v="2019-04-08T20:42:43.000"/>
        <d v="2019-04-08T20:15:40.000"/>
        <d v="2019-04-08T20:16:04.000"/>
        <d v="2019-04-08T20:17:13.000"/>
        <d v="2019-04-08T20:17:59.000"/>
        <d v="2019-04-08T20:19:25.000"/>
        <d v="2019-04-08T20:19:41.000"/>
        <d v="2019-04-12T16:33:04.000"/>
      </sharedItems>
      <fieldGroup par="66" base="22">
        <rangePr groupBy="hours" autoEnd="1" autoStart="1" startDate="2019-04-06T18:12:05.000" endDate="2019-04-12T16:33:04.000"/>
        <groupItems count="26">
          <s v="&lt;4/6/2019"/>
          <s v="12 AM"/>
          <s v="1 AM"/>
          <s v="2 AM"/>
          <s v="3 AM"/>
          <s v="4 AM"/>
          <s v="5 AM"/>
          <s v="6 AM"/>
          <s v="7 AM"/>
          <s v="8 AM"/>
          <s v="9 AM"/>
          <s v="10 AM"/>
          <s v="11 AM"/>
          <s v="12 PM"/>
          <s v="1 PM"/>
          <s v="2 PM"/>
          <s v="3 PM"/>
          <s v="4 PM"/>
          <s v="5 PM"/>
          <s v="6 PM"/>
          <s v="7 PM"/>
          <s v="8 PM"/>
          <s v="9 PM"/>
          <s v="10 PM"/>
          <s v="11 PM"/>
          <s v="&gt;4/1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04-06T18:12:05.000" endDate="2019-04-12T16:33:04.000"/>
        <groupItems count="368">
          <s v="&lt;4/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2019"/>
        </groupItems>
      </fieldGroup>
    </cacheField>
    <cacheField name="Months" databaseField="0">
      <sharedItems containsMixedTypes="0" count="0"/>
      <fieldGroup base="22">
        <rangePr groupBy="months" autoEnd="1" autoStart="1" startDate="2019-04-06T18:12:05.000" endDate="2019-04-12T16:33:04.000"/>
        <groupItems count="14">
          <s v="&lt;4/6/2019"/>
          <s v="Jan"/>
          <s v="Feb"/>
          <s v="Mar"/>
          <s v="Apr"/>
          <s v="May"/>
          <s v="Jun"/>
          <s v="Jul"/>
          <s v="Aug"/>
          <s v="Sep"/>
          <s v="Oct"/>
          <s v="Nov"/>
          <s v="Dec"/>
          <s v="&gt;4/12/2019"/>
        </groupItems>
      </fieldGroup>
    </cacheField>
    <cacheField name="Years" databaseField="0">
      <sharedItems containsMixedTypes="0" count="0"/>
      <fieldGroup base="22">
        <rangePr groupBy="years" autoEnd="1" autoStart="1" startDate="2019-04-06T18:12:05.000" endDate="2019-04-12T16:33:04.000"/>
        <groupItems count="3">
          <s v="&lt;4/6/2019"/>
          <s v="2019"/>
          <s v="&gt;4/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binyork"/>
    <s v="ihalhurra"/>
    <m/>
    <m/>
    <m/>
    <m/>
    <m/>
    <m/>
    <m/>
    <m/>
    <s v="No"/>
    <n v="3"/>
    <m/>
    <m/>
    <x v="0"/>
    <d v="2019-04-07T21:36:16.000"/>
    <s v="RT @IHAlhurra: القاضي الشيخ خلدون عريمط في #إسلام_حر.. قريبًا https://t.co/w5BrjQJkhI"/>
    <m/>
    <m/>
    <x v="0"/>
    <s v="https://pbs.twimg.com/ext_tw_video_thumb/1114591511579168769/pu/img/dCAuprbWlXWt-X_O.jpg"/>
    <s v="https://pbs.twimg.com/ext_tw_video_thumb/1114591511579168769/pu/img/dCAuprbWlXWt-X_O.jpg"/>
    <x v="0"/>
    <s v="https://twitter.com/#!/binyork/status/1115005394613604358"/>
    <m/>
    <m/>
    <s v="1115005394613604358"/>
    <m/>
    <b v="0"/>
    <n v="0"/>
    <s v=""/>
    <b v="0"/>
    <s v="ar"/>
    <m/>
    <s v=""/>
    <b v="0"/>
    <n v="0"/>
    <s v="1114591623776755713"/>
    <s v="Twitter for Android"/>
    <b v="0"/>
    <s v="1114591623776755713"/>
    <s v="Tweet"/>
    <n v="0"/>
    <n v="0"/>
    <m/>
    <m/>
    <m/>
    <m/>
    <m/>
    <m/>
    <m/>
    <m/>
    <n v="1"/>
    <s v="2"/>
    <s v="2"/>
    <n v="0"/>
    <n v="0"/>
    <n v="0"/>
    <n v="0"/>
    <n v="0"/>
    <n v="0"/>
    <n v="10"/>
    <n v="100"/>
    <n v="10"/>
  </r>
  <r>
    <s v="1131adel"/>
    <s v="islam_behery"/>
    <m/>
    <m/>
    <m/>
    <m/>
    <m/>
    <m/>
    <m/>
    <m/>
    <s v="No"/>
    <n v="4"/>
    <m/>
    <m/>
    <x v="0"/>
    <d v="2019-04-08T18:35:39.000"/>
    <s v="RT @Islam_Behery: 🔴 إنتظرونا اليوم على قناة &quot;الحرة&quot;📺 _x000a_حلقة جديدة من برنامج #إسلام_حر  _x000a_في تمام الـ 10مساءً🕙 بتوقيت القاهرة. _x000a_🔹 الإعادة الأو…"/>
    <m/>
    <m/>
    <x v="0"/>
    <m/>
    <s v="http://pbs.twimg.com/profile_images/1080167946608144389/0IIsNYfD_normal.jpg"/>
    <x v="1"/>
    <s v="https://twitter.com/#!/1131adel/status/1115322327754072064"/>
    <m/>
    <m/>
    <s v="1115322327754072064"/>
    <m/>
    <b v="0"/>
    <n v="0"/>
    <s v=""/>
    <b v="0"/>
    <s v="ar"/>
    <m/>
    <s v=""/>
    <b v="0"/>
    <n v="0"/>
    <s v="1115299909748633600"/>
    <s v="Twitter for Android"/>
    <b v="0"/>
    <s v="1115299909748633600"/>
    <s v="Tweet"/>
    <n v="0"/>
    <n v="0"/>
    <m/>
    <m/>
    <m/>
    <m/>
    <m/>
    <m/>
    <m/>
    <m/>
    <n v="1"/>
    <s v="1"/>
    <s v="1"/>
    <n v="0"/>
    <n v="0"/>
    <n v="0"/>
    <n v="0"/>
    <n v="0"/>
    <n v="0"/>
    <n v="20"/>
    <n v="100"/>
    <n v="20"/>
  </r>
  <r>
    <s v="islambeherypage"/>
    <s v="islambeherypage"/>
    <m/>
    <m/>
    <m/>
    <m/>
    <m/>
    <m/>
    <m/>
    <m/>
    <s v="No"/>
    <n v="5"/>
    <m/>
    <m/>
    <x v="1"/>
    <d v="2019-04-08T20:15:27.000"/>
    <s v="#إسلام_بحيري: هناك تجارب ملهمة جدًا وتريد دراسة دقيقة لتكشف لنا كيف تحولت بلادنا العربية من الحكم بالمذاهب الأربعة… https://t.co/MZzjMTJSqv"/>
    <s v="https://twitter.com/i/web/status/1115347442667540481"/>
    <s v="twitter.com"/>
    <x v="1"/>
    <m/>
    <s v="http://pbs.twimg.com/profile_images/969675470433325058/Pp3IIkiu_normal.jpg"/>
    <x v="2"/>
    <s v="https://twitter.com/#!/islambeherypage/status/1115347442667540481"/>
    <m/>
    <m/>
    <s v="1115347442667540481"/>
    <m/>
    <b v="0"/>
    <n v="0"/>
    <s v=""/>
    <b v="0"/>
    <s v="ar"/>
    <m/>
    <s v=""/>
    <b v="0"/>
    <n v="0"/>
    <s v=""/>
    <s v="TweetDeck"/>
    <b v="1"/>
    <s v="1115347442667540481"/>
    <s v="Tweet"/>
    <n v="0"/>
    <n v="0"/>
    <m/>
    <m/>
    <m/>
    <m/>
    <m/>
    <m/>
    <m/>
    <m/>
    <n v="6"/>
    <s v="4"/>
    <s v="4"/>
    <n v="0"/>
    <n v="0"/>
    <n v="0"/>
    <n v="0"/>
    <n v="0"/>
    <n v="0"/>
    <n v="19"/>
    <n v="100"/>
    <n v="19"/>
  </r>
  <r>
    <s v="islambeherypage"/>
    <s v="islambeherypage"/>
    <m/>
    <m/>
    <m/>
    <m/>
    <m/>
    <m/>
    <m/>
    <m/>
    <s v="No"/>
    <n v="6"/>
    <m/>
    <m/>
    <x v="1"/>
    <d v="2019-04-08T20:15:39.000"/>
    <s v="#إسلام_بحيري: المؤسسات الدينية في الوطن العربي بريئة من التيار الجهادي السلفي الداعشي مهما أختلفنا في الأسماء #إسلام_حر"/>
    <m/>
    <m/>
    <x v="2"/>
    <m/>
    <s v="http://pbs.twimg.com/profile_images/969675470433325058/Pp3IIkiu_normal.jpg"/>
    <x v="3"/>
    <s v="https://twitter.com/#!/islambeherypage/status/1115347495666749445"/>
    <m/>
    <m/>
    <s v="1115347495666749445"/>
    <m/>
    <b v="0"/>
    <n v="0"/>
    <s v=""/>
    <b v="0"/>
    <s v="ar"/>
    <m/>
    <s v=""/>
    <b v="0"/>
    <n v="0"/>
    <s v=""/>
    <s v="TweetDeck"/>
    <b v="0"/>
    <s v="1115347495666749445"/>
    <s v="Tweet"/>
    <n v="0"/>
    <n v="0"/>
    <m/>
    <m/>
    <m/>
    <m/>
    <m/>
    <m/>
    <m/>
    <m/>
    <n v="6"/>
    <s v="4"/>
    <s v="4"/>
    <n v="0"/>
    <n v="0"/>
    <n v="0"/>
    <n v="0"/>
    <n v="0"/>
    <n v="0"/>
    <n v="17"/>
    <n v="100"/>
    <n v="17"/>
  </r>
  <r>
    <s v="islambeherypage"/>
    <s v="islambeherypage"/>
    <m/>
    <m/>
    <m/>
    <m/>
    <m/>
    <m/>
    <m/>
    <m/>
    <s v="No"/>
    <n v="7"/>
    <m/>
    <m/>
    <x v="1"/>
    <d v="2019-04-08T20:16:14.000"/>
    <s v="#إسلام_بحيري: إذا توقف فهم الإسلام عند فهم رجال القرن الثالث بتصوراتهم فقط سيصبح الإسلام ليس صالح لكل زمان ومكان #إسلام_حر"/>
    <m/>
    <m/>
    <x v="2"/>
    <m/>
    <s v="http://pbs.twimg.com/profile_images/969675470433325058/Pp3IIkiu_normal.jpg"/>
    <x v="4"/>
    <s v="https://twitter.com/#!/islambeherypage/status/1115347642115133445"/>
    <m/>
    <m/>
    <s v="1115347642115133445"/>
    <m/>
    <b v="0"/>
    <n v="0"/>
    <s v=""/>
    <b v="0"/>
    <s v="ar"/>
    <m/>
    <s v=""/>
    <b v="0"/>
    <n v="0"/>
    <s v=""/>
    <s v="TweetDeck"/>
    <b v="0"/>
    <s v="1115347642115133445"/>
    <s v="Tweet"/>
    <n v="0"/>
    <n v="0"/>
    <m/>
    <m/>
    <m/>
    <m/>
    <m/>
    <m/>
    <m/>
    <m/>
    <n v="6"/>
    <s v="4"/>
    <s v="4"/>
    <n v="0"/>
    <n v="0"/>
    <n v="0"/>
    <n v="0"/>
    <n v="0"/>
    <n v="0"/>
    <n v="20"/>
    <n v="100"/>
    <n v="20"/>
  </r>
  <r>
    <s v="islambeherypage"/>
    <s v="islambeherypage"/>
    <m/>
    <m/>
    <m/>
    <m/>
    <m/>
    <m/>
    <m/>
    <m/>
    <s v="No"/>
    <n v="8"/>
    <m/>
    <m/>
    <x v="1"/>
    <d v="2019-04-08T20:16:40.000"/>
    <s v="#إسلام_بحيري: الفقه القديم كان بالفعل فيه توسعات قبل ظهور متأخري الحنابله وكان هناك فقيه من متقدمي الحنابله اسمه نج… https://t.co/Dm81V7tuUt"/>
    <s v="https://twitter.com/i/web/status/1115347750386905095"/>
    <s v="twitter.com"/>
    <x v="1"/>
    <m/>
    <s v="http://pbs.twimg.com/profile_images/969675470433325058/Pp3IIkiu_normal.jpg"/>
    <x v="5"/>
    <s v="https://twitter.com/#!/islambeherypage/status/1115347750386905095"/>
    <m/>
    <m/>
    <s v="1115347750386905095"/>
    <m/>
    <b v="0"/>
    <n v="0"/>
    <s v=""/>
    <b v="0"/>
    <s v="ar"/>
    <m/>
    <s v=""/>
    <b v="0"/>
    <n v="0"/>
    <s v=""/>
    <s v="TweetDeck"/>
    <b v="1"/>
    <s v="1115347750386905095"/>
    <s v="Tweet"/>
    <n v="0"/>
    <n v="0"/>
    <m/>
    <m/>
    <m/>
    <m/>
    <m/>
    <m/>
    <m/>
    <m/>
    <n v="6"/>
    <s v="4"/>
    <s v="4"/>
    <n v="0"/>
    <n v="0"/>
    <n v="0"/>
    <n v="0"/>
    <n v="0"/>
    <n v="0"/>
    <n v="19"/>
    <n v="100"/>
    <n v="19"/>
  </r>
  <r>
    <s v="islambeherypage"/>
    <s v="islambeherypage"/>
    <m/>
    <m/>
    <m/>
    <m/>
    <m/>
    <m/>
    <m/>
    <m/>
    <s v="No"/>
    <n v="9"/>
    <m/>
    <m/>
    <x v="1"/>
    <d v="2019-04-08T20:16:49.000"/>
    <s v="#إسلام_بحيري: عندما نعيد قراءة النص الكبير العظيم لا تعني أن نغير في النص أو نتخطاه ولكن يجب أن نتوسع في فهمه بخلاف… https://t.co/fkJ7zPYay5"/>
    <s v="https://twitter.com/i/web/status/1115347789532340225"/>
    <s v="twitter.com"/>
    <x v="1"/>
    <m/>
    <s v="http://pbs.twimg.com/profile_images/969675470433325058/Pp3IIkiu_normal.jpg"/>
    <x v="6"/>
    <s v="https://twitter.com/#!/islambeherypage/status/1115347789532340225"/>
    <m/>
    <m/>
    <s v="1115347789532340225"/>
    <m/>
    <b v="0"/>
    <n v="0"/>
    <s v=""/>
    <b v="0"/>
    <s v="ar"/>
    <m/>
    <s v=""/>
    <b v="0"/>
    <n v="0"/>
    <s v=""/>
    <s v="TweetDeck"/>
    <b v="1"/>
    <s v="1115347789532340225"/>
    <s v="Tweet"/>
    <n v="0"/>
    <n v="0"/>
    <m/>
    <m/>
    <m/>
    <m/>
    <m/>
    <m/>
    <m/>
    <m/>
    <n v="6"/>
    <s v="4"/>
    <s v="4"/>
    <n v="0"/>
    <n v="0"/>
    <n v="0"/>
    <n v="0"/>
    <n v="0"/>
    <n v="0"/>
    <n v="22"/>
    <n v="100"/>
    <n v="22"/>
  </r>
  <r>
    <s v="islambeherypage"/>
    <s v="islambeherypage"/>
    <m/>
    <m/>
    <m/>
    <m/>
    <m/>
    <m/>
    <m/>
    <m/>
    <s v="No"/>
    <n v="10"/>
    <m/>
    <m/>
    <x v="1"/>
    <d v="2019-04-08T20:17:15.000"/>
    <s v="#إٍسلام_بحيري: ظهرت الجماعات الإسلامية تطالب بعودة الخلافة بعد إنعقاد مؤتمر الأزهر في عام 1925 إعتراضًا على سقوط الخلافة  #إسلام_حر"/>
    <m/>
    <m/>
    <x v="3"/>
    <m/>
    <s v="http://pbs.twimg.com/profile_images/969675470433325058/Pp3IIkiu_normal.jpg"/>
    <x v="7"/>
    <s v="https://twitter.com/#!/islambeherypage/status/1115347898273861634"/>
    <m/>
    <m/>
    <s v="1115347898273861634"/>
    <m/>
    <b v="0"/>
    <n v="0"/>
    <s v=""/>
    <b v="0"/>
    <s v="ar"/>
    <m/>
    <s v=""/>
    <b v="0"/>
    <n v="0"/>
    <s v=""/>
    <s v="TweetDeck"/>
    <b v="0"/>
    <s v="1115347898273861634"/>
    <s v="Tweet"/>
    <n v="0"/>
    <n v="0"/>
    <m/>
    <m/>
    <m/>
    <m/>
    <m/>
    <m/>
    <m/>
    <m/>
    <n v="6"/>
    <s v="4"/>
    <s v="4"/>
    <n v="0"/>
    <n v="0"/>
    <n v="0"/>
    <n v="0"/>
    <n v="0"/>
    <n v="0"/>
    <n v="21"/>
    <n v="100"/>
    <n v="21"/>
  </r>
  <r>
    <s v="amen_yr"/>
    <s v="ihalhurra"/>
    <m/>
    <m/>
    <m/>
    <m/>
    <m/>
    <m/>
    <m/>
    <m/>
    <s v="No"/>
    <n v="11"/>
    <m/>
    <m/>
    <x v="0"/>
    <d v="2019-04-09T07:36:54.000"/>
    <s v="RT @IHAlhurra: الشيخ خلدون عريمط: في بعض المذاهب الأخرى يوجد عصمة لأشخاص، لكن لا عصمة عندنا إلا للرسول عليه الصلاة والسلام #إسلام_حر"/>
    <m/>
    <m/>
    <x v="0"/>
    <m/>
    <s v="http://pbs.twimg.com/profile_images/1114831693440016384/Wy_WYP8U_normal.jpg"/>
    <x v="8"/>
    <s v="https://twitter.com/#!/amen_yr/status/1115518937280782336"/>
    <m/>
    <m/>
    <s v="1115518937280782336"/>
    <m/>
    <b v="0"/>
    <n v="0"/>
    <s v=""/>
    <b v="0"/>
    <s v="ar"/>
    <m/>
    <s v=""/>
    <b v="0"/>
    <n v="0"/>
    <s v="1115354305899450368"/>
    <s v="Twitter for Android"/>
    <b v="0"/>
    <s v="1115354305899450368"/>
    <s v="Tweet"/>
    <n v="0"/>
    <n v="0"/>
    <m/>
    <m/>
    <m/>
    <m/>
    <m/>
    <m/>
    <m/>
    <m/>
    <n v="1"/>
    <s v="2"/>
    <s v="2"/>
    <n v="0"/>
    <n v="0"/>
    <n v="0"/>
    <n v="0"/>
    <n v="0"/>
    <n v="0"/>
    <n v="22"/>
    <n v="100"/>
    <n v="22"/>
  </r>
  <r>
    <s v="islam_behery"/>
    <s v="islam_behery"/>
    <m/>
    <m/>
    <m/>
    <m/>
    <m/>
    <m/>
    <m/>
    <m/>
    <s v="No"/>
    <n v="12"/>
    <m/>
    <m/>
    <x v="1"/>
    <d v="2019-04-08T17:06:34.000"/>
    <s v="🔴 إنتظرونا اليوم على قناة &quot;الحرة&quot;📺 _x000a_حلقة جديدة من برنامج #إسلام_حر  _x000a_في تمام الـ 10مساءً🕙 بتوقيت القاهرة. _x000a_🔹 الإعاد… https://t.co/SvRcQXCHuy"/>
    <s v="https://twitter.com/i/web/status/1115299909748633600"/>
    <s v="twitter.com"/>
    <x v="0"/>
    <m/>
    <s v="http://pbs.twimg.com/profile_images/940666889100984320/OY0AYuoD_normal.jpg"/>
    <x v="9"/>
    <s v="https://twitter.com/#!/islam_behery/status/1115299909748633600"/>
    <m/>
    <m/>
    <s v="1115299909748633600"/>
    <m/>
    <b v="0"/>
    <n v="1"/>
    <s v=""/>
    <b v="0"/>
    <s v="ar"/>
    <m/>
    <s v=""/>
    <b v="0"/>
    <n v="1"/>
    <s v=""/>
    <s v="Twitter for Android"/>
    <b v="1"/>
    <s v="1115299909748633600"/>
    <s v="Retweet"/>
    <n v="0"/>
    <n v="0"/>
    <m/>
    <m/>
    <m/>
    <m/>
    <m/>
    <m/>
    <m/>
    <m/>
    <n v="7"/>
    <s v="1"/>
    <s v="1"/>
    <n v="0"/>
    <n v="0"/>
    <n v="0"/>
    <n v="0"/>
    <n v="0"/>
    <n v="0"/>
    <n v="17"/>
    <n v="100"/>
    <n v="17"/>
  </r>
  <r>
    <s v="islam_behery"/>
    <s v="islam_behery"/>
    <m/>
    <m/>
    <m/>
    <m/>
    <m/>
    <m/>
    <m/>
    <m/>
    <s v="No"/>
    <n v="13"/>
    <m/>
    <m/>
    <x v="1"/>
    <d v="2019-04-08T20:15:13.000"/>
    <s v="#إسلام_بحيري: هناك تجارب ملهمة جدًا وتريد دراسة دقيقة لتكشف لنا كيف تحولت بلادنا العربية من الحكم بالمذاهب الأربعة… https://t.co/rcT6q21JT8"/>
    <s v="https://twitter.com/i/web/status/1115347385000046592"/>
    <s v="twitter.com"/>
    <x v="1"/>
    <m/>
    <s v="http://pbs.twimg.com/profile_images/940666889100984320/OY0AYuoD_normal.jpg"/>
    <x v="10"/>
    <s v="https://twitter.com/#!/islam_behery/status/1115347385000046592"/>
    <m/>
    <m/>
    <s v="1115347385000046592"/>
    <m/>
    <b v="0"/>
    <n v="0"/>
    <s v=""/>
    <b v="0"/>
    <s v="ar"/>
    <m/>
    <s v=""/>
    <b v="0"/>
    <n v="0"/>
    <s v=""/>
    <s v="TweetDeck"/>
    <b v="1"/>
    <s v="1115347385000046592"/>
    <s v="Tweet"/>
    <n v="0"/>
    <n v="0"/>
    <m/>
    <m/>
    <m/>
    <m/>
    <m/>
    <m/>
    <m/>
    <m/>
    <n v="7"/>
    <s v="1"/>
    <s v="1"/>
    <n v="0"/>
    <n v="0"/>
    <n v="0"/>
    <n v="0"/>
    <n v="0"/>
    <n v="0"/>
    <n v="19"/>
    <n v="100"/>
    <n v="19"/>
  </r>
  <r>
    <s v="islam_behery"/>
    <s v="islam_behery"/>
    <m/>
    <m/>
    <m/>
    <m/>
    <m/>
    <m/>
    <m/>
    <m/>
    <s v="No"/>
    <n v="14"/>
    <m/>
    <m/>
    <x v="1"/>
    <d v="2019-04-08T20:15:46.000"/>
    <s v="#إسلام_بحيري: المؤسسات الدينية في الوطن العربي بريئة من التيار الجهادي السلفي الداعشي مهما أختلفنا في الأسماء #إسلام_حر"/>
    <m/>
    <m/>
    <x v="2"/>
    <m/>
    <s v="http://pbs.twimg.com/profile_images/940666889100984320/OY0AYuoD_normal.jpg"/>
    <x v="11"/>
    <s v="https://twitter.com/#!/islam_behery/status/1115347523307220996"/>
    <m/>
    <m/>
    <s v="1115347523307220996"/>
    <m/>
    <b v="0"/>
    <n v="0"/>
    <s v=""/>
    <b v="0"/>
    <s v="ar"/>
    <m/>
    <s v=""/>
    <b v="0"/>
    <n v="0"/>
    <s v=""/>
    <s v="TweetDeck"/>
    <b v="0"/>
    <s v="1115347523307220996"/>
    <s v="Tweet"/>
    <n v="0"/>
    <n v="0"/>
    <m/>
    <m/>
    <m/>
    <m/>
    <m/>
    <m/>
    <m/>
    <m/>
    <n v="7"/>
    <s v="1"/>
    <s v="1"/>
    <n v="0"/>
    <n v="0"/>
    <n v="0"/>
    <n v="0"/>
    <n v="0"/>
    <n v="0"/>
    <n v="17"/>
    <n v="100"/>
    <n v="17"/>
  </r>
  <r>
    <s v="islam_behery"/>
    <s v="islam_behery"/>
    <m/>
    <m/>
    <m/>
    <m/>
    <m/>
    <m/>
    <m/>
    <m/>
    <s v="No"/>
    <n v="15"/>
    <m/>
    <m/>
    <x v="1"/>
    <d v="2019-04-08T20:16:22.000"/>
    <s v="#إسلام_بحيري: إذا توقف فهم الإسلام عند فهم رجال القرن الثالث بتصوراتهم فقط سيصبح الإسلام ليس صالح لكل زمان ومكان #إسلام_حر"/>
    <m/>
    <m/>
    <x v="2"/>
    <m/>
    <s v="http://pbs.twimg.com/profile_images/940666889100984320/OY0AYuoD_normal.jpg"/>
    <x v="12"/>
    <s v="https://twitter.com/#!/islam_behery/status/1115347674671255555"/>
    <m/>
    <m/>
    <s v="1115347674671255555"/>
    <m/>
    <b v="0"/>
    <n v="0"/>
    <s v=""/>
    <b v="0"/>
    <s v="ar"/>
    <m/>
    <s v=""/>
    <b v="0"/>
    <n v="0"/>
    <s v=""/>
    <s v="TweetDeck"/>
    <b v="0"/>
    <s v="1115347674671255555"/>
    <s v="Tweet"/>
    <n v="0"/>
    <n v="0"/>
    <m/>
    <m/>
    <m/>
    <m/>
    <m/>
    <m/>
    <m/>
    <m/>
    <n v="7"/>
    <s v="1"/>
    <s v="1"/>
    <n v="0"/>
    <n v="0"/>
    <n v="0"/>
    <n v="0"/>
    <n v="0"/>
    <n v="0"/>
    <n v="20"/>
    <n v="100"/>
    <n v="20"/>
  </r>
  <r>
    <s v="islam_behery"/>
    <s v="islam_behery"/>
    <m/>
    <m/>
    <m/>
    <m/>
    <m/>
    <m/>
    <m/>
    <m/>
    <s v="No"/>
    <n v="16"/>
    <m/>
    <m/>
    <x v="1"/>
    <d v="2019-04-08T20:16:36.000"/>
    <s v="#إسلام_بحيري: الفقه القديم كان بالفعل فيه توسعات قبل ظهور متأخري الحنابله وكان هناك فقيه من متقدمي الحنابله اسمه نج… https://t.co/W3n9296Mk1"/>
    <s v="https://twitter.com/i/web/status/1115347732313640960"/>
    <s v="twitter.com"/>
    <x v="1"/>
    <m/>
    <s v="http://pbs.twimg.com/profile_images/940666889100984320/OY0AYuoD_normal.jpg"/>
    <x v="13"/>
    <s v="https://twitter.com/#!/islam_behery/status/1115347732313640960"/>
    <m/>
    <m/>
    <s v="1115347732313640960"/>
    <m/>
    <b v="0"/>
    <n v="0"/>
    <s v=""/>
    <b v="0"/>
    <s v="ar"/>
    <m/>
    <s v=""/>
    <b v="0"/>
    <n v="0"/>
    <s v=""/>
    <s v="TweetDeck"/>
    <b v="1"/>
    <s v="1115347732313640960"/>
    <s v="Tweet"/>
    <n v="0"/>
    <n v="0"/>
    <m/>
    <m/>
    <m/>
    <m/>
    <m/>
    <m/>
    <m/>
    <m/>
    <n v="7"/>
    <s v="1"/>
    <s v="1"/>
    <n v="0"/>
    <n v="0"/>
    <n v="0"/>
    <n v="0"/>
    <n v="0"/>
    <n v="0"/>
    <n v="19"/>
    <n v="100"/>
    <n v="19"/>
  </r>
  <r>
    <s v="islam_behery"/>
    <s v="islam_behery"/>
    <m/>
    <m/>
    <m/>
    <m/>
    <m/>
    <m/>
    <m/>
    <m/>
    <s v="No"/>
    <n v="17"/>
    <m/>
    <m/>
    <x v="1"/>
    <d v="2019-04-08T20:16:53.000"/>
    <s v="#إسلام_بحيري: عندما نعيد قراءة النص الكبير العظيم لا تعني أن نغير في النص أو نتخطاه ولكن يجب أن نتوسع في فهمه بخلاف… https://t.co/6hvLogjxnC"/>
    <s v="https://twitter.com/i/web/status/1115347806745767936"/>
    <s v="twitter.com"/>
    <x v="1"/>
    <m/>
    <s v="http://pbs.twimg.com/profile_images/940666889100984320/OY0AYuoD_normal.jpg"/>
    <x v="14"/>
    <s v="https://twitter.com/#!/islam_behery/status/1115347806745767936"/>
    <m/>
    <m/>
    <s v="1115347806745767936"/>
    <m/>
    <b v="0"/>
    <n v="0"/>
    <s v=""/>
    <b v="0"/>
    <s v="ar"/>
    <m/>
    <s v=""/>
    <b v="0"/>
    <n v="0"/>
    <s v=""/>
    <s v="TweetDeck"/>
    <b v="1"/>
    <s v="1115347806745767936"/>
    <s v="Tweet"/>
    <n v="0"/>
    <n v="0"/>
    <m/>
    <m/>
    <m/>
    <m/>
    <m/>
    <m/>
    <m/>
    <m/>
    <n v="7"/>
    <s v="1"/>
    <s v="1"/>
    <n v="0"/>
    <n v="0"/>
    <n v="0"/>
    <n v="0"/>
    <n v="0"/>
    <n v="0"/>
    <n v="22"/>
    <n v="100"/>
    <n v="22"/>
  </r>
  <r>
    <s v="islam_behery"/>
    <s v="islam_behery"/>
    <m/>
    <m/>
    <m/>
    <m/>
    <m/>
    <m/>
    <m/>
    <m/>
    <s v="No"/>
    <n v="18"/>
    <m/>
    <m/>
    <x v="1"/>
    <d v="2019-04-08T20:17:12.000"/>
    <s v="#إٍسلام_بحيري: ظهرت الجماعات الإسلامية تطالب بعودة الخلافة بعد إنعقاد مؤتمر الأزهر في عام 1925 إعتراضًا على سقوط الخلافة  #إسلام_حر"/>
    <m/>
    <m/>
    <x v="3"/>
    <m/>
    <s v="http://pbs.twimg.com/profile_images/940666889100984320/OY0AYuoD_normal.jpg"/>
    <x v="15"/>
    <s v="https://twitter.com/#!/islam_behery/status/1115347883732144128"/>
    <m/>
    <m/>
    <s v="1115347883732144128"/>
    <m/>
    <b v="0"/>
    <n v="0"/>
    <s v=""/>
    <b v="0"/>
    <s v="ar"/>
    <m/>
    <s v=""/>
    <b v="0"/>
    <n v="0"/>
    <s v=""/>
    <s v="TweetDeck"/>
    <b v="0"/>
    <s v="1115347883732144128"/>
    <s v="Tweet"/>
    <n v="0"/>
    <n v="0"/>
    <m/>
    <m/>
    <m/>
    <m/>
    <m/>
    <m/>
    <m/>
    <m/>
    <n v="7"/>
    <s v="1"/>
    <s v="1"/>
    <n v="0"/>
    <n v="0"/>
    <n v="0"/>
    <n v="0"/>
    <n v="0"/>
    <n v="0"/>
    <n v="21"/>
    <n v="100"/>
    <n v="21"/>
  </r>
  <r>
    <s v="islam_behery"/>
    <s v="ihalhurra"/>
    <m/>
    <m/>
    <m/>
    <m/>
    <m/>
    <m/>
    <m/>
    <m/>
    <s v="No"/>
    <n v="19"/>
    <m/>
    <m/>
    <x v="0"/>
    <d v="2019-04-08T20:19:06.000"/>
    <s v="RT @IHAlhurra: #إسلام_بحيري: المؤسسات الدينية في الوطن العربي بريئة من التيار الجهادي السلفي الداعشي مهما اختلفنا في الأسماء #إسلام_حر"/>
    <m/>
    <m/>
    <x v="2"/>
    <m/>
    <s v="http://pbs.twimg.com/profile_images/940666889100984320/OY0AYuoD_normal.jpg"/>
    <x v="16"/>
    <s v="https://twitter.com/#!/islam_behery/status/1115348363854131201"/>
    <m/>
    <m/>
    <s v="1115348363854131201"/>
    <m/>
    <b v="0"/>
    <n v="0"/>
    <s v=""/>
    <b v="0"/>
    <s v="ar"/>
    <m/>
    <s v=""/>
    <b v="0"/>
    <n v="0"/>
    <s v="1115347601354842112"/>
    <s v="Twitter for Android"/>
    <b v="0"/>
    <s v="1115347601354842112"/>
    <s v="Tweet"/>
    <n v="0"/>
    <n v="0"/>
    <m/>
    <m/>
    <m/>
    <m/>
    <m/>
    <m/>
    <m/>
    <m/>
    <n v="1"/>
    <s v="1"/>
    <s v="2"/>
    <n v="0"/>
    <n v="0"/>
    <n v="0"/>
    <n v="0"/>
    <n v="0"/>
    <n v="0"/>
    <n v="19"/>
    <n v="100"/>
    <n v="19"/>
  </r>
  <r>
    <s v="subaiesb"/>
    <s v="islam_behery"/>
    <m/>
    <m/>
    <m/>
    <m/>
    <m/>
    <m/>
    <m/>
    <m/>
    <s v="No"/>
    <n v="20"/>
    <m/>
    <m/>
    <x v="0"/>
    <d v="2019-04-09T07:47:57.000"/>
    <s v="RT @Islam_Behery: #إسلام_بحيري: إذا توقف فهم الإسلام عند فهم رجال القرن الثالث بتصوراتهم فقط سيصبح الإسلام ليس صالح لكل زمان ومكان #إسلام_حر"/>
    <m/>
    <m/>
    <x v="2"/>
    <m/>
    <s v="http://pbs.twimg.com/profile_images/1106827260982632459/5L9CPlQ__normal.jpg"/>
    <x v="17"/>
    <s v="https://twitter.com/#!/subaiesb/status/1115521716359499776"/>
    <m/>
    <m/>
    <s v="1115521716359499776"/>
    <m/>
    <b v="0"/>
    <n v="0"/>
    <s v=""/>
    <b v="0"/>
    <s v="ar"/>
    <m/>
    <s v=""/>
    <b v="0"/>
    <n v="0"/>
    <s v="1115347674671255555"/>
    <s v="Twitter for Android"/>
    <b v="0"/>
    <s v="1115347674671255555"/>
    <s v="Tweet"/>
    <n v="0"/>
    <n v="0"/>
    <m/>
    <m/>
    <m/>
    <m/>
    <m/>
    <m/>
    <m/>
    <m/>
    <n v="1"/>
    <s v="1"/>
    <s v="1"/>
    <n v="0"/>
    <n v="0"/>
    <n v="0"/>
    <n v="0"/>
    <n v="0"/>
    <n v="0"/>
    <n v="22"/>
    <n v="100"/>
    <n v="22"/>
  </r>
  <r>
    <s v="kuwaittowerss"/>
    <s v="kuwaittowerss"/>
    <m/>
    <m/>
    <m/>
    <m/>
    <m/>
    <m/>
    <m/>
    <m/>
    <s v="No"/>
    <n v="21"/>
    <m/>
    <m/>
    <x v="1"/>
    <d v="2019-04-09T03:38:38.000"/>
    <s v="&quot;من تمنطق حتما سيتنوّر&quot;_x000a__x000a_متفق عليه_x000a__x000a_#إسلام_حر"/>
    <m/>
    <m/>
    <x v="0"/>
    <m/>
    <s v="http://pbs.twimg.com/profile_images/1093039953771139073/4kDpqaVy_normal.jpg"/>
    <x v="18"/>
    <s v="https://twitter.com/#!/kuwaittowerss/status/1115458974042796034"/>
    <m/>
    <m/>
    <s v="1115458974042796034"/>
    <m/>
    <b v="0"/>
    <n v="0"/>
    <s v=""/>
    <b v="0"/>
    <s v="ar"/>
    <m/>
    <s v=""/>
    <b v="0"/>
    <n v="0"/>
    <s v=""/>
    <s v="Twitter for Android"/>
    <b v="0"/>
    <s v="1115458974042796034"/>
    <s v="Tweet"/>
    <n v="0"/>
    <n v="0"/>
    <m/>
    <m/>
    <m/>
    <m/>
    <m/>
    <m/>
    <m/>
    <m/>
    <n v="1"/>
    <s v="3"/>
    <s v="3"/>
    <n v="0"/>
    <n v="0"/>
    <n v="0"/>
    <n v="0"/>
    <n v="0"/>
    <n v="0"/>
    <n v="8"/>
    <n v="100"/>
    <n v="8"/>
  </r>
  <r>
    <s v="5uq_xz"/>
    <s v="kuwaittowerss"/>
    <m/>
    <m/>
    <m/>
    <m/>
    <m/>
    <m/>
    <m/>
    <m/>
    <s v="No"/>
    <n v="22"/>
    <m/>
    <m/>
    <x v="0"/>
    <d v="2019-04-10T02:15:40.000"/>
    <s v="RT @Kuwaittowerss: &quot;من تمنطق حتما سيتنوّر&quot;_x000a__x000a_متفق عليه_x000a__x000a_#إسلام_حر"/>
    <m/>
    <m/>
    <x v="0"/>
    <m/>
    <s v="http://pbs.twimg.com/profile_images/1048267854838202368/K-Fo_Fk-_normal.jpg"/>
    <x v="19"/>
    <s v="https://twitter.com/#!/5uq_xz/status/1115800485406171136"/>
    <m/>
    <m/>
    <s v="1115800485406171136"/>
    <m/>
    <b v="0"/>
    <n v="0"/>
    <s v=""/>
    <b v="0"/>
    <s v="ar"/>
    <m/>
    <s v=""/>
    <b v="0"/>
    <n v="0"/>
    <s v="1115458974042796034"/>
    <s v="Twitter for iPhone"/>
    <b v="0"/>
    <s v="1115458974042796034"/>
    <s v="Tweet"/>
    <n v="0"/>
    <n v="0"/>
    <m/>
    <m/>
    <m/>
    <m/>
    <m/>
    <m/>
    <m/>
    <m/>
    <n v="1"/>
    <s v="3"/>
    <s v="3"/>
    <n v="0"/>
    <n v="0"/>
    <n v="0"/>
    <n v="0"/>
    <n v="0"/>
    <n v="0"/>
    <n v="10"/>
    <n v="100"/>
    <n v="10"/>
  </r>
  <r>
    <s v="ihalhurra"/>
    <s v="ihalhurra"/>
    <m/>
    <m/>
    <m/>
    <m/>
    <m/>
    <m/>
    <m/>
    <m/>
    <s v="No"/>
    <n v="23"/>
    <m/>
    <m/>
    <x v="1"/>
    <d v="2019-04-06T18:12:05.000"/>
    <s v="القاضي الشيخ خلدون عريمط في #إسلام_حر.. قريبًا https://t.co/w5BrjQJkhI"/>
    <m/>
    <m/>
    <x v="0"/>
    <s v="https://pbs.twimg.com/ext_tw_video_thumb/1114591511579168769/pu/img/dCAuprbWlXWt-X_O.jpg"/>
    <s v="https://pbs.twimg.com/ext_tw_video_thumb/1114591511579168769/pu/img/dCAuprbWlXWt-X_O.jpg"/>
    <x v="20"/>
    <s v="https://twitter.com/#!/ihalhurra/status/1114591623776755713"/>
    <m/>
    <m/>
    <s v="1114591623776755713"/>
    <m/>
    <b v="0"/>
    <n v="4"/>
    <s v=""/>
    <b v="0"/>
    <s v="ar"/>
    <m/>
    <s v=""/>
    <b v="0"/>
    <n v="2"/>
    <s v=""/>
    <s v="Hootsuite Inc."/>
    <b v="0"/>
    <s v="1114591623776755713"/>
    <s v="Retweet"/>
    <n v="0"/>
    <n v="0"/>
    <m/>
    <m/>
    <m/>
    <m/>
    <m/>
    <m/>
    <m/>
    <m/>
    <n v="10"/>
    <s v="2"/>
    <s v="2"/>
    <n v="0"/>
    <n v="0"/>
    <n v="0"/>
    <n v="0"/>
    <n v="0"/>
    <n v="0"/>
    <n v="8"/>
    <n v="100"/>
    <n v="8"/>
  </r>
  <r>
    <s v="ihalhurra"/>
    <s v="ihalhurra"/>
    <m/>
    <m/>
    <m/>
    <m/>
    <m/>
    <m/>
    <m/>
    <m/>
    <s v="No"/>
    <n v="24"/>
    <m/>
    <m/>
    <x v="1"/>
    <d v="2019-04-08T20:42:43.000"/>
    <s v="الشيخ خلدون عريمط: في بعض المذاهب الأخرى يوجد عصمة لأشخاص، لكن لا عصمة عندنا إلا للرسول عليه الصلاة والسلام #إسلام_حر"/>
    <m/>
    <m/>
    <x v="0"/>
    <m/>
    <s v="http://pbs.twimg.com/profile_images/1057686521917120513/CM8-v7d9_normal.jpg"/>
    <x v="21"/>
    <s v="https://twitter.com/#!/ihalhurra/status/1115354305899450368"/>
    <m/>
    <m/>
    <s v="1115354305899450368"/>
    <m/>
    <b v="0"/>
    <n v="2"/>
    <s v=""/>
    <b v="0"/>
    <s v="ar"/>
    <m/>
    <s v=""/>
    <b v="0"/>
    <n v="2"/>
    <s v=""/>
    <s v="Hootsuite Inc."/>
    <b v="0"/>
    <s v="1115354305899450368"/>
    <s v="Retweet"/>
    <n v="0"/>
    <n v="0"/>
    <m/>
    <m/>
    <m/>
    <m/>
    <m/>
    <m/>
    <m/>
    <m/>
    <n v="10"/>
    <s v="2"/>
    <s v="2"/>
    <n v="0"/>
    <n v="0"/>
    <n v="0"/>
    <n v="0"/>
    <n v="0"/>
    <n v="0"/>
    <n v="20"/>
    <n v="100"/>
    <n v="20"/>
  </r>
  <r>
    <s v="ihalhurra"/>
    <s v="ihalhurra"/>
    <m/>
    <m/>
    <m/>
    <m/>
    <m/>
    <m/>
    <m/>
    <m/>
    <s v="No"/>
    <n v="25"/>
    <m/>
    <m/>
    <x v="1"/>
    <d v="2019-04-08T20:15:40.000"/>
    <s v="#إسلام_بحيري: هناك تجارب ملهمة جدًا وتحتاج إلى دراسة دقيقة لتكشف لنا كيف تحولت بلادنا العربية من الحكم بالمذاهب الأ… https://t.co/dM38ft6K3g"/>
    <s v="https://twitter.com/i/web/status/1115347496623071232"/>
    <s v="twitter.com"/>
    <x v="1"/>
    <m/>
    <s v="http://pbs.twimg.com/profile_images/1057686521917120513/CM8-v7d9_normal.jpg"/>
    <x v="22"/>
    <s v="https://twitter.com/#!/ihalhurra/status/1115347496623071232"/>
    <m/>
    <m/>
    <s v="1115347496623071232"/>
    <m/>
    <b v="0"/>
    <n v="0"/>
    <s v=""/>
    <b v="0"/>
    <s v="ar"/>
    <m/>
    <s v=""/>
    <b v="0"/>
    <n v="0"/>
    <s v=""/>
    <s v="Hootsuite Inc."/>
    <b v="1"/>
    <s v="1115347496623071232"/>
    <s v="Tweet"/>
    <n v="0"/>
    <n v="0"/>
    <m/>
    <m/>
    <m/>
    <m/>
    <m/>
    <m/>
    <m/>
    <m/>
    <n v="10"/>
    <s v="2"/>
    <s v="2"/>
    <n v="0"/>
    <n v="0"/>
    <n v="0"/>
    <n v="0"/>
    <n v="0"/>
    <n v="0"/>
    <n v="20"/>
    <n v="100"/>
    <n v="20"/>
  </r>
  <r>
    <s v="ihalhurra"/>
    <s v="ihalhurra"/>
    <m/>
    <m/>
    <m/>
    <m/>
    <m/>
    <m/>
    <m/>
    <m/>
    <s v="No"/>
    <n v="26"/>
    <m/>
    <m/>
    <x v="1"/>
    <d v="2019-04-08T20:16:04.000"/>
    <s v="#إسلام_بحيري: المؤسسات الدينية في الوطن العربي بريئة من التيار الجهادي السلفي الداعشي مهما اختلفنا في الأسماء #إسلام_حر"/>
    <m/>
    <m/>
    <x v="2"/>
    <m/>
    <s v="http://pbs.twimg.com/profile_images/1057686521917120513/CM8-v7d9_normal.jpg"/>
    <x v="23"/>
    <s v="https://twitter.com/#!/ihalhurra/status/1115347601354842112"/>
    <m/>
    <m/>
    <s v="1115347601354842112"/>
    <m/>
    <b v="0"/>
    <n v="0"/>
    <s v=""/>
    <b v="0"/>
    <s v="ar"/>
    <m/>
    <s v=""/>
    <b v="0"/>
    <n v="0"/>
    <s v=""/>
    <s v="Hootsuite Inc."/>
    <b v="0"/>
    <s v="1115347601354842112"/>
    <s v="Tweet"/>
    <n v="0"/>
    <n v="0"/>
    <m/>
    <m/>
    <m/>
    <m/>
    <m/>
    <m/>
    <m/>
    <m/>
    <n v="10"/>
    <s v="2"/>
    <s v="2"/>
    <n v="0"/>
    <n v="0"/>
    <n v="0"/>
    <n v="0"/>
    <n v="0"/>
    <n v="0"/>
    <n v="17"/>
    <n v="100"/>
    <n v="17"/>
  </r>
  <r>
    <s v="ihalhurra"/>
    <s v="ihalhurra"/>
    <m/>
    <m/>
    <m/>
    <m/>
    <m/>
    <m/>
    <m/>
    <m/>
    <s v="No"/>
    <n v="27"/>
    <m/>
    <m/>
    <x v="1"/>
    <d v="2019-04-08T20:16:49.000"/>
    <s v="#إسلام_بحيري: إذا توقف فهم الإسلام عند فهم رجال القرون الثلاثة الأولى بتصوراتهم فقط، سيصبح الإسلام غير صالح لكل زمان ومكان #إسلام_حر"/>
    <m/>
    <m/>
    <x v="2"/>
    <m/>
    <s v="http://pbs.twimg.com/profile_images/1057686521917120513/CM8-v7d9_normal.jpg"/>
    <x v="6"/>
    <s v="https://twitter.com/#!/ihalhurra/status/1115347787779072001"/>
    <m/>
    <m/>
    <s v="1115347787779072001"/>
    <m/>
    <b v="0"/>
    <n v="0"/>
    <s v=""/>
    <b v="0"/>
    <s v="ar"/>
    <m/>
    <s v=""/>
    <b v="0"/>
    <n v="0"/>
    <s v=""/>
    <s v="Hootsuite Inc."/>
    <b v="0"/>
    <s v="1115347787779072001"/>
    <s v="Tweet"/>
    <n v="0"/>
    <n v="0"/>
    <m/>
    <m/>
    <m/>
    <m/>
    <m/>
    <m/>
    <m/>
    <m/>
    <n v="10"/>
    <s v="2"/>
    <s v="2"/>
    <n v="0"/>
    <n v="0"/>
    <n v="0"/>
    <n v="0"/>
    <n v="0"/>
    <n v="0"/>
    <n v="21"/>
    <n v="100"/>
    <n v="21"/>
  </r>
  <r>
    <s v="ihalhurra"/>
    <s v="ihalhurra"/>
    <m/>
    <m/>
    <m/>
    <m/>
    <m/>
    <m/>
    <m/>
    <m/>
    <s v="No"/>
    <n v="28"/>
    <m/>
    <m/>
    <x v="1"/>
    <d v="2019-04-08T20:17:13.000"/>
    <s v="#إسلام_بحيري: الفقه القديم كان فيه توسعات قبل ظهور متأخري الحنابلة، وكان هناك فقيه من متقدمي الحنابلة اسمه نجم الدي… https://t.co/XppeYQMnFE"/>
    <s v="https://twitter.com/i/web/status/1115347890182946817"/>
    <s v="twitter.com"/>
    <x v="1"/>
    <m/>
    <s v="http://pbs.twimg.com/profile_images/1057686521917120513/CM8-v7d9_normal.jpg"/>
    <x v="24"/>
    <s v="https://twitter.com/#!/ihalhurra/status/1115347890182946817"/>
    <m/>
    <m/>
    <s v="1115347890182946817"/>
    <m/>
    <b v="0"/>
    <n v="0"/>
    <s v=""/>
    <b v="0"/>
    <s v="ar"/>
    <m/>
    <s v=""/>
    <b v="0"/>
    <n v="0"/>
    <s v=""/>
    <s v="Hootsuite Inc."/>
    <b v="1"/>
    <s v="1115347890182946817"/>
    <s v="Tweet"/>
    <n v="0"/>
    <n v="0"/>
    <m/>
    <m/>
    <m/>
    <m/>
    <m/>
    <m/>
    <m/>
    <m/>
    <n v="10"/>
    <s v="2"/>
    <s v="2"/>
    <n v="0"/>
    <n v="0"/>
    <n v="0"/>
    <n v="0"/>
    <n v="0"/>
    <n v="0"/>
    <n v="19"/>
    <n v="100"/>
    <n v="19"/>
  </r>
  <r>
    <s v="ihalhurra"/>
    <s v="ihalhurra"/>
    <m/>
    <m/>
    <m/>
    <m/>
    <m/>
    <m/>
    <m/>
    <m/>
    <s v="No"/>
    <n v="29"/>
    <m/>
    <m/>
    <x v="1"/>
    <d v="2019-04-08T20:17:59.000"/>
    <s v="#إسلام_بحيري: عندما نعيد قراءة النص الكبير العظيم لا يعني ذلك أن نغير في النص أو نتخطاه، ولكن يجب أن نتوسع في فهمه… https://t.co/fx9xlLW7SZ"/>
    <s v="https://twitter.com/i/web/status/1115348081007108097"/>
    <s v="twitter.com"/>
    <x v="1"/>
    <m/>
    <s v="http://pbs.twimg.com/profile_images/1057686521917120513/CM8-v7d9_normal.jpg"/>
    <x v="25"/>
    <s v="https://twitter.com/#!/ihalhurra/status/1115348081007108097"/>
    <m/>
    <m/>
    <s v="1115348081007108097"/>
    <m/>
    <b v="0"/>
    <n v="0"/>
    <s v=""/>
    <b v="0"/>
    <s v="ar"/>
    <m/>
    <s v=""/>
    <b v="0"/>
    <n v="0"/>
    <s v=""/>
    <s v="Hootsuite Inc."/>
    <b v="1"/>
    <s v="1115348081007108097"/>
    <s v="Tweet"/>
    <n v="0"/>
    <n v="0"/>
    <m/>
    <m/>
    <m/>
    <m/>
    <m/>
    <m/>
    <m/>
    <m/>
    <n v="10"/>
    <s v="2"/>
    <s v="2"/>
    <n v="0"/>
    <n v="0"/>
    <n v="0"/>
    <n v="0"/>
    <n v="0"/>
    <n v="0"/>
    <n v="22"/>
    <n v="100"/>
    <n v="22"/>
  </r>
  <r>
    <s v="ihalhurra"/>
    <s v="ihalhurra"/>
    <m/>
    <m/>
    <m/>
    <m/>
    <m/>
    <m/>
    <m/>
    <m/>
    <s v="No"/>
    <n v="30"/>
    <m/>
    <m/>
    <x v="1"/>
    <d v="2019-04-08T20:19:25.000"/>
    <s v="#إسلام_بحيري: فكرة العقاب البدني ليست أصل الفكرة ولا المقصد الأساسي للشرع، لأن الشرع لا يريد إلا عقوبة ما لمن أجرم،… https://t.co/Y8kkjl3k9a"/>
    <s v="https://twitter.com/i/web/status/1115348440857370629"/>
    <s v="twitter.com"/>
    <x v="1"/>
    <m/>
    <s v="http://pbs.twimg.com/profile_images/1057686521917120513/CM8-v7d9_normal.jpg"/>
    <x v="26"/>
    <s v="https://twitter.com/#!/ihalhurra/status/1115348440857370629"/>
    <m/>
    <m/>
    <s v="1115348440857370629"/>
    <m/>
    <b v="0"/>
    <n v="0"/>
    <s v=""/>
    <b v="0"/>
    <s v="ar"/>
    <m/>
    <s v=""/>
    <b v="0"/>
    <n v="0"/>
    <s v=""/>
    <s v="Hootsuite Inc."/>
    <b v="1"/>
    <s v="1115348440857370629"/>
    <s v="Tweet"/>
    <n v="0"/>
    <n v="0"/>
    <m/>
    <m/>
    <m/>
    <m/>
    <m/>
    <m/>
    <m/>
    <m/>
    <n v="10"/>
    <s v="2"/>
    <s v="2"/>
    <n v="0"/>
    <n v="0"/>
    <n v="0"/>
    <n v="0"/>
    <n v="0"/>
    <n v="0"/>
    <n v="20"/>
    <n v="100"/>
    <n v="20"/>
  </r>
  <r>
    <s v="ihalhurra"/>
    <s v="ihalhurra"/>
    <m/>
    <m/>
    <m/>
    <m/>
    <m/>
    <m/>
    <m/>
    <m/>
    <s v="No"/>
    <n v="31"/>
    <m/>
    <m/>
    <x v="1"/>
    <d v="2019-04-08T20:19:41.000"/>
    <s v="#إسلام_بحيري: نحن في نظر التيارات الإسلامية بما يتضمن الدستور بالقانون بكل ما يخص الدولة، على كفر وضلال، ولا نحكم ب… https://t.co/49AMm0E6Km"/>
    <s v="https://twitter.com/i/web/status/1115348508406632448"/>
    <s v="twitter.com"/>
    <x v="1"/>
    <m/>
    <s v="http://pbs.twimg.com/profile_images/1057686521917120513/CM8-v7d9_normal.jpg"/>
    <x v="27"/>
    <s v="https://twitter.com/#!/ihalhurra/status/1115348508406632448"/>
    <m/>
    <m/>
    <s v="1115348508406632448"/>
    <m/>
    <b v="0"/>
    <n v="0"/>
    <s v=""/>
    <b v="0"/>
    <s v="ar"/>
    <m/>
    <s v=""/>
    <b v="0"/>
    <n v="0"/>
    <s v=""/>
    <s v="Hootsuite Inc."/>
    <b v="1"/>
    <s v="1115348508406632448"/>
    <s v="Tweet"/>
    <n v="0"/>
    <n v="0"/>
    <m/>
    <m/>
    <m/>
    <m/>
    <m/>
    <m/>
    <m/>
    <m/>
    <n v="10"/>
    <s v="2"/>
    <s v="2"/>
    <n v="0"/>
    <n v="0"/>
    <n v="0"/>
    <n v="0"/>
    <n v="0"/>
    <n v="0"/>
    <n v="20"/>
    <n v="100"/>
    <n v="20"/>
  </r>
  <r>
    <s v="ihalhurra"/>
    <s v="ihalhurra"/>
    <m/>
    <m/>
    <m/>
    <m/>
    <m/>
    <m/>
    <m/>
    <m/>
    <s v="No"/>
    <n v="32"/>
    <m/>
    <m/>
    <x v="1"/>
    <d v="2019-04-12T16:33:04.000"/>
    <s v="#إسلام_حر - المصلحة أم الشرع؟ https://t.co/w3BfeAz04p"/>
    <m/>
    <m/>
    <x v="0"/>
    <s v="https://pbs.twimg.com/ext_tw_video_thumb/1116740582980845570/pu/img/MrYLsUiGluVrR1oy.jpg"/>
    <s v="https://pbs.twimg.com/ext_tw_video_thumb/1116740582980845570/pu/img/MrYLsUiGluVrR1oy.jpg"/>
    <x v="28"/>
    <s v="https://twitter.com/#!/ihalhurra/status/1116741029384916995"/>
    <m/>
    <m/>
    <s v="1116741029384916995"/>
    <m/>
    <b v="0"/>
    <n v="0"/>
    <s v=""/>
    <b v="0"/>
    <s v="ar"/>
    <m/>
    <s v=""/>
    <b v="0"/>
    <n v="0"/>
    <s v=""/>
    <s v="Twitter Web Client"/>
    <b v="0"/>
    <s v="1116741029384916995"/>
    <s v="Tweet"/>
    <n v="0"/>
    <n v="0"/>
    <m/>
    <m/>
    <m/>
    <m/>
    <m/>
    <m/>
    <m/>
    <m/>
    <n v="10"/>
    <s v="2"/>
    <s v="2"/>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8">
    <i>
      <x v="1"/>
    </i>
    <i r="1">
      <x v="4"/>
    </i>
    <i r="2">
      <x v="97"/>
    </i>
    <i r="3">
      <x v="19"/>
    </i>
    <i r="2">
      <x v="98"/>
    </i>
    <i r="3">
      <x v="22"/>
    </i>
    <i r="2">
      <x v="99"/>
    </i>
    <i r="3">
      <x v="18"/>
    </i>
    <i r="3">
      <x v="19"/>
    </i>
    <i r="3">
      <x v="21"/>
    </i>
    <i r="2">
      <x v="100"/>
    </i>
    <i r="3">
      <x v="4"/>
    </i>
    <i r="3">
      <x v="8"/>
    </i>
    <i r="2">
      <x v="101"/>
    </i>
    <i r="3">
      <x v="3"/>
    </i>
    <i r="2">
      <x v="103"/>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2" totalsRowShown="0" headerRowDxfId="396" dataDxfId="395">
  <autoFilter ref="A2:BL32"/>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66" dataDxfId="265">
  <autoFilter ref="A2:C7"/>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259" dataDxfId="258">
  <autoFilter ref="A1:J11"/>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15" totalsRowShown="0" headerRowDxfId="247" dataDxfId="246">
  <autoFilter ref="A14:J15"/>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8:J21" totalsRowShown="0" headerRowDxfId="235" dataDxfId="234">
  <autoFilter ref="A18:J21"/>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4:J34" totalsRowShown="0" headerRowDxfId="222" dataDxfId="221">
  <autoFilter ref="A24:J34"/>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7:J47" totalsRowShown="0" headerRowDxfId="209" dataDxfId="208">
  <autoFilter ref="A37:J47"/>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0:J51" totalsRowShown="0" headerRowDxfId="196" dataDxfId="195">
  <autoFilter ref="A50:J51"/>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3:J56" totalsRowShown="0" headerRowDxfId="193" dataDxfId="192">
  <autoFilter ref="A53:J56"/>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9:J68" totalsRowShown="0" headerRowDxfId="170" dataDxfId="169">
  <autoFilter ref="A59:J68"/>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43" dataDxfId="342">
  <autoFilter ref="A2:BS11"/>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51" totalsRowShown="0" headerRowDxfId="147" dataDxfId="146">
  <autoFilter ref="A1:G25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38" totalsRowShown="0" headerRowDxfId="138" dataDxfId="137">
  <autoFilter ref="A1:L23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2" totalsRowShown="0" headerRowDxfId="64" dataDxfId="63">
  <autoFilter ref="A2:BL3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0" totalsRowShown="0" headerRowDxfId="68" dataDxfId="67">
  <autoFilter ref="A1:B10"/>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7" dataDxfId="296">
  <autoFilter ref="A1:C10"/>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15347442667540481" TargetMode="External" /><Relationship Id="rId2" Type="http://schemas.openxmlformats.org/officeDocument/2006/relationships/hyperlink" Target="https://twitter.com/i/web/status/1115347750386905095" TargetMode="External" /><Relationship Id="rId3" Type="http://schemas.openxmlformats.org/officeDocument/2006/relationships/hyperlink" Target="https://twitter.com/i/web/status/1115347789532340225" TargetMode="External" /><Relationship Id="rId4" Type="http://schemas.openxmlformats.org/officeDocument/2006/relationships/hyperlink" Target="https://twitter.com/i/web/status/1115299909748633600" TargetMode="External" /><Relationship Id="rId5" Type="http://schemas.openxmlformats.org/officeDocument/2006/relationships/hyperlink" Target="https://twitter.com/i/web/status/1115347385000046592" TargetMode="External" /><Relationship Id="rId6" Type="http://schemas.openxmlformats.org/officeDocument/2006/relationships/hyperlink" Target="https://twitter.com/i/web/status/1115347732313640960" TargetMode="External" /><Relationship Id="rId7" Type="http://schemas.openxmlformats.org/officeDocument/2006/relationships/hyperlink" Target="https://twitter.com/i/web/status/1115347806745767936" TargetMode="External" /><Relationship Id="rId8" Type="http://schemas.openxmlformats.org/officeDocument/2006/relationships/hyperlink" Target="https://twitter.com/i/web/status/1115347496623071232" TargetMode="External" /><Relationship Id="rId9" Type="http://schemas.openxmlformats.org/officeDocument/2006/relationships/hyperlink" Target="https://twitter.com/i/web/status/1115347890182946817" TargetMode="External" /><Relationship Id="rId10" Type="http://schemas.openxmlformats.org/officeDocument/2006/relationships/hyperlink" Target="https://twitter.com/i/web/status/1115348081007108097" TargetMode="External" /><Relationship Id="rId11" Type="http://schemas.openxmlformats.org/officeDocument/2006/relationships/hyperlink" Target="https://twitter.com/i/web/status/1115348440857370629" TargetMode="External" /><Relationship Id="rId12" Type="http://schemas.openxmlformats.org/officeDocument/2006/relationships/hyperlink" Target="https://twitter.com/i/web/status/1115348508406632448" TargetMode="External" /><Relationship Id="rId13" Type="http://schemas.openxmlformats.org/officeDocument/2006/relationships/hyperlink" Target="https://pbs.twimg.com/ext_tw_video_thumb/1114591511579168769/pu/img/dCAuprbWlXWt-X_O.jpg" TargetMode="External" /><Relationship Id="rId14" Type="http://schemas.openxmlformats.org/officeDocument/2006/relationships/hyperlink" Target="https://pbs.twimg.com/ext_tw_video_thumb/1114591511579168769/pu/img/dCAuprbWlXWt-X_O.jpg" TargetMode="External" /><Relationship Id="rId15" Type="http://schemas.openxmlformats.org/officeDocument/2006/relationships/hyperlink" Target="https://pbs.twimg.com/ext_tw_video_thumb/1116740582980845570/pu/img/MrYLsUiGluVrR1oy.jpg" TargetMode="External" /><Relationship Id="rId16" Type="http://schemas.openxmlformats.org/officeDocument/2006/relationships/hyperlink" Target="https://pbs.twimg.com/ext_tw_video_thumb/1114591511579168769/pu/img/dCAuprbWlXWt-X_O.jpg" TargetMode="External" /><Relationship Id="rId17" Type="http://schemas.openxmlformats.org/officeDocument/2006/relationships/hyperlink" Target="http://pbs.twimg.com/profile_images/1080167946608144389/0IIsNYfD_normal.jpg" TargetMode="External" /><Relationship Id="rId18" Type="http://schemas.openxmlformats.org/officeDocument/2006/relationships/hyperlink" Target="http://pbs.twimg.com/profile_images/969675470433325058/Pp3IIkiu_normal.jpg" TargetMode="External" /><Relationship Id="rId19" Type="http://schemas.openxmlformats.org/officeDocument/2006/relationships/hyperlink" Target="http://pbs.twimg.com/profile_images/969675470433325058/Pp3IIkiu_normal.jpg" TargetMode="External" /><Relationship Id="rId20" Type="http://schemas.openxmlformats.org/officeDocument/2006/relationships/hyperlink" Target="http://pbs.twimg.com/profile_images/969675470433325058/Pp3IIkiu_normal.jpg" TargetMode="External" /><Relationship Id="rId21" Type="http://schemas.openxmlformats.org/officeDocument/2006/relationships/hyperlink" Target="http://pbs.twimg.com/profile_images/969675470433325058/Pp3IIkiu_normal.jpg" TargetMode="External" /><Relationship Id="rId22" Type="http://schemas.openxmlformats.org/officeDocument/2006/relationships/hyperlink" Target="http://pbs.twimg.com/profile_images/969675470433325058/Pp3IIkiu_normal.jpg" TargetMode="External" /><Relationship Id="rId23" Type="http://schemas.openxmlformats.org/officeDocument/2006/relationships/hyperlink" Target="http://pbs.twimg.com/profile_images/969675470433325058/Pp3IIkiu_normal.jpg" TargetMode="External" /><Relationship Id="rId24" Type="http://schemas.openxmlformats.org/officeDocument/2006/relationships/hyperlink" Target="http://pbs.twimg.com/profile_images/1114831693440016384/Wy_WYP8U_normal.jpg" TargetMode="External" /><Relationship Id="rId25" Type="http://schemas.openxmlformats.org/officeDocument/2006/relationships/hyperlink" Target="http://pbs.twimg.com/profile_images/940666889100984320/OY0AYuoD_normal.jpg" TargetMode="External" /><Relationship Id="rId26" Type="http://schemas.openxmlformats.org/officeDocument/2006/relationships/hyperlink" Target="http://pbs.twimg.com/profile_images/940666889100984320/OY0AYuoD_normal.jpg" TargetMode="External" /><Relationship Id="rId27" Type="http://schemas.openxmlformats.org/officeDocument/2006/relationships/hyperlink" Target="http://pbs.twimg.com/profile_images/940666889100984320/OY0AYuoD_normal.jpg" TargetMode="External" /><Relationship Id="rId28" Type="http://schemas.openxmlformats.org/officeDocument/2006/relationships/hyperlink" Target="http://pbs.twimg.com/profile_images/940666889100984320/OY0AYuoD_normal.jpg" TargetMode="External" /><Relationship Id="rId29" Type="http://schemas.openxmlformats.org/officeDocument/2006/relationships/hyperlink" Target="http://pbs.twimg.com/profile_images/940666889100984320/OY0AYuoD_normal.jpg" TargetMode="External" /><Relationship Id="rId30" Type="http://schemas.openxmlformats.org/officeDocument/2006/relationships/hyperlink" Target="http://pbs.twimg.com/profile_images/940666889100984320/OY0AYuoD_normal.jpg" TargetMode="External" /><Relationship Id="rId31" Type="http://schemas.openxmlformats.org/officeDocument/2006/relationships/hyperlink" Target="http://pbs.twimg.com/profile_images/940666889100984320/OY0AYuoD_normal.jpg" TargetMode="External" /><Relationship Id="rId32" Type="http://schemas.openxmlformats.org/officeDocument/2006/relationships/hyperlink" Target="http://pbs.twimg.com/profile_images/940666889100984320/OY0AYuoD_normal.jpg" TargetMode="External" /><Relationship Id="rId33" Type="http://schemas.openxmlformats.org/officeDocument/2006/relationships/hyperlink" Target="http://pbs.twimg.com/profile_images/1106827260982632459/5L9CPlQ__normal.jpg" TargetMode="External" /><Relationship Id="rId34" Type="http://schemas.openxmlformats.org/officeDocument/2006/relationships/hyperlink" Target="http://pbs.twimg.com/profile_images/1093039953771139073/4kDpqaVy_normal.jpg" TargetMode="External" /><Relationship Id="rId35" Type="http://schemas.openxmlformats.org/officeDocument/2006/relationships/hyperlink" Target="http://pbs.twimg.com/profile_images/1048267854838202368/K-Fo_Fk-_normal.jpg" TargetMode="External" /><Relationship Id="rId36" Type="http://schemas.openxmlformats.org/officeDocument/2006/relationships/hyperlink" Target="https://pbs.twimg.com/ext_tw_video_thumb/1114591511579168769/pu/img/dCAuprbWlXWt-X_O.jpg" TargetMode="External" /><Relationship Id="rId37" Type="http://schemas.openxmlformats.org/officeDocument/2006/relationships/hyperlink" Target="http://pbs.twimg.com/profile_images/1057686521917120513/CM8-v7d9_normal.jpg" TargetMode="External" /><Relationship Id="rId38" Type="http://schemas.openxmlformats.org/officeDocument/2006/relationships/hyperlink" Target="http://pbs.twimg.com/profile_images/1057686521917120513/CM8-v7d9_normal.jpg" TargetMode="External" /><Relationship Id="rId39" Type="http://schemas.openxmlformats.org/officeDocument/2006/relationships/hyperlink" Target="http://pbs.twimg.com/profile_images/1057686521917120513/CM8-v7d9_normal.jpg" TargetMode="External" /><Relationship Id="rId40" Type="http://schemas.openxmlformats.org/officeDocument/2006/relationships/hyperlink" Target="http://pbs.twimg.com/profile_images/1057686521917120513/CM8-v7d9_normal.jpg" TargetMode="External" /><Relationship Id="rId41" Type="http://schemas.openxmlformats.org/officeDocument/2006/relationships/hyperlink" Target="http://pbs.twimg.com/profile_images/1057686521917120513/CM8-v7d9_normal.jpg" TargetMode="External" /><Relationship Id="rId42" Type="http://schemas.openxmlformats.org/officeDocument/2006/relationships/hyperlink" Target="http://pbs.twimg.com/profile_images/1057686521917120513/CM8-v7d9_normal.jpg" TargetMode="External" /><Relationship Id="rId43" Type="http://schemas.openxmlformats.org/officeDocument/2006/relationships/hyperlink" Target="http://pbs.twimg.com/profile_images/1057686521917120513/CM8-v7d9_normal.jpg" TargetMode="External" /><Relationship Id="rId44" Type="http://schemas.openxmlformats.org/officeDocument/2006/relationships/hyperlink" Target="http://pbs.twimg.com/profile_images/1057686521917120513/CM8-v7d9_normal.jpg" TargetMode="External" /><Relationship Id="rId45" Type="http://schemas.openxmlformats.org/officeDocument/2006/relationships/hyperlink" Target="https://pbs.twimg.com/ext_tw_video_thumb/1116740582980845570/pu/img/MrYLsUiGluVrR1oy.jpg" TargetMode="External" /><Relationship Id="rId46" Type="http://schemas.openxmlformats.org/officeDocument/2006/relationships/hyperlink" Target="https://twitter.com/#!/binyork/status/1115005394613604358" TargetMode="External" /><Relationship Id="rId47" Type="http://schemas.openxmlformats.org/officeDocument/2006/relationships/hyperlink" Target="https://twitter.com/#!/1131adel/status/1115322327754072064" TargetMode="External" /><Relationship Id="rId48" Type="http://schemas.openxmlformats.org/officeDocument/2006/relationships/hyperlink" Target="https://twitter.com/#!/islambeherypage/status/1115347442667540481" TargetMode="External" /><Relationship Id="rId49" Type="http://schemas.openxmlformats.org/officeDocument/2006/relationships/hyperlink" Target="https://twitter.com/#!/islambeherypage/status/1115347495666749445" TargetMode="External" /><Relationship Id="rId50" Type="http://schemas.openxmlformats.org/officeDocument/2006/relationships/hyperlink" Target="https://twitter.com/#!/islambeherypage/status/1115347642115133445" TargetMode="External" /><Relationship Id="rId51" Type="http://schemas.openxmlformats.org/officeDocument/2006/relationships/hyperlink" Target="https://twitter.com/#!/islambeherypage/status/1115347750386905095" TargetMode="External" /><Relationship Id="rId52" Type="http://schemas.openxmlformats.org/officeDocument/2006/relationships/hyperlink" Target="https://twitter.com/#!/islambeherypage/status/1115347789532340225" TargetMode="External" /><Relationship Id="rId53" Type="http://schemas.openxmlformats.org/officeDocument/2006/relationships/hyperlink" Target="https://twitter.com/#!/islambeherypage/status/1115347898273861634" TargetMode="External" /><Relationship Id="rId54" Type="http://schemas.openxmlformats.org/officeDocument/2006/relationships/hyperlink" Target="https://twitter.com/#!/amen_yr/status/1115518937280782336" TargetMode="External" /><Relationship Id="rId55" Type="http://schemas.openxmlformats.org/officeDocument/2006/relationships/hyperlink" Target="https://twitter.com/#!/islam_behery/status/1115299909748633600" TargetMode="External" /><Relationship Id="rId56" Type="http://schemas.openxmlformats.org/officeDocument/2006/relationships/hyperlink" Target="https://twitter.com/#!/islam_behery/status/1115347385000046592" TargetMode="External" /><Relationship Id="rId57" Type="http://schemas.openxmlformats.org/officeDocument/2006/relationships/hyperlink" Target="https://twitter.com/#!/islam_behery/status/1115347523307220996" TargetMode="External" /><Relationship Id="rId58" Type="http://schemas.openxmlformats.org/officeDocument/2006/relationships/hyperlink" Target="https://twitter.com/#!/islam_behery/status/1115347674671255555" TargetMode="External" /><Relationship Id="rId59" Type="http://schemas.openxmlformats.org/officeDocument/2006/relationships/hyperlink" Target="https://twitter.com/#!/islam_behery/status/1115347732313640960" TargetMode="External" /><Relationship Id="rId60" Type="http://schemas.openxmlformats.org/officeDocument/2006/relationships/hyperlink" Target="https://twitter.com/#!/islam_behery/status/1115347806745767936" TargetMode="External" /><Relationship Id="rId61" Type="http://schemas.openxmlformats.org/officeDocument/2006/relationships/hyperlink" Target="https://twitter.com/#!/islam_behery/status/1115347883732144128" TargetMode="External" /><Relationship Id="rId62" Type="http://schemas.openxmlformats.org/officeDocument/2006/relationships/hyperlink" Target="https://twitter.com/#!/islam_behery/status/1115348363854131201" TargetMode="External" /><Relationship Id="rId63" Type="http://schemas.openxmlformats.org/officeDocument/2006/relationships/hyperlink" Target="https://twitter.com/#!/subaiesb/status/1115521716359499776" TargetMode="External" /><Relationship Id="rId64" Type="http://schemas.openxmlformats.org/officeDocument/2006/relationships/hyperlink" Target="https://twitter.com/#!/kuwaittowerss/status/1115458974042796034" TargetMode="External" /><Relationship Id="rId65" Type="http://schemas.openxmlformats.org/officeDocument/2006/relationships/hyperlink" Target="https://twitter.com/#!/5uq_xz/status/1115800485406171136" TargetMode="External" /><Relationship Id="rId66" Type="http://schemas.openxmlformats.org/officeDocument/2006/relationships/hyperlink" Target="https://twitter.com/#!/ihalhurra/status/1114591623776755713" TargetMode="External" /><Relationship Id="rId67" Type="http://schemas.openxmlformats.org/officeDocument/2006/relationships/hyperlink" Target="https://twitter.com/#!/ihalhurra/status/1115354305899450368" TargetMode="External" /><Relationship Id="rId68" Type="http://schemas.openxmlformats.org/officeDocument/2006/relationships/hyperlink" Target="https://twitter.com/#!/ihalhurra/status/1115347496623071232" TargetMode="External" /><Relationship Id="rId69" Type="http://schemas.openxmlformats.org/officeDocument/2006/relationships/hyperlink" Target="https://twitter.com/#!/ihalhurra/status/1115347601354842112" TargetMode="External" /><Relationship Id="rId70" Type="http://schemas.openxmlformats.org/officeDocument/2006/relationships/hyperlink" Target="https://twitter.com/#!/ihalhurra/status/1115347787779072001" TargetMode="External" /><Relationship Id="rId71" Type="http://schemas.openxmlformats.org/officeDocument/2006/relationships/hyperlink" Target="https://twitter.com/#!/ihalhurra/status/1115347890182946817" TargetMode="External" /><Relationship Id="rId72" Type="http://schemas.openxmlformats.org/officeDocument/2006/relationships/hyperlink" Target="https://twitter.com/#!/ihalhurra/status/1115348081007108097" TargetMode="External" /><Relationship Id="rId73" Type="http://schemas.openxmlformats.org/officeDocument/2006/relationships/hyperlink" Target="https://twitter.com/#!/ihalhurra/status/1115348440857370629" TargetMode="External" /><Relationship Id="rId74" Type="http://schemas.openxmlformats.org/officeDocument/2006/relationships/hyperlink" Target="https://twitter.com/#!/ihalhurra/status/1115348508406632448" TargetMode="External" /><Relationship Id="rId75" Type="http://schemas.openxmlformats.org/officeDocument/2006/relationships/hyperlink" Target="https://twitter.com/#!/ihalhurra/status/1116741029384916995" TargetMode="External" /><Relationship Id="rId76" Type="http://schemas.openxmlformats.org/officeDocument/2006/relationships/comments" Target="../comments1.xml" /><Relationship Id="rId77" Type="http://schemas.openxmlformats.org/officeDocument/2006/relationships/vmlDrawing" Target="../drawings/vmlDrawing1.vml" /><Relationship Id="rId78" Type="http://schemas.openxmlformats.org/officeDocument/2006/relationships/table" Target="../tables/table1.xml" /><Relationship Id="rId7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115347442667540481" TargetMode="External" /><Relationship Id="rId2" Type="http://schemas.openxmlformats.org/officeDocument/2006/relationships/hyperlink" Target="https://twitter.com/i/web/status/1115347750386905095" TargetMode="External" /><Relationship Id="rId3" Type="http://schemas.openxmlformats.org/officeDocument/2006/relationships/hyperlink" Target="https://twitter.com/i/web/status/1115347789532340225" TargetMode="External" /><Relationship Id="rId4" Type="http://schemas.openxmlformats.org/officeDocument/2006/relationships/hyperlink" Target="https://twitter.com/i/web/status/1115299909748633600" TargetMode="External" /><Relationship Id="rId5" Type="http://schemas.openxmlformats.org/officeDocument/2006/relationships/hyperlink" Target="https://twitter.com/i/web/status/1115347385000046592" TargetMode="External" /><Relationship Id="rId6" Type="http://schemas.openxmlformats.org/officeDocument/2006/relationships/hyperlink" Target="https://twitter.com/i/web/status/1115347732313640960" TargetMode="External" /><Relationship Id="rId7" Type="http://schemas.openxmlformats.org/officeDocument/2006/relationships/hyperlink" Target="https://twitter.com/i/web/status/1115347806745767936" TargetMode="External" /><Relationship Id="rId8" Type="http://schemas.openxmlformats.org/officeDocument/2006/relationships/hyperlink" Target="https://twitter.com/i/web/status/1115347496623071232" TargetMode="External" /><Relationship Id="rId9" Type="http://schemas.openxmlformats.org/officeDocument/2006/relationships/hyperlink" Target="https://twitter.com/i/web/status/1115347890182946817" TargetMode="External" /><Relationship Id="rId10" Type="http://schemas.openxmlformats.org/officeDocument/2006/relationships/hyperlink" Target="https://twitter.com/i/web/status/1115348081007108097" TargetMode="External" /><Relationship Id="rId11" Type="http://schemas.openxmlformats.org/officeDocument/2006/relationships/hyperlink" Target="https://twitter.com/i/web/status/1115348440857370629" TargetMode="External" /><Relationship Id="rId12" Type="http://schemas.openxmlformats.org/officeDocument/2006/relationships/hyperlink" Target="https://twitter.com/i/web/status/1115348508406632448" TargetMode="External" /><Relationship Id="rId13" Type="http://schemas.openxmlformats.org/officeDocument/2006/relationships/hyperlink" Target="https://pbs.twimg.com/ext_tw_video_thumb/1114591511579168769/pu/img/dCAuprbWlXWt-X_O.jpg" TargetMode="External" /><Relationship Id="rId14" Type="http://schemas.openxmlformats.org/officeDocument/2006/relationships/hyperlink" Target="https://pbs.twimg.com/ext_tw_video_thumb/1114591511579168769/pu/img/dCAuprbWlXWt-X_O.jpg" TargetMode="External" /><Relationship Id="rId15" Type="http://schemas.openxmlformats.org/officeDocument/2006/relationships/hyperlink" Target="https://pbs.twimg.com/ext_tw_video_thumb/1116740582980845570/pu/img/MrYLsUiGluVrR1oy.jpg" TargetMode="External" /><Relationship Id="rId16" Type="http://schemas.openxmlformats.org/officeDocument/2006/relationships/hyperlink" Target="https://pbs.twimg.com/ext_tw_video_thumb/1114591511579168769/pu/img/dCAuprbWlXWt-X_O.jpg" TargetMode="External" /><Relationship Id="rId17" Type="http://schemas.openxmlformats.org/officeDocument/2006/relationships/hyperlink" Target="http://pbs.twimg.com/profile_images/1080167946608144389/0IIsNYfD_normal.jpg" TargetMode="External" /><Relationship Id="rId18" Type="http://schemas.openxmlformats.org/officeDocument/2006/relationships/hyperlink" Target="http://pbs.twimg.com/profile_images/969675470433325058/Pp3IIkiu_normal.jpg" TargetMode="External" /><Relationship Id="rId19" Type="http://schemas.openxmlformats.org/officeDocument/2006/relationships/hyperlink" Target="http://pbs.twimg.com/profile_images/969675470433325058/Pp3IIkiu_normal.jpg" TargetMode="External" /><Relationship Id="rId20" Type="http://schemas.openxmlformats.org/officeDocument/2006/relationships/hyperlink" Target="http://pbs.twimg.com/profile_images/969675470433325058/Pp3IIkiu_normal.jpg" TargetMode="External" /><Relationship Id="rId21" Type="http://schemas.openxmlformats.org/officeDocument/2006/relationships/hyperlink" Target="http://pbs.twimg.com/profile_images/969675470433325058/Pp3IIkiu_normal.jpg" TargetMode="External" /><Relationship Id="rId22" Type="http://schemas.openxmlformats.org/officeDocument/2006/relationships/hyperlink" Target="http://pbs.twimg.com/profile_images/969675470433325058/Pp3IIkiu_normal.jpg" TargetMode="External" /><Relationship Id="rId23" Type="http://schemas.openxmlformats.org/officeDocument/2006/relationships/hyperlink" Target="http://pbs.twimg.com/profile_images/969675470433325058/Pp3IIkiu_normal.jpg" TargetMode="External" /><Relationship Id="rId24" Type="http://schemas.openxmlformats.org/officeDocument/2006/relationships/hyperlink" Target="http://pbs.twimg.com/profile_images/1114831693440016384/Wy_WYP8U_normal.jpg" TargetMode="External" /><Relationship Id="rId25" Type="http://schemas.openxmlformats.org/officeDocument/2006/relationships/hyperlink" Target="http://pbs.twimg.com/profile_images/940666889100984320/OY0AYuoD_normal.jpg" TargetMode="External" /><Relationship Id="rId26" Type="http://schemas.openxmlformats.org/officeDocument/2006/relationships/hyperlink" Target="http://pbs.twimg.com/profile_images/940666889100984320/OY0AYuoD_normal.jpg" TargetMode="External" /><Relationship Id="rId27" Type="http://schemas.openxmlformats.org/officeDocument/2006/relationships/hyperlink" Target="http://pbs.twimg.com/profile_images/940666889100984320/OY0AYuoD_normal.jpg" TargetMode="External" /><Relationship Id="rId28" Type="http://schemas.openxmlformats.org/officeDocument/2006/relationships/hyperlink" Target="http://pbs.twimg.com/profile_images/940666889100984320/OY0AYuoD_normal.jpg" TargetMode="External" /><Relationship Id="rId29" Type="http://schemas.openxmlformats.org/officeDocument/2006/relationships/hyperlink" Target="http://pbs.twimg.com/profile_images/940666889100984320/OY0AYuoD_normal.jpg" TargetMode="External" /><Relationship Id="rId30" Type="http://schemas.openxmlformats.org/officeDocument/2006/relationships/hyperlink" Target="http://pbs.twimg.com/profile_images/940666889100984320/OY0AYuoD_normal.jpg" TargetMode="External" /><Relationship Id="rId31" Type="http://schemas.openxmlformats.org/officeDocument/2006/relationships/hyperlink" Target="http://pbs.twimg.com/profile_images/940666889100984320/OY0AYuoD_normal.jpg" TargetMode="External" /><Relationship Id="rId32" Type="http://schemas.openxmlformats.org/officeDocument/2006/relationships/hyperlink" Target="http://pbs.twimg.com/profile_images/940666889100984320/OY0AYuoD_normal.jpg" TargetMode="External" /><Relationship Id="rId33" Type="http://schemas.openxmlformats.org/officeDocument/2006/relationships/hyperlink" Target="http://pbs.twimg.com/profile_images/1106827260982632459/5L9CPlQ__normal.jpg" TargetMode="External" /><Relationship Id="rId34" Type="http://schemas.openxmlformats.org/officeDocument/2006/relationships/hyperlink" Target="http://pbs.twimg.com/profile_images/1093039953771139073/4kDpqaVy_normal.jpg" TargetMode="External" /><Relationship Id="rId35" Type="http://schemas.openxmlformats.org/officeDocument/2006/relationships/hyperlink" Target="http://pbs.twimg.com/profile_images/1048267854838202368/K-Fo_Fk-_normal.jpg" TargetMode="External" /><Relationship Id="rId36" Type="http://schemas.openxmlformats.org/officeDocument/2006/relationships/hyperlink" Target="https://pbs.twimg.com/ext_tw_video_thumb/1114591511579168769/pu/img/dCAuprbWlXWt-X_O.jpg" TargetMode="External" /><Relationship Id="rId37" Type="http://schemas.openxmlformats.org/officeDocument/2006/relationships/hyperlink" Target="http://pbs.twimg.com/profile_images/1057686521917120513/CM8-v7d9_normal.jpg" TargetMode="External" /><Relationship Id="rId38" Type="http://schemas.openxmlformats.org/officeDocument/2006/relationships/hyperlink" Target="http://pbs.twimg.com/profile_images/1057686521917120513/CM8-v7d9_normal.jpg" TargetMode="External" /><Relationship Id="rId39" Type="http://schemas.openxmlformats.org/officeDocument/2006/relationships/hyperlink" Target="http://pbs.twimg.com/profile_images/1057686521917120513/CM8-v7d9_normal.jpg" TargetMode="External" /><Relationship Id="rId40" Type="http://schemas.openxmlformats.org/officeDocument/2006/relationships/hyperlink" Target="http://pbs.twimg.com/profile_images/1057686521917120513/CM8-v7d9_normal.jpg" TargetMode="External" /><Relationship Id="rId41" Type="http://schemas.openxmlformats.org/officeDocument/2006/relationships/hyperlink" Target="http://pbs.twimg.com/profile_images/1057686521917120513/CM8-v7d9_normal.jpg" TargetMode="External" /><Relationship Id="rId42" Type="http://schemas.openxmlformats.org/officeDocument/2006/relationships/hyperlink" Target="http://pbs.twimg.com/profile_images/1057686521917120513/CM8-v7d9_normal.jpg" TargetMode="External" /><Relationship Id="rId43" Type="http://schemas.openxmlformats.org/officeDocument/2006/relationships/hyperlink" Target="http://pbs.twimg.com/profile_images/1057686521917120513/CM8-v7d9_normal.jpg" TargetMode="External" /><Relationship Id="rId44" Type="http://schemas.openxmlformats.org/officeDocument/2006/relationships/hyperlink" Target="http://pbs.twimg.com/profile_images/1057686521917120513/CM8-v7d9_normal.jpg" TargetMode="External" /><Relationship Id="rId45" Type="http://schemas.openxmlformats.org/officeDocument/2006/relationships/hyperlink" Target="https://pbs.twimg.com/ext_tw_video_thumb/1116740582980845570/pu/img/MrYLsUiGluVrR1oy.jpg" TargetMode="External" /><Relationship Id="rId46" Type="http://schemas.openxmlformats.org/officeDocument/2006/relationships/hyperlink" Target="https://twitter.com/#!/binyork/status/1115005394613604358" TargetMode="External" /><Relationship Id="rId47" Type="http://schemas.openxmlformats.org/officeDocument/2006/relationships/hyperlink" Target="https://twitter.com/#!/1131adel/status/1115322327754072064" TargetMode="External" /><Relationship Id="rId48" Type="http://schemas.openxmlformats.org/officeDocument/2006/relationships/hyperlink" Target="https://twitter.com/#!/islambeherypage/status/1115347442667540481" TargetMode="External" /><Relationship Id="rId49" Type="http://schemas.openxmlformats.org/officeDocument/2006/relationships/hyperlink" Target="https://twitter.com/#!/islambeherypage/status/1115347495666749445" TargetMode="External" /><Relationship Id="rId50" Type="http://schemas.openxmlformats.org/officeDocument/2006/relationships/hyperlink" Target="https://twitter.com/#!/islambeherypage/status/1115347642115133445" TargetMode="External" /><Relationship Id="rId51" Type="http://schemas.openxmlformats.org/officeDocument/2006/relationships/hyperlink" Target="https://twitter.com/#!/islambeherypage/status/1115347750386905095" TargetMode="External" /><Relationship Id="rId52" Type="http://schemas.openxmlformats.org/officeDocument/2006/relationships/hyperlink" Target="https://twitter.com/#!/islambeherypage/status/1115347789532340225" TargetMode="External" /><Relationship Id="rId53" Type="http://schemas.openxmlformats.org/officeDocument/2006/relationships/hyperlink" Target="https://twitter.com/#!/islambeherypage/status/1115347898273861634" TargetMode="External" /><Relationship Id="rId54" Type="http://schemas.openxmlformats.org/officeDocument/2006/relationships/hyperlink" Target="https://twitter.com/#!/amen_yr/status/1115518937280782336" TargetMode="External" /><Relationship Id="rId55" Type="http://schemas.openxmlformats.org/officeDocument/2006/relationships/hyperlink" Target="https://twitter.com/#!/islam_behery/status/1115299909748633600" TargetMode="External" /><Relationship Id="rId56" Type="http://schemas.openxmlformats.org/officeDocument/2006/relationships/hyperlink" Target="https://twitter.com/#!/islam_behery/status/1115347385000046592" TargetMode="External" /><Relationship Id="rId57" Type="http://schemas.openxmlformats.org/officeDocument/2006/relationships/hyperlink" Target="https://twitter.com/#!/islam_behery/status/1115347523307220996" TargetMode="External" /><Relationship Id="rId58" Type="http://schemas.openxmlformats.org/officeDocument/2006/relationships/hyperlink" Target="https://twitter.com/#!/islam_behery/status/1115347674671255555" TargetMode="External" /><Relationship Id="rId59" Type="http://schemas.openxmlformats.org/officeDocument/2006/relationships/hyperlink" Target="https://twitter.com/#!/islam_behery/status/1115347732313640960" TargetMode="External" /><Relationship Id="rId60" Type="http://schemas.openxmlformats.org/officeDocument/2006/relationships/hyperlink" Target="https://twitter.com/#!/islam_behery/status/1115347806745767936" TargetMode="External" /><Relationship Id="rId61" Type="http://schemas.openxmlformats.org/officeDocument/2006/relationships/hyperlink" Target="https://twitter.com/#!/islam_behery/status/1115347883732144128" TargetMode="External" /><Relationship Id="rId62" Type="http://schemas.openxmlformats.org/officeDocument/2006/relationships/hyperlink" Target="https://twitter.com/#!/islam_behery/status/1115348363854131201" TargetMode="External" /><Relationship Id="rId63" Type="http://schemas.openxmlformats.org/officeDocument/2006/relationships/hyperlink" Target="https://twitter.com/#!/subaiesb/status/1115521716359499776" TargetMode="External" /><Relationship Id="rId64" Type="http://schemas.openxmlformats.org/officeDocument/2006/relationships/hyperlink" Target="https://twitter.com/#!/kuwaittowerss/status/1115458974042796034" TargetMode="External" /><Relationship Id="rId65" Type="http://schemas.openxmlformats.org/officeDocument/2006/relationships/hyperlink" Target="https://twitter.com/#!/5uq_xz/status/1115800485406171136" TargetMode="External" /><Relationship Id="rId66" Type="http://schemas.openxmlformats.org/officeDocument/2006/relationships/hyperlink" Target="https://twitter.com/#!/ihalhurra/status/1114591623776755713" TargetMode="External" /><Relationship Id="rId67" Type="http://schemas.openxmlformats.org/officeDocument/2006/relationships/hyperlink" Target="https://twitter.com/#!/ihalhurra/status/1115354305899450368" TargetMode="External" /><Relationship Id="rId68" Type="http://schemas.openxmlformats.org/officeDocument/2006/relationships/hyperlink" Target="https://twitter.com/#!/ihalhurra/status/1115347496623071232" TargetMode="External" /><Relationship Id="rId69" Type="http://schemas.openxmlformats.org/officeDocument/2006/relationships/hyperlink" Target="https://twitter.com/#!/ihalhurra/status/1115347601354842112" TargetMode="External" /><Relationship Id="rId70" Type="http://schemas.openxmlformats.org/officeDocument/2006/relationships/hyperlink" Target="https://twitter.com/#!/ihalhurra/status/1115347787779072001" TargetMode="External" /><Relationship Id="rId71" Type="http://schemas.openxmlformats.org/officeDocument/2006/relationships/hyperlink" Target="https://twitter.com/#!/ihalhurra/status/1115347890182946817" TargetMode="External" /><Relationship Id="rId72" Type="http://schemas.openxmlformats.org/officeDocument/2006/relationships/hyperlink" Target="https://twitter.com/#!/ihalhurra/status/1115348081007108097" TargetMode="External" /><Relationship Id="rId73" Type="http://schemas.openxmlformats.org/officeDocument/2006/relationships/hyperlink" Target="https://twitter.com/#!/ihalhurra/status/1115348440857370629" TargetMode="External" /><Relationship Id="rId74" Type="http://schemas.openxmlformats.org/officeDocument/2006/relationships/hyperlink" Target="https://twitter.com/#!/ihalhurra/status/1115348508406632448" TargetMode="External" /><Relationship Id="rId75" Type="http://schemas.openxmlformats.org/officeDocument/2006/relationships/hyperlink" Target="https://twitter.com/#!/ihalhurra/status/1116741029384916995" TargetMode="External" /><Relationship Id="rId76" Type="http://schemas.openxmlformats.org/officeDocument/2006/relationships/comments" Target="../comments12.xml" /><Relationship Id="rId77" Type="http://schemas.openxmlformats.org/officeDocument/2006/relationships/vmlDrawing" Target="../drawings/vmlDrawing6.vml" /><Relationship Id="rId78" Type="http://schemas.openxmlformats.org/officeDocument/2006/relationships/table" Target="../tables/table22.xml" /><Relationship Id="rId7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alhurra.com/" TargetMode="External" /><Relationship Id="rId2" Type="http://schemas.openxmlformats.org/officeDocument/2006/relationships/hyperlink" Target="https://alresheedialaa.blogspot.com/?m=1" TargetMode="External" /><Relationship Id="rId3" Type="http://schemas.openxmlformats.org/officeDocument/2006/relationships/hyperlink" Target="https://pbs.twimg.com/profile_banners/1055536996507115520/1541188168" TargetMode="External" /><Relationship Id="rId4" Type="http://schemas.openxmlformats.org/officeDocument/2006/relationships/hyperlink" Target="https://pbs.twimg.com/profile_banners/2673235689/1517271440" TargetMode="External" /><Relationship Id="rId5" Type="http://schemas.openxmlformats.org/officeDocument/2006/relationships/hyperlink" Target="https://pbs.twimg.com/profile_banners/969669213492260864/1520024441" TargetMode="External" /><Relationship Id="rId6" Type="http://schemas.openxmlformats.org/officeDocument/2006/relationships/hyperlink" Target="https://pbs.twimg.com/profile_banners/1059474411944927232/1552021148" TargetMode="External" /><Relationship Id="rId7" Type="http://schemas.openxmlformats.org/officeDocument/2006/relationships/hyperlink" Target="https://pbs.twimg.com/profile_banners/43508419/1473665622" TargetMode="External" /><Relationship Id="rId8" Type="http://schemas.openxmlformats.org/officeDocument/2006/relationships/hyperlink" Target="https://pbs.twimg.com/profile_banners/228622017/1424661613" TargetMode="External" /><Relationship Id="rId9" Type="http://schemas.openxmlformats.org/officeDocument/2006/relationships/hyperlink" Target="https://pbs.twimg.com/profile_banners/962356747032817665/1551370954"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8/bg.gif" TargetMode="External" /><Relationship Id="rId13" Type="http://schemas.openxmlformats.org/officeDocument/2006/relationships/hyperlink" Target="http://abs.twimg.com/images/themes/theme8/bg.gif"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pbs.twimg.com/profile_images/637049906218205184/6C3JLhRz_normal.jpg" TargetMode="External" /><Relationship Id="rId16" Type="http://schemas.openxmlformats.org/officeDocument/2006/relationships/hyperlink" Target="http://pbs.twimg.com/profile_images/1057686521917120513/CM8-v7d9_normal.jpg" TargetMode="External" /><Relationship Id="rId17" Type="http://schemas.openxmlformats.org/officeDocument/2006/relationships/hyperlink" Target="http://pbs.twimg.com/profile_images/1080167946608144389/0IIsNYfD_normal.jpg" TargetMode="External" /><Relationship Id="rId18" Type="http://schemas.openxmlformats.org/officeDocument/2006/relationships/hyperlink" Target="http://pbs.twimg.com/profile_images/940666889100984320/OY0AYuoD_normal.jpg" TargetMode="External" /><Relationship Id="rId19" Type="http://schemas.openxmlformats.org/officeDocument/2006/relationships/hyperlink" Target="http://pbs.twimg.com/profile_images/969675470433325058/Pp3IIkiu_normal.jpg" TargetMode="External" /><Relationship Id="rId20" Type="http://schemas.openxmlformats.org/officeDocument/2006/relationships/hyperlink" Target="http://pbs.twimg.com/profile_images/1114831693440016384/Wy_WYP8U_normal.jpg" TargetMode="External" /><Relationship Id="rId21" Type="http://schemas.openxmlformats.org/officeDocument/2006/relationships/hyperlink" Target="http://pbs.twimg.com/profile_images/1106827260982632459/5L9CPlQ__normal.jpg" TargetMode="External" /><Relationship Id="rId22" Type="http://schemas.openxmlformats.org/officeDocument/2006/relationships/hyperlink" Target="http://pbs.twimg.com/profile_images/1093039953771139073/4kDpqaVy_normal.jpg" TargetMode="External" /><Relationship Id="rId23" Type="http://schemas.openxmlformats.org/officeDocument/2006/relationships/hyperlink" Target="http://pbs.twimg.com/profile_images/1048267854838202368/K-Fo_Fk-_normal.jpg" TargetMode="External" /><Relationship Id="rId24" Type="http://schemas.openxmlformats.org/officeDocument/2006/relationships/hyperlink" Target="https://twitter.com/binyork" TargetMode="External" /><Relationship Id="rId25" Type="http://schemas.openxmlformats.org/officeDocument/2006/relationships/hyperlink" Target="https://twitter.com/ihalhurra" TargetMode="External" /><Relationship Id="rId26" Type="http://schemas.openxmlformats.org/officeDocument/2006/relationships/hyperlink" Target="https://twitter.com/1131adel" TargetMode="External" /><Relationship Id="rId27" Type="http://schemas.openxmlformats.org/officeDocument/2006/relationships/hyperlink" Target="https://twitter.com/islam_behery" TargetMode="External" /><Relationship Id="rId28" Type="http://schemas.openxmlformats.org/officeDocument/2006/relationships/hyperlink" Target="https://twitter.com/islambeherypage" TargetMode="External" /><Relationship Id="rId29" Type="http://schemas.openxmlformats.org/officeDocument/2006/relationships/hyperlink" Target="https://twitter.com/amen_yr" TargetMode="External" /><Relationship Id="rId30" Type="http://schemas.openxmlformats.org/officeDocument/2006/relationships/hyperlink" Target="https://twitter.com/subaiesb" TargetMode="External" /><Relationship Id="rId31" Type="http://schemas.openxmlformats.org/officeDocument/2006/relationships/hyperlink" Target="https://twitter.com/kuwaittowerss" TargetMode="External" /><Relationship Id="rId32" Type="http://schemas.openxmlformats.org/officeDocument/2006/relationships/hyperlink" Target="https://twitter.com/5uq_xz" TargetMode="External" /><Relationship Id="rId33" Type="http://schemas.openxmlformats.org/officeDocument/2006/relationships/comments" Target="../comments2.xml" /><Relationship Id="rId34" Type="http://schemas.openxmlformats.org/officeDocument/2006/relationships/vmlDrawing" Target="../drawings/vmlDrawing2.vml" /><Relationship Id="rId35" Type="http://schemas.openxmlformats.org/officeDocument/2006/relationships/table" Target="../tables/table2.xml" /><Relationship Id="rId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i/web/status/1115347789532340225" TargetMode="External" /><Relationship Id="rId2" Type="http://schemas.openxmlformats.org/officeDocument/2006/relationships/hyperlink" Target="https://twitter.com/i/web/status/1115347750386905095" TargetMode="External" /><Relationship Id="rId3" Type="http://schemas.openxmlformats.org/officeDocument/2006/relationships/hyperlink" Target="https://twitter.com/i/web/status/1115347442667540481" TargetMode="External" /><Relationship Id="rId4" Type="http://schemas.openxmlformats.org/officeDocument/2006/relationships/hyperlink" Target="https://twitter.com/i/web/status/1115347806745767936" TargetMode="External" /><Relationship Id="rId5" Type="http://schemas.openxmlformats.org/officeDocument/2006/relationships/hyperlink" Target="https://twitter.com/i/web/status/1115347732313640960" TargetMode="External" /><Relationship Id="rId6" Type="http://schemas.openxmlformats.org/officeDocument/2006/relationships/hyperlink" Target="https://twitter.com/i/web/status/1115347385000046592" TargetMode="External" /><Relationship Id="rId7" Type="http://schemas.openxmlformats.org/officeDocument/2006/relationships/hyperlink" Target="https://twitter.com/i/web/status/1115299909748633600" TargetMode="External" /><Relationship Id="rId8" Type="http://schemas.openxmlformats.org/officeDocument/2006/relationships/hyperlink" Target="https://twitter.com/i/web/status/1115348508406632448" TargetMode="External" /><Relationship Id="rId9" Type="http://schemas.openxmlformats.org/officeDocument/2006/relationships/hyperlink" Target="https://twitter.com/i/web/status/1115348440857370629" TargetMode="External" /><Relationship Id="rId10" Type="http://schemas.openxmlformats.org/officeDocument/2006/relationships/hyperlink" Target="https://twitter.com/i/web/status/1115348081007108097" TargetMode="External" /><Relationship Id="rId11" Type="http://schemas.openxmlformats.org/officeDocument/2006/relationships/hyperlink" Target="https://twitter.com/i/web/status/1115299909748633600" TargetMode="External" /><Relationship Id="rId12" Type="http://schemas.openxmlformats.org/officeDocument/2006/relationships/hyperlink" Target="https://twitter.com/i/web/status/1115347385000046592" TargetMode="External" /><Relationship Id="rId13" Type="http://schemas.openxmlformats.org/officeDocument/2006/relationships/hyperlink" Target="https://twitter.com/i/web/status/1115347732313640960" TargetMode="External" /><Relationship Id="rId14" Type="http://schemas.openxmlformats.org/officeDocument/2006/relationships/hyperlink" Target="https://twitter.com/i/web/status/1115347806745767936" TargetMode="External" /><Relationship Id="rId15" Type="http://schemas.openxmlformats.org/officeDocument/2006/relationships/hyperlink" Target="https://twitter.com/i/web/status/1115347496623071232" TargetMode="External" /><Relationship Id="rId16" Type="http://schemas.openxmlformats.org/officeDocument/2006/relationships/hyperlink" Target="https://twitter.com/i/web/status/1115347890182946817" TargetMode="External" /><Relationship Id="rId17" Type="http://schemas.openxmlformats.org/officeDocument/2006/relationships/hyperlink" Target="https://twitter.com/i/web/status/1115348081007108097" TargetMode="External" /><Relationship Id="rId18" Type="http://schemas.openxmlformats.org/officeDocument/2006/relationships/hyperlink" Target="https://twitter.com/i/web/status/1115348440857370629" TargetMode="External" /><Relationship Id="rId19" Type="http://schemas.openxmlformats.org/officeDocument/2006/relationships/hyperlink" Target="https://twitter.com/i/web/status/1115348508406632448" TargetMode="External" /><Relationship Id="rId20" Type="http://schemas.openxmlformats.org/officeDocument/2006/relationships/hyperlink" Target="https://twitter.com/i/web/status/1115347442667540481" TargetMode="External" /><Relationship Id="rId21" Type="http://schemas.openxmlformats.org/officeDocument/2006/relationships/hyperlink" Target="https://twitter.com/i/web/status/1115347750386905095" TargetMode="External" /><Relationship Id="rId22" Type="http://schemas.openxmlformats.org/officeDocument/2006/relationships/hyperlink" Target="https://twitter.com/i/web/status/1115347789532340225"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455</v>
      </c>
      <c r="BB2" s="13" t="s">
        <v>465</v>
      </c>
      <c r="BC2" s="13" t="s">
        <v>466</v>
      </c>
      <c r="BD2" s="67" t="s">
        <v>767</v>
      </c>
      <c r="BE2" s="67" t="s">
        <v>768</v>
      </c>
      <c r="BF2" s="67" t="s">
        <v>769</v>
      </c>
      <c r="BG2" s="67" t="s">
        <v>770</v>
      </c>
      <c r="BH2" s="67" t="s">
        <v>771</v>
      </c>
      <c r="BI2" s="67" t="s">
        <v>772</v>
      </c>
      <c r="BJ2" s="67" t="s">
        <v>773</v>
      </c>
      <c r="BK2" s="67" t="s">
        <v>774</v>
      </c>
      <c r="BL2" s="67" t="s">
        <v>775</v>
      </c>
    </row>
    <row r="3" spans="1:64" ht="15" customHeight="1">
      <c r="A3" s="84" t="s">
        <v>212</v>
      </c>
      <c r="B3" s="84" t="s">
        <v>220</v>
      </c>
      <c r="C3" s="53" t="s">
        <v>799</v>
      </c>
      <c r="D3" s="54">
        <v>3</v>
      </c>
      <c r="E3" s="65" t="s">
        <v>132</v>
      </c>
      <c r="F3" s="55">
        <v>35</v>
      </c>
      <c r="G3" s="53"/>
      <c r="H3" s="57"/>
      <c r="I3" s="56"/>
      <c r="J3" s="56"/>
      <c r="K3" s="36" t="s">
        <v>65</v>
      </c>
      <c r="L3" s="62">
        <v>3</v>
      </c>
      <c r="M3" s="62"/>
      <c r="N3" s="63"/>
      <c r="O3" s="85" t="s">
        <v>221</v>
      </c>
      <c r="P3" s="87">
        <v>43562.900185185186</v>
      </c>
      <c r="Q3" s="85" t="s">
        <v>222</v>
      </c>
      <c r="R3" s="85"/>
      <c r="S3" s="85"/>
      <c r="T3" s="85" t="s">
        <v>262</v>
      </c>
      <c r="U3" s="90" t="s">
        <v>266</v>
      </c>
      <c r="V3" s="90" t="s">
        <v>266</v>
      </c>
      <c r="W3" s="87">
        <v>43562.900185185186</v>
      </c>
      <c r="X3" s="90" t="s">
        <v>276</v>
      </c>
      <c r="Y3" s="85"/>
      <c r="Z3" s="85"/>
      <c r="AA3" s="91" t="s">
        <v>306</v>
      </c>
      <c r="AB3" s="85"/>
      <c r="AC3" s="85" t="b">
        <v>0</v>
      </c>
      <c r="AD3" s="85">
        <v>0</v>
      </c>
      <c r="AE3" s="91" t="s">
        <v>336</v>
      </c>
      <c r="AF3" s="85" t="b">
        <v>0</v>
      </c>
      <c r="AG3" s="85" t="s">
        <v>337</v>
      </c>
      <c r="AH3" s="85"/>
      <c r="AI3" s="91" t="s">
        <v>336</v>
      </c>
      <c r="AJ3" s="85" t="b">
        <v>0</v>
      </c>
      <c r="AK3" s="85">
        <v>0</v>
      </c>
      <c r="AL3" s="91" t="s">
        <v>326</v>
      </c>
      <c r="AM3" s="85" t="s">
        <v>338</v>
      </c>
      <c r="AN3" s="85" t="b">
        <v>0</v>
      </c>
      <c r="AO3" s="91" t="s">
        <v>326</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10</v>
      </c>
      <c r="BK3" s="52">
        <v>100</v>
      </c>
      <c r="BL3" s="51">
        <v>10</v>
      </c>
    </row>
    <row r="4" spans="1:64" ht="15" customHeight="1">
      <c r="A4" s="84" t="s">
        <v>213</v>
      </c>
      <c r="B4" s="84" t="s">
        <v>216</v>
      </c>
      <c r="C4" s="53" t="s">
        <v>799</v>
      </c>
      <c r="D4" s="54">
        <v>3</v>
      </c>
      <c r="E4" s="65" t="s">
        <v>132</v>
      </c>
      <c r="F4" s="55">
        <v>35</v>
      </c>
      <c r="G4" s="53"/>
      <c r="H4" s="57"/>
      <c r="I4" s="56"/>
      <c r="J4" s="56"/>
      <c r="K4" s="36" t="s">
        <v>65</v>
      </c>
      <c r="L4" s="83">
        <v>4</v>
      </c>
      <c r="M4" s="83"/>
      <c r="N4" s="63"/>
      <c r="O4" s="86" t="s">
        <v>221</v>
      </c>
      <c r="P4" s="88">
        <v>43563.77475694445</v>
      </c>
      <c r="Q4" s="86" t="s">
        <v>223</v>
      </c>
      <c r="R4" s="86"/>
      <c r="S4" s="86"/>
      <c r="T4" s="86" t="s">
        <v>262</v>
      </c>
      <c r="U4" s="86"/>
      <c r="V4" s="89" t="s">
        <v>268</v>
      </c>
      <c r="W4" s="88">
        <v>43563.77475694445</v>
      </c>
      <c r="X4" s="89" t="s">
        <v>277</v>
      </c>
      <c r="Y4" s="86"/>
      <c r="Z4" s="86"/>
      <c r="AA4" s="92" t="s">
        <v>307</v>
      </c>
      <c r="AB4" s="86"/>
      <c r="AC4" s="86" t="b">
        <v>0</v>
      </c>
      <c r="AD4" s="86">
        <v>0</v>
      </c>
      <c r="AE4" s="92" t="s">
        <v>336</v>
      </c>
      <c r="AF4" s="86" t="b">
        <v>0</v>
      </c>
      <c r="AG4" s="86" t="s">
        <v>337</v>
      </c>
      <c r="AH4" s="86"/>
      <c r="AI4" s="92" t="s">
        <v>336</v>
      </c>
      <c r="AJ4" s="86" t="b">
        <v>0</v>
      </c>
      <c r="AK4" s="86">
        <v>0</v>
      </c>
      <c r="AL4" s="92" t="s">
        <v>315</v>
      </c>
      <c r="AM4" s="86" t="s">
        <v>338</v>
      </c>
      <c r="AN4" s="86" t="b">
        <v>0</v>
      </c>
      <c r="AO4" s="92" t="s">
        <v>315</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20</v>
      </c>
      <c r="BK4" s="52">
        <v>100</v>
      </c>
      <c r="BL4" s="51">
        <v>20</v>
      </c>
    </row>
    <row r="5" spans="1:64" ht="45">
      <c r="A5" s="84" t="s">
        <v>214</v>
      </c>
      <c r="B5" s="84" t="s">
        <v>214</v>
      </c>
      <c r="C5" s="53" t="s">
        <v>799</v>
      </c>
      <c r="D5" s="54">
        <v>3</v>
      </c>
      <c r="E5" s="65" t="s">
        <v>136</v>
      </c>
      <c r="F5" s="55">
        <v>35</v>
      </c>
      <c r="G5" s="53"/>
      <c r="H5" s="57"/>
      <c r="I5" s="56"/>
      <c r="J5" s="56"/>
      <c r="K5" s="36" t="s">
        <v>65</v>
      </c>
      <c r="L5" s="83">
        <v>5</v>
      </c>
      <c r="M5" s="83"/>
      <c r="N5" s="63"/>
      <c r="O5" s="86" t="s">
        <v>176</v>
      </c>
      <c r="P5" s="88">
        <v>43563.8440625</v>
      </c>
      <c r="Q5" s="86" t="s">
        <v>224</v>
      </c>
      <c r="R5" s="89" t="s">
        <v>249</v>
      </c>
      <c r="S5" s="86" t="s">
        <v>261</v>
      </c>
      <c r="T5" s="86" t="s">
        <v>263</v>
      </c>
      <c r="U5" s="86"/>
      <c r="V5" s="89" t="s">
        <v>269</v>
      </c>
      <c r="W5" s="88">
        <v>43563.8440625</v>
      </c>
      <c r="X5" s="89" t="s">
        <v>278</v>
      </c>
      <c r="Y5" s="86"/>
      <c r="Z5" s="86"/>
      <c r="AA5" s="92" t="s">
        <v>308</v>
      </c>
      <c r="AB5" s="86"/>
      <c r="AC5" s="86" t="b">
        <v>0</v>
      </c>
      <c r="AD5" s="86">
        <v>0</v>
      </c>
      <c r="AE5" s="92" t="s">
        <v>336</v>
      </c>
      <c r="AF5" s="86" t="b">
        <v>0</v>
      </c>
      <c r="AG5" s="86" t="s">
        <v>337</v>
      </c>
      <c r="AH5" s="86"/>
      <c r="AI5" s="92" t="s">
        <v>336</v>
      </c>
      <c r="AJ5" s="86" t="b">
        <v>0</v>
      </c>
      <c r="AK5" s="86">
        <v>0</v>
      </c>
      <c r="AL5" s="92" t="s">
        <v>336</v>
      </c>
      <c r="AM5" s="86" t="s">
        <v>339</v>
      </c>
      <c r="AN5" s="86" t="b">
        <v>1</v>
      </c>
      <c r="AO5" s="92" t="s">
        <v>308</v>
      </c>
      <c r="AP5" s="86" t="s">
        <v>176</v>
      </c>
      <c r="AQ5" s="86">
        <v>0</v>
      </c>
      <c r="AR5" s="86">
        <v>0</v>
      </c>
      <c r="AS5" s="86"/>
      <c r="AT5" s="86"/>
      <c r="AU5" s="86"/>
      <c r="AV5" s="86"/>
      <c r="AW5" s="86"/>
      <c r="AX5" s="86"/>
      <c r="AY5" s="86"/>
      <c r="AZ5" s="86"/>
      <c r="BA5">
        <v>6</v>
      </c>
      <c r="BB5" s="85" t="str">
        <f>REPLACE(INDEX(GroupVertices[Group],MATCH(Edges[[#This Row],[Vertex 1]],GroupVertices[Vertex],0)),1,1,"")</f>
        <v>4</v>
      </c>
      <c r="BC5" s="85" t="str">
        <f>REPLACE(INDEX(GroupVertices[Group],MATCH(Edges[[#This Row],[Vertex 2]],GroupVertices[Vertex],0)),1,1,"")</f>
        <v>4</v>
      </c>
      <c r="BD5" s="51">
        <v>0</v>
      </c>
      <c r="BE5" s="52">
        <v>0</v>
      </c>
      <c r="BF5" s="51">
        <v>0</v>
      </c>
      <c r="BG5" s="52">
        <v>0</v>
      </c>
      <c r="BH5" s="51">
        <v>0</v>
      </c>
      <c r="BI5" s="52">
        <v>0</v>
      </c>
      <c r="BJ5" s="51">
        <v>19</v>
      </c>
      <c r="BK5" s="52">
        <v>100</v>
      </c>
      <c r="BL5" s="51">
        <v>19</v>
      </c>
    </row>
    <row r="6" spans="1:64" ht="45">
      <c r="A6" s="84" t="s">
        <v>214</v>
      </c>
      <c r="B6" s="84" t="s">
        <v>214</v>
      </c>
      <c r="C6" s="53" t="s">
        <v>799</v>
      </c>
      <c r="D6" s="54">
        <v>3</v>
      </c>
      <c r="E6" s="65" t="s">
        <v>136</v>
      </c>
      <c r="F6" s="55">
        <v>35</v>
      </c>
      <c r="G6" s="53"/>
      <c r="H6" s="57"/>
      <c r="I6" s="56"/>
      <c r="J6" s="56"/>
      <c r="K6" s="36" t="s">
        <v>65</v>
      </c>
      <c r="L6" s="83">
        <v>6</v>
      </c>
      <c r="M6" s="83"/>
      <c r="N6" s="63"/>
      <c r="O6" s="86" t="s">
        <v>176</v>
      </c>
      <c r="P6" s="88">
        <v>43563.844201388885</v>
      </c>
      <c r="Q6" s="86" t="s">
        <v>225</v>
      </c>
      <c r="R6" s="86"/>
      <c r="S6" s="86"/>
      <c r="T6" s="86" t="s">
        <v>264</v>
      </c>
      <c r="U6" s="86"/>
      <c r="V6" s="89" t="s">
        <v>269</v>
      </c>
      <c r="W6" s="88">
        <v>43563.844201388885</v>
      </c>
      <c r="X6" s="89" t="s">
        <v>279</v>
      </c>
      <c r="Y6" s="86"/>
      <c r="Z6" s="86"/>
      <c r="AA6" s="92" t="s">
        <v>309</v>
      </c>
      <c r="AB6" s="86"/>
      <c r="AC6" s="86" t="b">
        <v>0</v>
      </c>
      <c r="AD6" s="86">
        <v>0</v>
      </c>
      <c r="AE6" s="92" t="s">
        <v>336</v>
      </c>
      <c r="AF6" s="86" t="b">
        <v>0</v>
      </c>
      <c r="AG6" s="86" t="s">
        <v>337</v>
      </c>
      <c r="AH6" s="86"/>
      <c r="AI6" s="92" t="s">
        <v>336</v>
      </c>
      <c r="AJ6" s="86" t="b">
        <v>0</v>
      </c>
      <c r="AK6" s="86">
        <v>0</v>
      </c>
      <c r="AL6" s="92" t="s">
        <v>336</v>
      </c>
      <c r="AM6" s="86" t="s">
        <v>339</v>
      </c>
      <c r="AN6" s="86" t="b">
        <v>0</v>
      </c>
      <c r="AO6" s="92" t="s">
        <v>309</v>
      </c>
      <c r="AP6" s="86" t="s">
        <v>176</v>
      </c>
      <c r="AQ6" s="86">
        <v>0</v>
      </c>
      <c r="AR6" s="86">
        <v>0</v>
      </c>
      <c r="AS6" s="86"/>
      <c r="AT6" s="86"/>
      <c r="AU6" s="86"/>
      <c r="AV6" s="86"/>
      <c r="AW6" s="86"/>
      <c r="AX6" s="86"/>
      <c r="AY6" s="86"/>
      <c r="AZ6" s="86"/>
      <c r="BA6">
        <v>6</v>
      </c>
      <c r="BB6" s="85" t="str">
        <f>REPLACE(INDEX(GroupVertices[Group],MATCH(Edges[[#This Row],[Vertex 1]],GroupVertices[Vertex],0)),1,1,"")</f>
        <v>4</v>
      </c>
      <c r="BC6" s="85" t="str">
        <f>REPLACE(INDEX(GroupVertices[Group],MATCH(Edges[[#This Row],[Vertex 2]],GroupVertices[Vertex],0)),1,1,"")</f>
        <v>4</v>
      </c>
      <c r="BD6" s="51">
        <v>0</v>
      </c>
      <c r="BE6" s="52">
        <v>0</v>
      </c>
      <c r="BF6" s="51">
        <v>0</v>
      </c>
      <c r="BG6" s="52">
        <v>0</v>
      </c>
      <c r="BH6" s="51">
        <v>0</v>
      </c>
      <c r="BI6" s="52">
        <v>0</v>
      </c>
      <c r="BJ6" s="51">
        <v>17</v>
      </c>
      <c r="BK6" s="52">
        <v>100</v>
      </c>
      <c r="BL6" s="51">
        <v>17</v>
      </c>
    </row>
    <row r="7" spans="1:64" ht="45">
      <c r="A7" s="84" t="s">
        <v>214</v>
      </c>
      <c r="B7" s="84" t="s">
        <v>214</v>
      </c>
      <c r="C7" s="53" t="s">
        <v>799</v>
      </c>
      <c r="D7" s="54">
        <v>3</v>
      </c>
      <c r="E7" s="65" t="s">
        <v>136</v>
      </c>
      <c r="F7" s="55">
        <v>35</v>
      </c>
      <c r="G7" s="53"/>
      <c r="H7" s="57"/>
      <c r="I7" s="56"/>
      <c r="J7" s="56"/>
      <c r="K7" s="36" t="s">
        <v>65</v>
      </c>
      <c r="L7" s="83">
        <v>7</v>
      </c>
      <c r="M7" s="83"/>
      <c r="N7" s="63"/>
      <c r="O7" s="86" t="s">
        <v>176</v>
      </c>
      <c r="P7" s="88">
        <v>43563.84460648148</v>
      </c>
      <c r="Q7" s="86" t="s">
        <v>226</v>
      </c>
      <c r="R7" s="86"/>
      <c r="S7" s="86"/>
      <c r="T7" s="86" t="s">
        <v>264</v>
      </c>
      <c r="U7" s="86"/>
      <c r="V7" s="89" t="s">
        <v>269</v>
      </c>
      <c r="W7" s="88">
        <v>43563.84460648148</v>
      </c>
      <c r="X7" s="89" t="s">
        <v>280</v>
      </c>
      <c r="Y7" s="86"/>
      <c r="Z7" s="86"/>
      <c r="AA7" s="92" t="s">
        <v>310</v>
      </c>
      <c r="AB7" s="86"/>
      <c r="AC7" s="86" t="b">
        <v>0</v>
      </c>
      <c r="AD7" s="86">
        <v>0</v>
      </c>
      <c r="AE7" s="92" t="s">
        <v>336</v>
      </c>
      <c r="AF7" s="86" t="b">
        <v>0</v>
      </c>
      <c r="AG7" s="86" t="s">
        <v>337</v>
      </c>
      <c r="AH7" s="86"/>
      <c r="AI7" s="92" t="s">
        <v>336</v>
      </c>
      <c r="AJ7" s="86" t="b">
        <v>0</v>
      </c>
      <c r="AK7" s="86">
        <v>0</v>
      </c>
      <c r="AL7" s="92" t="s">
        <v>336</v>
      </c>
      <c r="AM7" s="86" t="s">
        <v>339</v>
      </c>
      <c r="AN7" s="86" t="b">
        <v>0</v>
      </c>
      <c r="AO7" s="92" t="s">
        <v>310</v>
      </c>
      <c r="AP7" s="86" t="s">
        <v>176</v>
      </c>
      <c r="AQ7" s="86">
        <v>0</v>
      </c>
      <c r="AR7" s="86">
        <v>0</v>
      </c>
      <c r="AS7" s="86"/>
      <c r="AT7" s="86"/>
      <c r="AU7" s="86"/>
      <c r="AV7" s="86"/>
      <c r="AW7" s="86"/>
      <c r="AX7" s="86"/>
      <c r="AY7" s="86"/>
      <c r="AZ7" s="86"/>
      <c r="BA7">
        <v>6</v>
      </c>
      <c r="BB7" s="85" t="str">
        <f>REPLACE(INDEX(GroupVertices[Group],MATCH(Edges[[#This Row],[Vertex 1]],GroupVertices[Vertex],0)),1,1,"")</f>
        <v>4</v>
      </c>
      <c r="BC7" s="85" t="str">
        <f>REPLACE(INDEX(GroupVertices[Group],MATCH(Edges[[#This Row],[Vertex 2]],GroupVertices[Vertex],0)),1,1,"")</f>
        <v>4</v>
      </c>
      <c r="BD7" s="51">
        <v>0</v>
      </c>
      <c r="BE7" s="52">
        <v>0</v>
      </c>
      <c r="BF7" s="51">
        <v>0</v>
      </c>
      <c r="BG7" s="52">
        <v>0</v>
      </c>
      <c r="BH7" s="51">
        <v>0</v>
      </c>
      <c r="BI7" s="52">
        <v>0</v>
      </c>
      <c r="BJ7" s="51">
        <v>20</v>
      </c>
      <c r="BK7" s="52">
        <v>100</v>
      </c>
      <c r="BL7" s="51">
        <v>20</v>
      </c>
    </row>
    <row r="8" spans="1:64" ht="45">
      <c r="A8" s="84" t="s">
        <v>214</v>
      </c>
      <c r="B8" s="84" t="s">
        <v>214</v>
      </c>
      <c r="C8" s="53" t="s">
        <v>799</v>
      </c>
      <c r="D8" s="54">
        <v>3</v>
      </c>
      <c r="E8" s="65" t="s">
        <v>136</v>
      </c>
      <c r="F8" s="55">
        <v>35</v>
      </c>
      <c r="G8" s="53"/>
      <c r="H8" s="57"/>
      <c r="I8" s="56"/>
      <c r="J8" s="56"/>
      <c r="K8" s="36" t="s">
        <v>65</v>
      </c>
      <c r="L8" s="83">
        <v>8</v>
      </c>
      <c r="M8" s="83"/>
      <c r="N8" s="63"/>
      <c r="O8" s="86" t="s">
        <v>176</v>
      </c>
      <c r="P8" s="88">
        <v>43563.84490740741</v>
      </c>
      <c r="Q8" s="86" t="s">
        <v>227</v>
      </c>
      <c r="R8" s="89" t="s">
        <v>250</v>
      </c>
      <c r="S8" s="86" t="s">
        <v>261</v>
      </c>
      <c r="T8" s="86" t="s">
        <v>263</v>
      </c>
      <c r="U8" s="86"/>
      <c r="V8" s="89" t="s">
        <v>269</v>
      </c>
      <c r="W8" s="88">
        <v>43563.84490740741</v>
      </c>
      <c r="X8" s="89" t="s">
        <v>281</v>
      </c>
      <c r="Y8" s="86"/>
      <c r="Z8" s="86"/>
      <c r="AA8" s="92" t="s">
        <v>311</v>
      </c>
      <c r="AB8" s="86"/>
      <c r="AC8" s="86" t="b">
        <v>0</v>
      </c>
      <c r="AD8" s="86">
        <v>0</v>
      </c>
      <c r="AE8" s="92" t="s">
        <v>336</v>
      </c>
      <c r="AF8" s="86" t="b">
        <v>0</v>
      </c>
      <c r="AG8" s="86" t="s">
        <v>337</v>
      </c>
      <c r="AH8" s="86"/>
      <c r="AI8" s="92" t="s">
        <v>336</v>
      </c>
      <c r="AJ8" s="86" t="b">
        <v>0</v>
      </c>
      <c r="AK8" s="86">
        <v>0</v>
      </c>
      <c r="AL8" s="92" t="s">
        <v>336</v>
      </c>
      <c r="AM8" s="86" t="s">
        <v>339</v>
      </c>
      <c r="AN8" s="86" t="b">
        <v>1</v>
      </c>
      <c r="AO8" s="92" t="s">
        <v>311</v>
      </c>
      <c r="AP8" s="86" t="s">
        <v>176</v>
      </c>
      <c r="AQ8" s="86">
        <v>0</v>
      </c>
      <c r="AR8" s="86">
        <v>0</v>
      </c>
      <c r="AS8" s="86"/>
      <c r="AT8" s="86"/>
      <c r="AU8" s="86"/>
      <c r="AV8" s="86"/>
      <c r="AW8" s="86"/>
      <c r="AX8" s="86"/>
      <c r="AY8" s="86"/>
      <c r="AZ8" s="86"/>
      <c r="BA8">
        <v>6</v>
      </c>
      <c r="BB8" s="85" t="str">
        <f>REPLACE(INDEX(GroupVertices[Group],MATCH(Edges[[#This Row],[Vertex 1]],GroupVertices[Vertex],0)),1,1,"")</f>
        <v>4</v>
      </c>
      <c r="BC8" s="85" t="str">
        <f>REPLACE(INDEX(GroupVertices[Group],MATCH(Edges[[#This Row],[Vertex 2]],GroupVertices[Vertex],0)),1,1,"")</f>
        <v>4</v>
      </c>
      <c r="BD8" s="51">
        <v>0</v>
      </c>
      <c r="BE8" s="52">
        <v>0</v>
      </c>
      <c r="BF8" s="51">
        <v>0</v>
      </c>
      <c r="BG8" s="52">
        <v>0</v>
      </c>
      <c r="BH8" s="51">
        <v>0</v>
      </c>
      <c r="BI8" s="52">
        <v>0</v>
      </c>
      <c r="BJ8" s="51">
        <v>19</v>
      </c>
      <c r="BK8" s="52">
        <v>100</v>
      </c>
      <c r="BL8" s="51">
        <v>19</v>
      </c>
    </row>
    <row r="9" spans="1:64" ht="45">
      <c r="A9" s="84" t="s">
        <v>214</v>
      </c>
      <c r="B9" s="84" t="s">
        <v>214</v>
      </c>
      <c r="C9" s="53" t="s">
        <v>799</v>
      </c>
      <c r="D9" s="54">
        <v>3</v>
      </c>
      <c r="E9" s="65" t="s">
        <v>136</v>
      </c>
      <c r="F9" s="55">
        <v>35</v>
      </c>
      <c r="G9" s="53"/>
      <c r="H9" s="57"/>
      <c r="I9" s="56"/>
      <c r="J9" s="56"/>
      <c r="K9" s="36" t="s">
        <v>65</v>
      </c>
      <c r="L9" s="83">
        <v>9</v>
      </c>
      <c r="M9" s="83"/>
      <c r="N9" s="63"/>
      <c r="O9" s="86" t="s">
        <v>176</v>
      </c>
      <c r="P9" s="88">
        <v>43563.84501157407</v>
      </c>
      <c r="Q9" s="86" t="s">
        <v>228</v>
      </c>
      <c r="R9" s="89" t="s">
        <v>251</v>
      </c>
      <c r="S9" s="86" t="s">
        <v>261</v>
      </c>
      <c r="T9" s="86" t="s">
        <v>263</v>
      </c>
      <c r="U9" s="86"/>
      <c r="V9" s="89" t="s">
        <v>269</v>
      </c>
      <c r="W9" s="88">
        <v>43563.84501157407</v>
      </c>
      <c r="X9" s="89" t="s">
        <v>282</v>
      </c>
      <c r="Y9" s="86"/>
      <c r="Z9" s="86"/>
      <c r="AA9" s="92" t="s">
        <v>312</v>
      </c>
      <c r="AB9" s="86"/>
      <c r="AC9" s="86" t="b">
        <v>0</v>
      </c>
      <c r="AD9" s="86">
        <v>0</v>
      </c>
      <c r="AE9" s="92" t="s">
        <v>336</v>
      </c>
      <c r="AF9" s="86" t="b">
        <v>0</v>
      </c>
      <c r="AG9" s="86" t="s">
        <v>337</v>
      </c>
      <c r="AH9" s="86"/>
      <c r="AI9" s="92" t="s">
        <v>336</v>
      </c>
      <c r="AJ9" s="86" t="b">
        <v>0</v>
      </c>
      <c r="AK9" s="86">
        <v>0</v>
      </c>
      <c r="AL9" s="92" t="s">
        <v>336</v>
      </c>
      <c r="AM9" s="86" t="s">
        <v>339</v>
      </c>
      <c r="AN9" s="86" t="b">
        <v>1</v>
      </c>
      <c r="AO9" s="92" t="s">
        <v>312</v>
      </c>
      <c r="AP9" s="86" t="s">
        <v>176</v>
      </c>
      <c r="AQ9" s="86">
        <v>0</v>
      </c>
      <c r="AR9" s="86">
        <v>0</v>
      </c>
      <c r="AS9" s="86"/>
      <c r="AT9" s="86"/>
      <c r="AU9" s="86"/>
      <c r="AV9" s="86"/>
      <c r="AW9" s="86"/>
      <c r="AX9" s="86"/>
      <c r="AY9" s="86"/>
      <c r="AZ9" s="86"/>
      <c r="BA9">
        <v>6</v>
      </c>
      <c r="BB9" s="85" t="str">
        <f>REPLACE(INDEX(GroupVertices[Group],MATCH(Edges[[#This Row],[Vertex 1]],GroupVertices[Vertex],0)),1,1,"")</f>
        <v>4</v>
      </c>
      <c r="BC9" s="85" t="str">
        <f>REPLACE(INDEX(GroupVertices[Group],MATCH(Edges[[#This Row],[Vertex 2]],GroupVertices[Vertex],0)),1,1,"")</f>
        <v>4</v>
      </c>
      <c r="BD9" s="51">
        <v>0</v>
      </c>
      <c r="BE9" s="52">
        <v>0</v>
      </c>
      <c r="BF9" s="51">
        <v>0</v>
      </c>
      <c r="BG9" s="52">
        <v>0</v>
      </c>
      <c r="BH9" s="51">
        <v>0</v>
      </c>
      <c r="BI9" s="52">
        <v>0</v>
      </c>
      <c r="BJ9" s="51">
        <v>22</v>
      </c>
      <c r="BK9" s="52">
        <v>100</v>
      </c>
      <c r="BL9" s="51">
        <v>22</v>
      </c>
    </row>
    <row r="10" spans="1:64" ht="45">
      <c r="A10" s="84" t="s">
        <v>214</v>
      </c>
      <c r="B10" s="84" t="s">
        <v>214</v>
      </c>
      <c r="C10" s="53" t="s">
        <v>799</v>
      </c>
      <c r="D10" s="54">
        <v>3</v>
      </c>
      <c r="E10" s="65" t="s">
        <v>136</v>
      </c>
      <c r="F10" s="55">
        <v>35</v>
      </c>
      <c r="G10" s="53"/>
      <c r="H10" s="57"/>
      <c r="I10" s="56"/>
      <c r="J10" s="56"/>
      <c r="K10" s="36" t="s">
        <v>65</v>
      </c>
      <c r="L10" s="83">
        <v>10</v>
      </c>
      <c r="M10" s="83"/>
      <c r="N10" s="63"/>
      <c r="O10" s="86" t="s">
        <v>176</v>
      </c>
      <c r="P10" s="88">
        <v>43563.8453125</v>
      </c>
      <c r="Q10" s="86" t="s">
        <v>229</v>
      </c>
      <c r="R10" s="86"/>
      <c r="S10" s="86"/>
      <c r="T10" s="86" t="s">
        <v>265</v>
      </c>
      <c r="U10" s="86"/>
      <c r="V10" s="89" t="s">
        <v>269</v>
      </c>
      <c r="W10" s="88">
        <v>43563.8453125</v>
      </c>
      <c r="X10" s="89" t="s">
        <v>283</v>
      </c>
      <c r="Y10" s="86"/>
      <c r="Z10" s="86"/>
      <c r="AA10" s="92" t="s">
        <v>313</v>
      </c>
      <c r="AB10" s="86"/>
      <c r="AC10" s="86" t="b">
        <v>0</v>
      </c>
      <c r="AD10" s="86">
        <v>0</v>
      </c>
      <c r="AE10" s="92" t="s">
        <v>336</v>
      </c>
      <c r="AF10" s="86" t="b">
        <v>0</v>
      </c>
      <c r="AG10" s="86" t="s">
        <v>337</v>
      </c>
      <c r="AH10" s="86"/>
      <c r="AI10" s="92" t="s">
        <v>336</v>
      </c>
      <c r="AJ10" s="86" t="b">
        <v>0</v>
      </c>
      <c r="AK10" s="86">
        <v>0</v>
      </c>
      <c r="AL10" s="92" t="s">
        <v>336</v>
      </c>
      <c r="AM10" s="86" t="s">
        <v>339</v>
      </c>
      <c r="AN10" s="86" t="b">
        <v>0</v>
      </c>
      <c r="AO10" s="92" t="s">
        <v>313</v>
      </c>
      <c r="AP10" s="86" t="s">
        <v>176</v>
      </c>
      <c r="AQ10" s="86">
        <v>0</v>
      </c>
      <c r="AR10" s="86">
        <v>0</v>
      </c>
      <c r="AS10" s="86"/>
      <c r="AT10" s="86"/>
      <c r="AU10" s="86"/>
      <c r="AV10" s="86"/>
      <c r="AW10" s="86"/>
      <c r="AX10" s="86"/>
      <c r="AY10" s="86"/>
      <c r="AZ10" s="86"/>
      <c r="BA10">
        <v>6</v>
      </c>
      <c r="BB10" s="85" t="str">
        <f>REPLACE(INDEX(GroupVertices[Group],MATCH(Edges[[#This Row],[Vertex 1]],GroupVertices[Vertex],0)),1,1,"")</f>
        <v>4</v>
      </c>
      <c r="BC10" s="85" t="str">
        <f>REPLACE(INDEX(GroupVertices[Group],MATCH(Edges[[#This Row],[Vertex 2]],GroupVertices[Vertex],0)),1,1,"")</f>
        <v>4</v>
      </c>
      <c r="BD10" s="51">
        <v>0</v>
      </c>
      <c r="BE10" s="52">
        <v>0</v>
      </c>
      <c r="BF10" s="51">
        <v>0</v>
      </c>
      <c r="BG10" s="52">
        <v>0</v>
      </c>
      <c r="BH10" s="51">
        <v>0</v>
      </c>
      <c r="BI10" s="52">
        <v>0</v>
      </c>
      <c r="BJ10" s="51">
        <v>21</v>
      </c>
      <c r="BK10" s="52">
        <v>100</v>
      </c>
      <c r="BL10" s="51">
        <v>21</v>
      </c>
    </row>
    <row r="11" spans="1:64" ht="45">
      <c r="A11" s="84" t="s">
        <v>215</v>
      </c>
      <c r="B11" s="84" t="s">
        <v>220</v>
      </c>
      <c r="C11" s="53" t="s">
        <v>799</v>
      </c>
      <c r="D11" s="54">
        <v>3</v>
      </c>
      <c r="E11" s="65" t="s">
        <v>132</v>
      </c>
      <c r="F11" s="55">
        <v>35</v>
      </c>
      <c r="G11" s="53"/>
      <c r="H11" s="57"/>
      <c r="I11" s="56"/>
      <c r="J11" s="56"/>
      <c r="K11" s="36" t="s">
        <v>65</v>
      </c>
      <c r="L11" s="83">
        <v>11</v>
      </c>
      <c r="M11" s="83"/>
      <c r="N11" s="63"/>
      <c r="O11" s="86" t="s">
        <v>221</v>
      </c>
      <c r="P11" s="88">
        <v>43564.317291666666</v>
      </c>
      <c r="Q11" s="86" t="s">
        <v>230</v>
      </c>
      <c r="R11" s="86"/>
      <c r="S11" s="86"/>
      <c r="T11" s="86" t="s">
        <v>262</v>
      </c>
      <c r="U11" s="86"/>
      <c r="V11" s="89" t="s">
        <v>270</v>
      </c>
      <c r="W11" s="88">
        <v>43564.317291666666</v>
      </c>
      <c r="X11" s="89" t="s">
        <v>284</v>
      </c>
      <c r="Y11" s="86"/>
      <c r="Z11" s="86"/>
      <c r="AA11" s="92" t="s">
        <v>314</v>
      </c>
      <c r="AB11" s="86"/>
      <c r="AC11" s="86" t="b">
        <v>0</v>
      </c>
      <c r="AD11" s="86">
        <v>0</v>
      </c>
      <c r="AE11" s="92" t="s">
        <v>336</v>
      </c>
      <c r="AF11" s="86" t="b">
        <v>0</v>
      </c>
      <c r="AG11" s="86" t="s">
        <v>337</v>
      </c>
      <c r="AH11" s="86"/>
      <c r="AI11" s="92" t="s">
        <v>336</v>
      </c>
      <c r="AJ11" s="86" t="b">
        <v>0</v>
      </c>
      <c r="AK11" s="86">
        <v>0</v>
      </c>
      <c r="AL11" s="92" t="s">
        <v>327</v>
      </c>
      <c r="AM11" s="86" t="s">
        <v>338</v>
      </c>
      <c r="AN11" s="86" t="b">
        <v>0</v>
      </c>
      <c r="AO11" s="92" t="s">
        <v>327</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22</v>
      </c>
      <c r="BK11" s="52">
        <v>100</v>
      </c>
      <c r="BL11" s="51">
        <v>22</v>
      </c>
    </row>
    <row r="12" spans="1:64" ht="30">
      <c r="A12" s="84" t="s">
        <v>216</v>
      </c>
      <c r="B12" s="84" t="s">
        <v>216</v>
      </c>
      <c r="C12" s="53" t="s">
        <v>800</v>
      </c>
      <c r="D12" s="54">
        <v>10</v>
      </c>
      <c r="E12" s="65" t="s">
        <v>136</v>
      </c>
      <c r="F12" s="55">
        <v>12</v>
      </c>
      <c r="G12" s="53"/>
      <c r="H12" s="57"/>
      <c r="I12" s="56"/>
      <c r="J12" s="56"/>
      <c r="K12" s="36" t="s">
        <v>65</v>
      </c>
      <c r="L12" s="83">
        <v>12</v>
      </c>
      <c r="M12" s="83"/>
      <c r="N12" s="63"/>
      <c r="O12" s="86" t="s">
        <v>176</v>
      </c>
      <c r="P12" s="88">
        <v>43563.71289351852</v>
      </c>
      <c r="Q12" s="86" t="s">
        <v>231</v>
      </c>
      <c r="R12" s="89" t="s">
        <v>252</v>
      </c>
      <c r="S12" s="86" t="s">
        <v>261</v>
      </c>
      <c r="T12" s="86" t="s">
        <v>262</v>
      </c>
      <c r="U12" s="86"/>
      <c r="V12" s="89" t="s">
        <v>271</v>
      </c>
      <c r="W12" s="88">
        <v>43563.71289351852</v>
      </c>
      <c r="X12" s="89" t="s">
        <v>285</v>
      </c>
      <c r="Y12" s="86"/>
      <c r="Z12" s="86"/>
      <c r="AA12" s="92" t="s">
        <v>315</v>
      </c>
      <c r="AB12" s="86"/>
      <c r="AC12" s="86" t="b">
        <v>0</v>
      </c>
      <c r="AD12" s="86">
        <v>1</v>
      </c>
      <c r="AE12" s="92" t="s">
        <v>336</v>
      </c>
      <c r="AF12" s="86" t="b">
        <v>0</v>
      </c>
      <c r="AG12" s="86" t="s">
        <v>337</v>
      </c>
      <c r="AH12" s="86"/>
      <c r="AI12" s="92" t="s">
        <v>336</v>
      </c>
      <c r="AJ12" s="86" t="b">
        <v>0</v>
      </c>
      <c r="AK12" s="86">
        <v>1</v>
      </c>
      <c r="AL12" s="92" t="s">
        <v>336</v>
      </c>
      <c r="AM12" s="86" t="s">
        <v>338</v>
      </c>
      <c r="AN12" s="86" t="b">
        <v>1</v>
      </c>
      <c r="AO12" s="92" t="s">
        <v>315</v>
      </c>
      <c r="AP12" s="86" t="s">
        <v>343</v>
      </c>
      <c r="AQ12" s="86">
        <v>0</v>
      </c>
      <c r="AR12" s="86">
        <v>0</v>
      </c>
      <c r="AS12" s="86"/>
      <c r="AT12" s="86"/>
      <c r="AU12" s="86"/>
      <c r="AV12" s="86"/>
      <c r="AW12" s="86"/>
      <c r="AX12" s="86"/>
      <c r="AY12" s="86"/>
      <c r="AZ12" s="86"/>
      <c r="BA12">
        <v>7</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17</v>
      </c>
      <c r="BK12" s="52">
        <v>100</v>
      </c>
      <c r="BL12" s="51">
        <v>17</v>
      </c>
    </row>
    <row r="13" spans="1:64" ht="30">
      <c r="A13" s="84" t="s">
        <v>216</v>
      </c>
      <c r="B13" s="84" t="s">
        <v>216</v>
      </c>
      <c r="C13" s="53" t="s">
        <v>800</v>
      </c>
      <c r="D13" s="54">
        <v>10</v>
      </c>
      <c r="E13" s="65" t="s">
        <v>136</v>
      </c>
      <c r="F13" s="55">
        <v>12</v>
      </c>
      <c r="G13" s="53"/>
      <c r="H13" s="57"/>
      <c r="I13" s="56"/>
      <c r="J13" s="56"/>
      <c r="K13" s="36" t="s">
        <v>65</v>
      </c>
      <c r="L13" s="83">
        <v>13</v>
      </c>
      <c r="M13" s="83"/>
      <c r="N13" s="63"/>
      <c r="O13" s="86" t="s">
        <v>176</v>
      </c>
      <c r="P13" s="88">
        <v>43563.84390046296</v>
      </c>
      <c r="Q13" s="86" t="s">
        <v>232</v>
      </c>
      <c r="R13" s="89" t="s">
        <v>253</v>
      </c>
      <c r="S13" s="86" t="s">
        <v>261</v>
      </c>
      <c r="T13" s="86" t="s">
        <v>263</v>
      </c>
      <c r="U13" s="86"/>
      <c r="V13" s="89" t="s">
        <v>271</v>
      </c>
      <c r="W13" s="88">
        <v>43563.84390046296</v>
      </c>
      <c r="X13" s="89" t="s">
        <v>286</v>
      </c>
      <c r="Y13" s="86"/>
      <c r="Z13" s="86"/>
      <c r="AA13" s="92" t="s">
        <v>316</v>
      </c>
      <c r="AB13" s="86"/>
      <c r="AC13" s="86" t="b">
        <v>0</v>
      </c>
      <c r="AD13" s="86">
        <v>0</v>
      </c>
      <c r="AE13" s="92" t="s">
        <v>336</v>
      </c>
      <c r="AF13" s="86" t="b">
        <v>0</v>
      </c>
      <c r="AG13" s="86" t="s">
        <v>337</v>
      </c>
      <c r="AH13" s="86"/>
      <c r="AI13" s="92" t="s">
        <v>336</v>
      </c>
      <c r="AJ13" s="86" t="b">
        <v>0</v>
      </c>
      <c r="AK13" s="86">
        <v>0</v>
      </c>
      <c r="AL13" s="92" t="s">
        <v>336</v>
      </c>
      <c r="AM13" s="86" t="s">
        <v>339</v>
      </c>
      <c r="AN13" s="86" t="b">
        <v>1</v>
      </c>
      <c r="AO13" s="92" t="s">
        <v>316</v>
      </c>
      <c r="AP13" s="86" t="s">
        <v>176</v>
      </c>
      <c r="AQ13" s="86">
        <v>0</v>
      </c>
      <c r="AR13" s="86">
        <v>0</v>
      </c>
      <c r="AS13" s="86"/>
      <c r="AT13" s="86"/>
      <c r="AU13" s="86"/>
      <c r="AV13" s="86"/>
      <c r="AW13" s="86"/>
      <c r="AX13" s="86"/>
      <c r="AY13" s="86"/>
      <c r="AZ13" s="86"/>
      <c r="BA13">
        <v>7</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19</v>
      </c>
      <c r="BK13" s="52">
        <v>100</v>
      </c>
      <c r="BL13" s="51">
        <v>19</v>
      </c>
    </row>
    <row r="14" spans="1:64" ht="30">
      <c r="A14" s="84" t="s">
        <v>216</v>
      </c>
      <c r="B14" s="84" t="s">
        <v>216</v>
      </c>
      <c r="C14" s="53" t="s">
        <v>800</v>
      </c>
      <c r="D14" s="54">
        <v>10</v>
      </c>
      <c r="E14" s="65" t="s">
        <v>136</v>
      </c>
      <c r="F14" s="55">
        <v>12</v>
      </c>
      <c r="G14" s="53"/>
      <c r="H14" s="57"/>
      <c r="I14" s="56"/>
      <c r="J14" s="56"/>
      <c r="K14" s="36" t="s">
        <v>65</v>
      </c>
      <c r="L14" s="83">
        <v>14</v>
      </c>
      <c r="M14" s="83"/>
      <c r="N14" s="63"/>
      <c r="O14" s="86" t="s">
        <v>176</v>
      </c>
      <c r="P14" s="88">
        <v>43563.84428240741</v>
      </c>
      <c r="Q14" s="86" t="s">
        <v>225</v>
      </c>
      <c r="R14" s="86"/>
      <c r="S14" s="86"/>
      <c r="T14" s="86" t="s">
        <v>264</v>
      </c>
      <c r="U14" s="86"/>
      <c r="V14" s="89" t="s">
        <v>271</v>
      </c>
      <c r="W14" s="88">
        <v>43563.84428240741</v>
      </c>
      <c r="X14" s="89" t="s">
        <v>287</v>
      </c>
      <c r="Y14" s="86"/>
      <c r="Z14" s="86"/>
      <c r="AA14" s="92" t="s">
        <v>317</v>
      </c>
      <c r="AB14" s="86"/>
      <c r="AC14" s="86" t="b">
        <v>0</v>
      </c>
      <c r="AD14" s="86">
        <v>0</v>
      </c>
      <c r="AE14" s="92" t="s">
        <v>336</v>
      </c>
      <c r="AF14" s="86" t="b">
        <v>0</v>
      </c>
      <c r="AG14" s="86" t="s">
        <v>337</v>
      </c>
      <c r="AH14" s="86"/>
      <c r="AI14" s="92" t="s">
        <v>336</v>
      </c>
      <c r="AJ14" s="86" t="b">
        <v>0</v>
      </c>
      <c r="AK14" s="86">
        <v>0</v>
      </c>
      <c r="AL14" s="92" t="s">
        <v>336</v>
      </c>
      <c r="AM14" s="86" t="s">
        <v>339</v>
      </c>
      <c r="AN14" s="86" t="b">
        <v>0</v>
      </c>
      <c r="AO14" s="92" t="s">
        <v>317</v>
      </c>
      <c r="AP14" s="86" t="s">
        <v>176</v>
      </c>
      <c r="AQ14" s="86">
        <v>0</v>
      </c>
      <c r="AR14" s="86">
        <v>0</v>
      </c>
      <c r="AS14" s="86"/>
      <c r="AT14" s="86"/>
      <c r="AU14" s="86"/>
      <c r="AV14" s="86"/>
      <c r="AW14" s="86"/>
      <c r="AX14" s="86"/>
      <c r="AY14" s="86"/>
      <c r="AZ14" s="86"/>
      <c r="BA14">
        <v>7</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17</v>
      </c>
      <c r="BK14" s="52">
        <v>100</v>
      </c>
      <c r="BL14" s="51">
        <v>17</v>
      </c>
    </row>
    <row r="15" spans="1:64" ht="30">
      <c r="A15" s="84" t="s">
        <v>216</v>
      </c>
      <c r="B15" s="84" t="s">
        <v>216</v>
      </c>
      <c r="C15" s="53" t="s">
        <v>800</v>
      </c>
      <c r="D15" s="54">
        <v>10</v>
      </c>
      <c r="E15" s="65" t="s">
        <v>136</v>
      </c>
      <c r="F15" s="55">
        <v>12</v>
      </c>
      <c r="G15" s="53"/>
      <c r="H15" s="57"/>
      <c r="I15" s="56"/>
      <c r="J15" s="56"/>
      <c r="K15" s="36" t="s">
        <v>65</v>
      </c>
      <c r="L15" s="83">
        <v>15</v>
      </c>
      <c r="M15" s="83"/>
      <c r="N15" s="63"/>
      <c r="O15" s="86" t="s">
        <v>176</v>
      </c>
      <c r="P15" s="88">
        <v>43563.84469907408</v>
      </c>
      <c r="Q15" s="86" t="s">
        <v>226</v>
      </c>
      <c r="R15" s="86"/>
      <c r="S15" s="86"/>
      <c r="T15" s="86" t="s">
        <v>264</v>
      </c>
      <c r="U15" s="86"/>
      <c r="V15" s="89" t="s">
        <v>271</v>
      </c>
      <c r="W15" s="88">
        <v>43563.84469907408</v>
      </c>
      <c r="X15" s="89" t="s">
        <v>288</v>
      </c>
      <c r="Y15" s="86"/>
      <c r="Z15" s="86"/>
      <c r="AA15" s="92" t="s">
        <v>318</v>
      </c>
      <c r="AB15" s="86"/>
      <c r="AC15" s="86" t="b">
        <v>0</v>
      </c>
      <c r="AD15" s="86">
        <v>0</v>
      </c>
      <c r="AE15" s="92" t="s">
        <v>336</v>
      </c>
      <c r="AF15" s="86" t="b">
        <v>0</v>
      </c>
      <c r="AG15" s="86" t="s">
        <v>337</v>
      </c>
      <c r="AH15" s="86"/>
      <c r="AI15" s="92" t="s">
        <v>336</v>
      </c>
      <c r="AJ15" s="86" t="b">
        <v>0</v>
      </c>
      <c r="AK15" s="86">
        <v>0</v>
      </c>
      <c r="AL15" s="92" t="s">
        <v>336</v>
      </c>
      <c r="AM15" s="86" t="s">
        <v>339</v>
      </c>
      <c r="AN15" s="86" t="b">
        <v>0</v>
      </c>
      <c r="AO15" s="92" t="s">
        <v>318</v>
      </c>
      <c r="AP15" s="86" t="s">
        <v>176</v>
      </c>
      <c r="AQ15" s="86">
        <v>0</v>
      </c>
      <c r="AR15" s="86">
        <v>0</v>
      </c>
      <c r="AS15" s="86"/>
      <c r="AT15" s="86"/>
      <c r="AU15" s="86"/>
      <c r="AV15" s="86"/>
      <c r="AW15" s="86"/>
      <c r="AX15" s="86"/>
      <c r="AY15" s="86"/>
      <c r="AZ15" s="86"/>
      <c r="BA15">
        <v>7</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20</v>
      </c>
      <c r="BK15" s="52">
        <v>100</v>
      </c>
      <c r="BL15" s="51">
        <v>20</v>
      </c>
    </row>
    <row r="16" spans="1:64" ht="30">
      <c r="A16" s="84" t="s">
        <v>216</v>
      </c>
      <c r="B16" s="84" t="s">
        <v>216</v>
      </c>
      <c r="C16" s="53" t="s">
        <v>800</v>
      </c>
      <c r="D16" s="54">
        <v>10</v>
      </c>
      <c r="E16" s="65" t="s">
        <v>136</v>
      </c>
      <c r="F16" s="55">
        <v>12</v>
      </c>
      <c r="G16" s="53"/>
      <c r="H16" s="57"/>
      <c r="I16" s="56"/>
      <c r="J16" s="56"/>
      <c r="K16" s="36" t="s">
        <v>65</v>
      </c>
      <c r="L16" s="83">
        <v>16</v>
      </c>
      <c r="M16" s="83"/>
      <c r="N16" s="63"/>
      <c r="O16" s="86" t="s">
        <v>176</v>
      </c>
      <c r="P16" s="88">
        <v>43563.84486111111</v>
      </c>
      <c r="Q16" s="86" t="s">
        <v>233</v>
      </c>
      <c r="R16" s="89" t="s">
        <v>254</v>
      </c>
      <c r="S16" s="86" t="s">
        <v>261</v>
      </c>
      <c r="T16" s="86" t="s">
        <v>263</v>
      </c>
      <c r="U16" s="86"/>
      <c r="V16" s="89" t="s">
        <v>271</v>
      </c>
      <c r="W16" s="88">
        <v>43563.84486111111</v>
      </c>
      <c r="X16" s="89" t="s">
        <v>289</v>
      </c>
      <c r="Y16" s="86"/>
      <c r="Z16" s="86"/>
      <c r="AA16" s="92" t="s">
        <v>319</v>
      </c>
      <c r="AB16" s="86"/>
      <c r="AC16" s="86" t="b">
        <v>0</v>
      </c>
      <c r="AD16" s="86">
        <v>0</v>
      </c>
      <c r="AE16" s="92" t="s">
        <v>336</v>
      </c>
      <c r="AF16" s="86" t="b">
        <v>0</v>
      </c>
      <c r="AG16" s="86" t="s">
        <v>337</v>
      </c>
      <c r="AH16" s="86"/>
      <c r="AI16" s="92" t="s">
        <v>336</v>
      </c>
      <c r="AJ16" s="86" t="b">
        <v>0</v>
      </c>
      <c r="AK16" s="86">
        <v>0</v>
      </c>
      <c r="AL16" s="92" t="s">
        <v>336</v>
      </c>
      <c r="AM16" s="86" t="s">
        <v>339</v>
      </c>
      <c r="AN16" s="86" t="b">
        <v>1</v>
      </c>
      <c r="AO16" s="92" t="s">
        <v>319</v>
      </c>
      <c r="AP16" s="86" t="s">
        <v>176</v>
      </c>
      <c r="AQ16" s="86">
        <v>0</v>
      </c>
      <c r="AR16" s="86">
        <v>0</v>
      </c>
      <c r="AS16" s="86"/>
      <c r="AT16" s="86"/>
      <c r="AU16" s="86"/>
      <c r="AV16" s="86"/>
      <c r="AW16" s="86"/>
      <c r="AX16" s="86"/>
      <c r="AY16" s="86"/>
      <c r="AZ16" s="86"/>
      <c r="BA16">
        <v>7</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19</v>
      </c>
      <c r="BK16" s="52">
        <v>100</v>
      </c>
      <c r="BL16" s="51">
        <v>19</v>
      </c>
    </row>
    <row r="17" spans="1:64" ht="30">
      <c r="A17" s="84" t="s">
        <v>216</v>
      </c>
      <c r="B17" s="84" t="s">
        <v>216</v>
      </c>
      <c r="C17" s="53" t="s">
        <v>800</v>
      </c>
      <c r="D17" s="54">
        <v>10</v>
      </c>
      <c r="E17" s="65" t="s">
        <v>136</v>
      </c>
      <c r="F17" s="55">
        <v>12</v>
      </c>
      <c r="G17" s="53"/>
      <c r="H17" s="57"/>
      <c r="I17" s="56"/>
      <c r="J17" s="56"/>
      <c r="K17" s="36" t="s">
        <v>65</v>
      </c>
      <c r="L17" s="83">
        <v>17</v>
      </c>
      <c r="M17" s="83"/>
      <c r="N17" s="63"/>
      <c r="O17" s="86" t="s">
        <v>176</v>
      </c>
      <c r="P17" s="88">
        <v>43563.84505787037</v>
      </c>
      <c r="Q17" s="86" t="s">
        <v>234</v>
      </c>
      <c r="R17" s="89" t="s">
        <v>255</v>
      </c>
      <c r="S17" s="86" t="s">
        <v>261</v>
      </c>
      <c r="T17" s="86" t="s">
        <v>263</v>
      </c>
      <c r="U17" s="86"/>
      <c r="V17" s="89" t="s">
        <v>271</v>
      </c>
      <c r="W17" s="88">
        <v>43563.84505787037</v>
      </c>
      <c r="X17" s="89" t="s">
        <v>290</v>
      </c>
      <c r="Y17" s="86"/>
      <c r="Z17" s="86"/>
      <c r="AA17" s="92" t="s">
        <v>320</v>
      </c>
      <c r="AB17" s="86"/>
      <c r="AC17" s="86" t="b">
        <v>0</v>
      </c>
      <c r="AD17" s="86">
        <v>0</v>
      </c>
      <c r="AE17" s="92" t="s">
        <v>336</v>
      </c>
      <c r="AF17" s="86" t="b">
        <v>0</v>
      </c>
      <c r="AG17" s="86" t="s">
        <v>337</v>
      </c>
      <c r="AH17" s="86"/>
      <c r="AI17" s="92" t="s">
        <v>336</v>
      </c>
      <c r="AJ17" s="86" t="b">
        <v>0</v>
      </c>
      <c r="AK17" s="86">
        <v>0</v>
      </c>
      <c r="AL17" s="92" t="s">
        <v>336</v>
      </c>
      <c r="AM17" s="86" t="s">
        <v>339</v>
      </c>
      <c r="AN17" s="86" t="b">
        <v>1</v>
      </c>
      <c r="AO17" s="92" t="s">
        <v>320</v>
      </c>
      <c r="AP17" s="86" t="s">
        <v>176</v>
      </c>
      <c r="AQ17" s="86">
        <v>0</v>
      </c>
      <c r="AR17" s="86">
        <v>0</v>
      </c>
      <c r="AS17" s="86"/>
      <c r="AT17" s="86"/>
      <c r="AU17" s="86"/>
      <c r="AV17" s="86"/>
      <c r="AW17" s="86"/>
      <c r="AX17" s="86"/>
      <c r="AY17" s="86"/>
      <c r="AZ17" s="86"/>
      <c r="BA17">
        <v>7</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22</v>
      </c>
      <c r="BK17" s="52">
        <v>100</v>
      </c>
      <c r="BL17" s="51">
        <v>22</v>
      </c>
    </row>
    <row r="18" spans="1:64" ht="30">
      <c r="A18" s="84" t="s">
        <v>216</v>
      </c>
      <c r="B18" s="84" t="s">
        <v>216</v>
      </c>
      <c r="C18" s="53" t="s">
        <v>800</v>
      </c>
      <c r="D18" s="54">
        <v>10</v>
      </c>
      <c r="E18" s="65" t="s">
        <v>136</v>
      </c>
      <c r="F18" s="55">
        <v>12</v>
      </c>
      <c r="G18" s="53"/>
      <c r="H18" s="57"/>
      <c r="I18" s="56"/>
      <c r="J18" s="56"/>
      <c r="K18" s="36" t="s">
        <v>65</v>
      </c>
      <c r="L18" s="83">
        <v>18</v>
      </c>
      <c r="M18" s="83"/>
      <c r="N18" s="63"/>
      <c r="O18" s="86" t="s">
        <v>176</v>
      </c>
      <c r="P18" s="88">
        <v>43563.84527777778</v>
      </c>
      <c r="Q18" s="86" t="s">
        <v>229</v>
      </c>
      <c r="R18" s="86"/>
      <c r="S18" s="86"/>
      <c r="T18" s="86" t="s">
        <v>265</v>
      </c>
      <c r="U18" s="86"/>
      <c r="V18" s="89" t="s">
        <v>271</v>
      </c>
      <c r="W18" s="88">
        <v>43563.84527777778</v>
      </c>
      <c r="X18" s="89" t="s">
        <v>291</v>
      </c>
      <c r="Y18" s="86"/>
      <c r="Z18" s="86"/>
      <c r="AA18" s="92" t="s">
        <v>321</v>
      </c>
      <c r="AB18" s="86"/>
      <c r="AC18" s="86" t="b">
        <v>0</v>
      </c>
      <c r="AD18" s="86">
        <v>0</v>
      </c>
      <c r="AE18" s="92" t="s">
        <v>336</v>
      </c>
      <c r="AF18" s="86" t="b">
        <v>0</v>
      </c>
      <c r="AG18" s="86" t="s">
        <v>337</v>
      </c>
      <c r="AH18" s="86"/>
      <c r="AI18" s="92" t="s">
        <v>336</v>
      </c>
      <c r="AJ18" s="86" t="b">
        <v>0</v>
      </c>
      <c r="AK18" s="86">
        <v>0</v>
      </c>
      <c r="AL18" s="92" t="s">
        <v>336</v>
      </c>
      <c r="AM18" s="86" t="s">
        <v>339</v>
      </c>
      <c r="AN18" s="86" t="b">
        <v>0</v>
      </c>
      <c r="AO18" s="92" t="s">
        <v>321</v>
      </c>
      <c r="AP18" s="86" t="s">
        <v>176</v>
      </c>
      <c r="AQ18" s="86">
        <v>0</v>
      </c>
      <c r="AR18" s="86">
        <v>0</v>
      </c>
      <c r="AS18" s="86"/>
      <c r="AT18" s="86"/>
      <c r="AU18" s="86"/>
      <c r="AV18" s="86"/>
      <c r="AW18" s="86"/>
      <c r="AX18" s="86"/>
      <c r="AY18" s="86"/>
      <c r="AZ18" s="86"/>
      <c r="BA18">
        <v>7</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21</v>
      </c>
      <c r="BK18" s="52">
        <v>100</v>
      </c>
      <c r="BL18" s="51">
        <v>21</v>
      </c>
    </row>
    <row r="19" spans="1:64" ht="45">
      <c r="A19" s="84" t="s">
        <v>216</v>
      </c>
      <c r="B19" s="84" t="s">
        <v>220</v>
      </c>
      <c r="C19" s="53" t="s">
        <v>799</v>
      </c>
      <c r="D19" s="54">
        <v>3</v>
      </c>
      <c r="E19" s="65" t="s">
        <v>132</v>
      </c>
      <c r="F19" s="55">
        <v>35</v>
      </c>
      <c r="G19" s="53"/>
      <c r="H19" s="57"/>
      <c r="I19" s="56"/>
      <c r="J19" s="56"/>
      <c r="K19" s="36" t="s">
        <v>65</v>
      </c>
      <c r="L19" s="83">
        <v>19</v>
      </c>
      <c r="M19" s="83"/>
      <c r="N19" s="63"/>
      <c r="O19" s="86" t="s">
        <v>221</v>
      </c>
      <c r="P19" s="88">
        <v>43563.846597222226</v>
      </c>
      <c r="Q19" s="86" t="s">
        <v>235</v>
      </c>
      <c r="R19" s="86"/>
      <c r="S19" s="86"/>
      <c r="T19" s="86" t="s">
        <v>264</v>
      </c>
      <c r="U19" s="86"/>
      <c r="V19" s="89" t="s">
        <v>271</v>
      </c>
      <c r="W19" s="88">
        <v>43563.846597222226</v>
      </c>
      <c r="X19" s="89" t="s">
        <v>292</v>
      </c>
      <c r="Y19" s="86"/>
      <c r="Z19" s="86"/>
      <c r="AA19" s="92" t="s">
        <v>322</v>
      </c>
      <c r="AB19" s="86"/>
      <c r="AC19" s="86" t="b">
        <v>0</v>
      </c>
      <c r="AD19" s="86">
        <v>0</v>
      </c>
      <c r="AE19" s="92" t="s">
        <v>336</v>
      </c>
      <c r="AF19" s="86" t="b">
        <v>0</v>
      </c>
      <c r="AG19" s="86" t="s">
        <v>337</v>
      </c>
      <c r="AH19" s="86"/>
      <c r="AI19" s="92" t="s">
        <v>336</v>
      </c>
      <c r="AJ19" s="86" t="b">
        <v>0</v>
      </c>
      <c r="AK19" s="86">
        <v>0</v>
      </c>
      <c r="AL19" s="92" t="s">
        <v>329</v>
      </c>
      <c r="AM19" s="86" t="s">
        <v>338</v>
      </c>
      <c r="AN19" s="86" t="b">
        <v>0</v>
      </c>
      <c r="AO19" s="92" t="s">
        <v>329</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2</v>
      </c>
      <c r="BD19" s="51">
        <v>0</v>
      </c>
      <c r="BE19" s="52">
        <v>0</v>
      </c>
      <c r="BF19" s="51">
        <v>0</v>
      </c>
      <c r="BG19" s="52">
        <v>0</v>
      </c>
      <c r="BH19" s="51">
        <v>0</v>
      </c>
      <c r="BI19" s="52">
        <v>0</v>
      </c>
      <c r="BJ19" s="51">
        <v>19</v>
      </c>
      <c r="BK19" s="52">
        <v>100</v>
      </c>
      <c r="BL19" s="51">
        <v>19</v>
      </c>
    </row>
    <row r="20" spans="1:64" ht="45">
      <c r="A20" s="84" t="s">
        <v>217</v>
      </c>
      <c r="B20" s="84" t="s">
        <v>216</v>
      </c>
      <c r="C20" s="53" t="s">
        <v>799</v>
      </c>
      <c r="D20" s="54">
        <v>3</v>
      </c>
      <c r="E20" s="65" t="s">
        <v>132</v>
      </c>
      <c r="F20" s="55">
        <v>35</v>
      </c>
      <c r="G20" s="53"/>
      <c r="H20" s="57"/>
      <c r="I20" s="56"/>
      <c r="J20" s="56"/>
      <c r="K20" s="36" t="s">
        <v>65</v>
      </c>
      <c r="L20" s="83">
        <v>20</v>
      </c>
      <c r="M20" s="83"/>
      <c r="N20" s="63"/>
      <c r="O20" s="86" t="s">
        <v>221</v>
      </c>
      <c r="P20" s="88">
        <v>43564.32496527778</v>
      </c>
      <c r="Q20" s="86" t="s">
        <v>236</v>
      </c>
      <c r="R20" s="86"/>
      <c r="S20" s="86"/>
      <c r="T20" s="86" t="s">
        <v>264</v>
      </c>
      <c r="U20" s="86"/>
      <c r="V20" s="89" t="s">
        <v>272</v>
      </c>
      <c r="W20" s="88">
        <v>43564.32496527778</v>
      </c>
      <c r="X20" s="89" t="s">
        <v>293</v>
      </c>
      <c r="Y20" s="86"/>
      <c r="Z20" s="86"/>
      <c r="AA20" s="92" t="s">
        <v>323</v>
      </c>
      <c r="AB20" s="86"/>
      <c r="AC20" s="86" t="b">
        <v>0</v>
      </c>
      <c r="AD20" s="86">
        <v>0</v>
      </c>
      <c r="AE20" s="92" t="s">
        <v>336</v>
      </c>
      <c r="AF20" s="86" t="b">
        <v>0</v>
      </c>
      <c r="AG20" s="86" t="s">
        <v>337</v>
      </c>
      <c r="AH20" s="86"/>
      <c r="AI20" s="92" t="s">
        <v>336</v>
      </c>
      <c r="AJ20" s="86" t="b">
        <v>0</v>
      </c>
      <c r="AK20" s="86">
        <v>0</v>
      </c>
      <c r="AL20" s="92" t="s">
        <v>318</v>
      </c>
      <c r="AM20" s="86" t="s">
        <v>338</v>
      </c>
      <c r="AN20" s="86" t="b">
        <v>0</v>
      </c>
      <c r="AO20" s="92" t="s">
        <v>318</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22</v>
      </c>
      <c r="BK20" s="52">
        <v>100</v>
      </c>
      <c r="BL20" s="51">
        <v>22</v>
      </c>
    </row>
    <row r="21" spans="1:64" ht="45">
      <c r="A21" s="84" t="s">
        <v>218</v>
      </c>
      <c r="B21" s="84" t="s">
        <v>218</v>
      </c>
      <c r="C21" s="53" t="s">
        <v>799</v>
      </c>
      <c r="D21" s="54">
        <v>3</v>
      </c>
      <c r="E21" s="65" t="s">
        <v>132</v>
      </c>
      <c r="F21" s="55">
        <v>35</v>
      </c>
      <c r="G21" s="53"/>
      <c r="H21" s="57"/>
      <c r="I21" s="56"/>
      <c r="J21" s="56"/>
      <c r="K21" s="36" t="s">
        <v>65</v>
      </c>
      <c r="L21" s="83">
        <v>21</v>
      </c>
      <c r="M21" s="83"/>
      <c r="N21" s="63"/>
      <c r="O21" s="86" t="s">
        <v>176</v>
      </c>
      <c r="P21" s="88">
        <v>43564.1518287037</v>
      </c>
      <c r="Q21" s="86" t="s">
        <v>237</v>
      </c>
      <c r="R21" s="86"/>
      <c r="S21" s="86"/>
      <c r="T21" s="86" t="s">
        <v>262</v>
      </c>
      <c r="U21" s="86"/>
      <c r="V21" s="89" t="s">
        <v>273</v>
      </c>
      <c r="W21" s="88">
        <v>43564.1518287037</v>
      </c>
      <c r="X21" s="89" t="s">
        <v>294</v>
      </c>
      <c r="Y21" s="86"/>
      <c r="Z21" s="86"/>
      <c r="AA21" s="92" t="s">
        <v>324</v>
      </c>
      <c r="AB21" s="86"/>
      <c r="AC21" s="86" t="b">
        <v>0</v>
      </c>
      <c r="AD21" s="86">
        <v>0</v>
      </c>
      <c r="AE21" s="92" t="s">
        <v>336</v>
      </c>
      <c r="AF21" s="86" t="b">
        <v>0</v>
      </c>
      <c r="AG21" s="86" t="s">
        <v>337</v>
      </c>
      <c r="AH21" s="86"/>
      <c r="AI21" s="92" t="s">
        <v>336</v>
      </c>
      <c r="AJ21" s="86" t="b">
        <v>0</v>
      </c>
      <c r="AK21" s="86">
        <v>0</v>
      </c>
      <c r="AL21" s="92" t="s">
        <v>336</v>
      </c>
      <c r="AM21" s="86" t="s">
        <v>338</v>
      </c>
      <c r="AN21" s="86" t="b">
        <v>0</v>
      </c>
      <c r="AO21" s="92" t="s">
        <v>324</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v>0</v>
      </c>
      <c r="BE21" s="52">
        <v>0</v>
      </c>
      <c r="BF21" s="51">
        <v>0</v>
      </c>
      <c r="BG21" s="52">
        <v>0</v>
      </c>
      <c r="BH21" s="51">
        <v>0</v>
      </c>
      <c r="BI21" s="52">
        <v>0</v>
      </c>
      <c r="BJ21" s="51">
        <v>8</v>
      </c>
      <c r="BK21" s="52">
        <v>100</v>
      </c>
      <c r="BL21" s="51">
        <v>8</v>
      </c>
    </row>
    <row r="22" spans="1:64" ht="45">
      <c r="A22" s="84" t="s">
        <v>219</v>
      </c>
      <c r="B22" s="84" t="s">
        <v>218</v>
      </c>
      <c r="C22" s="53" t="s">
        <v>799</v>
      </c>
      <c r="D22" s="54">
        <v>3</v>
      </c>
      <c r="E22" s="65" t="s">
        <v>132</v>
      </c>
      <c r="F22" s="55">
        <v>35</v>
      </c>
      <c r="G22" s="53"/>
      <c r="H22" s="57"/>
      <c r="I22" s="56"/>
      <c r="J22" s="56"/>
      <c r="K22" s="36" t="s">
        <v>65</v>
      </c>
      <c r="L22" s="83">
        <v>22</v>
      </c>
      <c r="M22" s="83"/>
      <c r="N22" s="63"/>
      <c r="O22" s="86" t="s">
        <v>221</v>
      </c>
      <c r="P22" s="88">
        <v>43565.09421296296</v>
      </c>
      <c r="Q22" s="86" t="s">
        <v>238</v>
      </c>
      <c r="R22" s="86"/>
      <c r="S22" s="86"/>
      <c r="T22" s="86" t="s">
        <v>262</v>
      </c>
      <c r="U22" s="86"/>
      <c r="V22" s="89" t="s">
        <v>274</v>
      </c>
      <c r="W22" s="88">
        <v>43565.09421296296</v>
      </c>
      <c r="X22" s="89" t="s">
        <v>295</v>
      </c>
      <c r="Y22" s="86"/>
      <c r="Z22" s="86"/>
      <c r="AA22" s="92" t="s">
        <v>325</v>
      </c>
      <c r="AB22" s="86"/>
      <c r="AC22" s="86" t="b">
        <v>0</v>
      </c>
      <c r="AD22" s="86">
        <v>0</v>
      </c>
      <c r="AE22" s="92" t="s">
        <v>336</v>
      </c>
      <c r="AF22" s="86" t="b">
        <v>0</v>
      </c>
      <c r="AG22" s="86" t="s">
        <v>337</v>
      </c>
      <c r="AH22" s="86"/>
      <c r="AI22" s="92" t="s">
        <v>336</v>
      </c>
      <c r="AJ22" s="86" t="b">
        <v>0</v>
      </c>
      <c r="AK22" s="86">
        <v>0</v>
      </c>
      <c r="AL22" s="92" t="s">
        <v>324</v>
      </c>
      <c r="AM22" s="86" t="s">
        <v>340</v>
      </c>
      <c r="AN22" s="86" t="b">
        <v>0</v>
      </c>
      <c r="AO22" s="92" t="s">
        <v>324</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0</v>
      </c>
      <c r="BE22" s="52">
        <v>0</v>
      </c>
      <c r="BF22" s="51">
        <v>0</v>
      </c>
      <c r="BG22" s="52">
        <v>0</v>
      </c>
      <c r="BH22" s="51">
        <v>0</v>
      </c>
      <c r="BI22" s="52">
        <v>0</v>
      </c>
      <c r="BJ22" s="51">
        <v>10</v>
      </c>
      <c r="BK22" s="52">
        <v>100</v>
      </c>
      <c r="BL22" s="51">
        <v>10</v>
      </c>
    </row>
    <row r="23" spans="1:64" ht="30">
      <c r="A23" s="84" t="s">
        <v>220</v>
      </c>
      <c r="B23" s="84" t="s">
        <v>220</v>
      </c>
      <c r="C23" s="53" t="s">
        <v>800</v>
      </c>
      <c r="D23" s="54">
        <v>10</v>
      </c>
      <c r="E23" s="65" t="s">
        <v>136</v>
      </c>
      <c r="F23" s="55">
        <v>12</v>
      </c>
      <c r="G23" s="53"/>
      <c r="H23" s="57"/>
      <c r="I23" s="56"/>
      <c r="J23" s="56"/>
      <c r="K23" s="36" t="s">
        <v>65</v>
      </c>
      <c r="L23" s="83">
        <v>23</v>
      </c>
      <c r="M23" s="83"/>
      <c r="N23" s="63"/>
      <c r="O23" s="86" t="s">
        <v>176</v>
      </c>
      <c r="P23" s="88">
        <v>43561.7583912037</v>
      </c>
      <c r="Q23" s="86" t="s">
        <v>239</v>
      </c>
      <c r="R23" s="86"/>
      <c r="S23" s="86"/>
      <c r="T23" s="86" t="s">
        <v>262</v>
      </c>
      <c r="U23" s="89" t="s">
        <v>266</v>
      </c>
      <c r="V23" s="89" t="s">
        <v>266</v>
      </c>
      <c r="W23" s="88">
        <v>43561.7583912037</v>
      </c>
      <c r="X23" s="89" t="s">
        <v>296</v>
      </c>
      <c r="Y23" s="86"/>
      <c r="Z23" s="86"/>
      <c r="AA23" s="92" t="s">
        <v>326</v>
      </c>
      <c r="AB23" s="86"/>
      <c r="AC23" s="86" t="b">
        <v>0</v>
      </c>
      <c r="AD23" s="86">
        <v>4</v>
      </c>
      <c r="AE23" s="92" t="s">
        <v>336</v>
      </c>
      <c r="AF23" s="86" t="b">
        <v>0</v>
      </c>
      <c r="AG23" s="86" t="s">
        <v>337</v>
      </c>
      <c r="AH23" s="86"/>
      <c r="AI23" s="92" t="s">
        <v>336</v>
      </c>
      <c r="AJ23" s="86" t="b">
        <v>0</v>
      </c>
      <c r="AK23" s="86">
        <v>2</v>
      </c>
      <c r="AL23" s="92" t="s">
        <v>336</v>
      </c>
      <c r="AM23" s="86" t="s">
        <v>341</v>
      </c>
      <c r="AN23" s="86" t="b">
        <v>0</v>
      </c>
      <c r="AO23" s="92" t="s">
        <v>326</v>
      </c>
      <c r="AP23" s="86" t="s">
        <v>343</v>
      </c>
      <c r="AQ23" s="86">
        <v>0</v>
      </c>
      <c r="AR23" s="86">
        <v>0</v>
      </c>
      <c r="AS23" s="86"/>
      <c r="AT23" s="86"/>
      <c r="AU23" s="86"/>
      <c r="AV23" s="86"/>
      <c r="AW23" s="86"/>
      <c r="AX23" s="86"/>
      <c r="AY23" s="86"/>
      <c r="AZ23" s="86"/>
      <c r="BA23">
        <v>10</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8</v>
      </c>
      <c r="BK23" s="52">
        <v>100</v>
      </c>
      <c r="BL23" s="51">
        <v>8</v>
      </c>
    </row>
    <row r="24" spans="1:64" ht="30">
      <c r="A24" s="84" t="s">
        <v>220</v>
      </c>
      <c r="B24" s="84" t="s">
        <v>220</v>
      </c>
      <c r="C24" s="53" t="s">
        <v>800</v>
      </c>
      <c r="D24" s="54">
        <v>10</v>
      </c>
      <c r="E24" s="65" t="s">
        <v>136</v>
      </c>
      <c r="F24" s="55">
        <v>12</v>
      </c>
      <c r="G24" s="53"/>
      <c r="H24" s="57"/>
      <c r="I24" s="56"/>
      <c r="J24" s="56"/>
      <c r="K24" s="36" t="s">
        <v>65</v>
      </c>
      <c r="L24" s="83">
        <v>24</v>
      </c>
      <c r="M24" s="83"/>
      <c r="N24" s="63"/>
      <c r="O24" s="86" t="s">
        <v>176</v>
      </c>
      <c r="P24" s="88">
        <v>43563.86299768519</v>
      </c>
      <c r="Q24" s="86" t="s">
        <v>240</v>
      </c>
      <c r="R24" s="86"/>
      <c r="S24" s="86"/>
      <c r="T24" s="86" t="s">
        <v>262</v>
      </c>
      <c r="U24" s="86"/>
      <c r="V24" s="89" t="s">
        <v>275</v>
      </c>
      <c r="W24" s="88">
        <v>43563.86299768519</v>
      </c>
      <c r="X24" s="89" t="s">
        <v>297</v>
      </c>
      <c r="Y24" s="86"/>
      <c r="Z24" s="86"/>
      <c r="AA24" s="92" t="s">
        <v>327</v>
      </c>
      <c r="AB24" s="86"/>
      <c r="AC24" s="86" t="b">
        <v>0</v>
      </c>
      <c r="AD24" s="86">
        <v>2</v>
      </c>
      <c r="AE24" s="92" t="s">
        <v>336</v>
      </c>
      <c r="AF24" s="86" t="b">
        <v>0</v>
      </c>
      <c r="AG24" s="86" t="s">
        <v>337</v>
      </c>
      <c r="AH24" s="86"/>
      <c r="AI24" s="92" t="s">
        <v>336</v>
      </c>
      <c r="AJ24" s="86" t="b">
        <v>0</v>
      </c>
      <c r="AK24" s="86">
        <v>2</v>
      </c>
      <c r="AL24" s="92" t="s">
        <v>336</v>
      </c>
      <c r="AM24" s="86" t="s">
        <v>341</v>
      </c>
      <c r="AN24" s="86" t="b">
        <v>0</v>
      </c>
      <c r="AO24" s="92" t="s">
        <v>327</v>
      </c>
      <c r="AP24" s="86" t="s">
        <v>343</v>
      </c>
      <c r="AQ24" s="86">
        <v>0</v>
      </c>
      <c r="AR24" s="86">
        <v>0</v>
      </c>
      <c r="AS24" s="86"/>
      <c r="AT24" s="86"/>
      <c r="AU24" s="86"/>
      <c r="AV24" s="86"/>
      <c r="AW24" s="86"/>
      <c r="AX24" s="86"/>
      <c r="AY24" s="86"/>
      <c r="AZ24" s="86"/>
      <c r="BA24">
        <v>10</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20</v>
      </c>
      <c r="BK24" s="52">
        <v>100</v>
      </c>
      <c r="BL24" s="51">
        <v>20</v>
      </c>
    </row>
    <row r="25" spans="1:64" ht="30">
      <c r="A25" s="84" t="s">
        <v>220</v>
      </c>
      <c r="B25" s="84" t="s">
        <v>220</v>
      </c>
      <c r="C25" s="53" t="s">
        <v>800</v>
      </c>
      <c r="D25" s="54">
        <v>10</v>
      </c>
      <c r="E25" s="65" t="s">
        <v>136</v>
      </c>
      <c r="F25" s="55">
        <v>12</v>
      </c>
      <c r="G25" s="53"/>
      <c r="H25" s="57"/>
      <c r="I25" s="56"/>
      <c r="J25" s="56"/>
      <c r="K25" s="36" t="s">
        <v>65</v>
      </c>
      <c r="L25" s="83">
        <v>25</v>
      </c>
      <c r="M25" s="83"/>
      <c r="N25" s="63"/>
      <c r="O25" s="86" t="s">
        <v>176</v>
      </c>
      <c r="P25" s="88">
        <v>43563.84421296296</v>
      </c>
      <c r="Q25" s="86" t="s">
        <v>241</v>
      </c>
      <c r="R25" s="89" t="s">
        <v>256</v>
      </c>
      <c r="S25" s="86" t="s">
        <v>261</v>
      </c>
      <c r="T25" s="86" t="s">
        <v>263</v>
      </c>
      <c r="U25" s="86"/>
      <c r="V25" s="89" t="s">
        <v>275</v>
      </c>
      <c r="W25" s="88">
        <v>43563.84421296296</v>
      </c>
      <c r="X25" s="89" t="s">
        <v>298</v>
      </c>
      <c r="Y25" s="86"/>
      <c r="Z25" s="86"/>
      <c r="AA25" s="92" t="s">
        <v>328</v>
      </c>
      <c r="AB25" s="86"/>
      <c r="AC25" s="86" t="b">
        <v>0</v>
      </c>
      <c r="AD25" s="86">
        <v>0</v>
      </c>
      <c r="AE25" s="92" t="s">
        <v>336</v>
      </c>
      <c r="AF25" s="86" t="b">
        <v>0</v>
      </c>
      <c r="AG25" s="86" t="s">
        <v>337</v>
      </c>
      <c r="AH25" s="86"/>
      <c r="AI25" s="92" t="s">
        <v>336</v>
      </c>
      <c r="AJ25" s="86" t="b">
        <v>0</v>
      </c>
      <c r="AK25" s="86">
        <v>0</v>
      </c>
      <c r="AL25" s="92" t="s">
        <v>336</v>
      </c>
      <c r="AM25" s="86" t="s">
        <v>341</v>
      </c>
      <c r="AN25" s="86" t="b">
        <v>1</v>
      </c>
      <c r="AO25" s="92" t="s">
        <v>328</v>
      </c>
      <c r="AP25" s="86" t="s">
        <v>176</v>
      </c>
      <c r="AQ25" s="86">
        <v>0</v>
      </c>
      <c r="AR25" s="86">
        <v>0</v>
      </c>
      <c r="AS25" s="86"/>
      <c r="AT25" s="86"/>
      <c r="AU25" s="86"/>
      <c r="AV25" s="86"/>
      <c r="AW25" s="86"/>
      <c r="AX25" s="86"/>
      <c r="AY25" s="86"/>
      <c r="AZ25" s="86"/>
      <c r="BA25">
        <v>10</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20</v>
      </c>
      <c r="BK25" s="52">
        <v>100</v>
      </c>
      <c r="BL25" s="51">
        <v>20</v>
      </c>
    </row>
    <row r="26" spans="1:64" ht="30">
      <c r="A26" s="84" t="s">
        <v>220</v>
      </c>
      <c r="B26" s="84" t="s">
        <v>220</v>
      </c>
      <c r="C26" s="53" t="s">
        <v>800</v>
      </c>
      <c r="D26" s="54">
        <v>10</v>
      </c>
      <c r="E26" s="65" t="s">
        <v>136</v>
      </c>
      <c r="F26" s="55">
        <v>12</v>
      </c>
      <c r="G26" s="53"/>
      <c r="H26" s="57"/>
      <c r="I26" s="56"/>
      <c r="J26" s="56"/>
      <c r="K26" s="36" t="s">
        <v>65</v>
      </c>
      <c r="L26" s="83">
        <v>26</v>
      </c>
      <c r="M26" s="83"/>
      <c r="N26" s="63"/>
      <c r="O26" s="86" t="s">
        <v>176</v>
      </c>
      <c r="P26" s="88">
        <v>43563.84449074074</v>
      </c>
      <c r="Q26" s="86" t="s">
        <v>242</v>
      </c>
      <c r="R26" s="86"/>
      <c r="S26" s="86"/>
      <c r="T26" s="86" t="s">
        <v>264</v>
      </c>
      <c r="U26" s="86"/>
      <c r="V26" s="89" t="s">
        <v>275</v>
      </c>
      <c r="W26" s="88">
        <v>43563.84449074074</v>
      </c>
      <c r="X26" s="89" t="s">
        <v>299</v>
      </c>
      <c r="Y26" s="86"/>
      <c r="Z26" s="86"/>
      <c r="AA26" s="92" t="s">
        <v>329</v>
      </c>
      <c r="AB26" s="86"/>
      <c r="AC26" s="86" t="b">
        <v>0</v>
      </c>
      <c r="AD26" s="86">
        <v>0</v>
      </c>
      <c r="AE26" s="92" t="s">
        <v>336</v>
      </c>
      <c r="AF26" s="86" t="b">
        <v>0</v>
      </c>
      <c r="AG26" s="86" t="s">
        <v>337</v>
      </c>
      <c r="AH26" s="86"/>
      <c r="AI26" s="92" t="s">
        <v>336</v>
      </c>
      <c r="AJ26" s="86" t="b">
        <v>0</v>
      </c>
      <c r="AK26" s="86">
        <v>0</v>
      </c>
      <c r="AL26" s="92" t="s">
        <v>336</v>
      </c>
      <c r="AM26" s="86" t="s">
        <v>341</v>
      </c>
      <c r="AN26" s="86" t="b">
        <v>0</v>
      </c>
      <c r="AO26" s="92" t="s">
        <v>329</v>
      </c>
      <c r="AP26" s="86" t="s">
        <v>176</v>
      </c>
      <c r="AQ26" s="86">
        <v>0</v>
      </c>
      <c r="AR26" s="86">
        <v>0</v>
      </c>
      <c r="AS26" s="86"/>
      <c r="AT26" s="86"/>
      <c r="AU26" s="86"/>
      <c r="AV26" s="86"/>
      <c r="AW26" s="86"/>
      <c r="AX26" s="86"/>
      <c r="AY26" s="86"/>
      <c r="AZ26" s="86"/>
      <c r="BA26">
        <v>10</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17</v>
      </c>
      <c r="BK26" s="52">
        <v>100</v>
      </c>
      <c r="BL26" s="51">
        <v>17</v>
      </c>
    </row>
    <row r="27" spans="1:64" ht="30">
      <c r="A27" s="84" t="s">
        <v>220</v>
      </c>
      <c r="B27" s="84" t="s">
        <v>220</v>
      </c>
      <c r="C27" s="53" t="s">
        <v>800</v>
      </c>
      <c r="D27" s="54">
        <v>10</v>
      </c>
      <c r="E27" s="65" t="s">
        <v>136</v>
      </c>
      <c r="F27" s="55">
        <v>12</v>
      </c>
      <c r="G27" s="53"/>
      <c r="H27" s="57"/>
      <c r="I27" s="56"/>
      <c r="J27" s="56"/>
      <c r="K27" s="36" t="s">
        <v>65</v>
      </c>
      <c r="L27" s="83">
        <v>27</v>
      </c>
      <c r="M27" s="83"/>
      <c r="N27" s="63"/>
      <c r="O27" s="86" t="s">
        <v>176</v>
      </c>
      <c r="P27" s="88">
        <v>43563.84501157407</v>
      </c>
      <c r="Q27" s="86" t="s">
        <v>243</v>
      </c>
      <c r="R27" s="86"/>
      <c r="S27" s="86"/>
      <c r="T27" s="86" t="s">
        <v>264</v>
      </c>
      <c r="U27" s="86"/>
      <c r="V27" s="89" t="s">
        <v>275</v>
      </c>
      <c r="W27" s="88">
        <v>43563.84501157407</v>
      </c>
      <c r="X27" s="89" t="s">
        <v>300</v>
      </c>
      <c r="Y27" s="86"/>
      <c r="Z27" s="86"/>
      <c r="AA27" s="92" t="s">
        <v>330</v>
      </c>
      <c r="AB27" s="86"/>
      <c r="AC27" s="86" t="b">
        <v>0</v>
      </c>
      <c r="AD27" s="86">
        <v>0</v>
      </c>
      <c r="AE27" s="92" t="s">
        <v>336</v>
      </c>
      <c r="AF27" s="86" t="b">
        <v>0</v>
      </c>
      <c r="AG27" s="86" t="s">
        <v>337</v>
      </c>
      <c r="AH27" s="86"/>
      <c r="AI27" s="92" t="s">
        <v>336</v>
      </c>
      <c r="AJ27" s="86" t="b">
        <v>0</v>
      </c>
      <c r="AK27" s="86">
        <v>0</v>
      </c>
      <c r="AL27" s="92" t="s">
        <v>336</v>
      </c>
      <c r="AM27" s="86" t="s">
        <v>341</v>
      </c>
      <c r="AN27" s="86" t="b">
        <v>0</v>
      </c>
      <c r="AO27" s="92" t="s">
        <v>330</v>
      </c>
      <c r="AP27" s="86" t="s">
        <v>176</v>
      </c>
      <c r="AQ27" s="86">
        <v>0</v>
      </c>
      <c r="AR27" s="86">
        <v>0</v>
      </c>
      <c r="AS27" s="86"/>
      <c r="AT27" s="86"/>
      <c r="AU27" s="86"/>
      <c r="AV27" s="86"/>
      <c r="AW27" s="86"/>
      <c r="AX27" s="86"/>
      <c r="AY27" s="86"/>
      <c r="AZ27" s="86"/>
      <c r="BA27">
        <v>10</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21</v>
      </c>
      <c r="BK27" s="52">
        <v>100</v>
      </c>
      <c r="BL27" s="51">
        <v>21</v>
      </c>
    </row>
    <row r="28" spans="1:64" ht="30">
      <c r="A28" s="84" t="s">
        <v>220</v>
      </c>
      <c r="B28" s="84" t="s">
        <v>220</v>
      </c>
      <c r="C28" s="53" t="s">
        <v>800</v>
      </c>
      <c r="D28" s="54">
        <v>10</v>
      </c>
      <c r="E28" s="65" t="s">
        <v>136</v>
      </c>
      <c r="F28" s="55">
        <v>12</v>
      </c>
      <c r="G28" s="53"/>
      <c r="H28" s="57"/>
      <c r="I28" s="56"/>
      <c r="J28" s="56"/>
      <c r="K28" s="36" t="s">
        <v>65</v>
      </c>
      <c r="L28" s="83">
        <v>28</v>
      </c>
      <c r="M28" s="83"/>
      <c r="N28" s="63"/>
      <c r="O28" s="86" t="s">
        <v>176</v>
      </c>
      <c r="P28" s="88">
        <v>43563.845289351855</v>
      </c>
      <c r="Q28" s="86" t="s">
        <v>244</v>
      </c>
      <c r="R28" s="89" t="s">
        <v>257</v>
      </c>
      <c r="S28" s="86" t="s">
        <v>261</v>
      </c>
      <c r="T28" s="86" t="s">
        <v>263</v>
      </c>
      <c r="U28" s="86"/>
      <c r="V28" s="89" t="s">
        <v>275</v>
      </c>
      <c r="W28" s="88">
        <v>43563.845289351855</v>
      </c>
      <c r="X28" s="89" t="s">
        <v>301</v>
      </c>
      <c r="Y28" s="86"/>
      <c r="Z28" s="86"/>
      <c r="AA28" s="92" t="s">
        <v>331</v>
      </c>
      <c r="AB28" s="86"/>
      <c r="AC28" s="86" t="b">
        <v>0</v>
      </c>
      <c r="AD28" s="86">
        <v>0</v>
      </c>
      <c r="AE28" s="92" t="s">
        <v>336</v>
      </c>
      <c r="AF28" s="86" t="b">
        <v>0</v>
      </c>
      <c r="AG28" s="86" t="s">
        <v>337</v>
      </c>
      <c r="AH28" s="86"/>
      <c r="AI28" s="92" t="s">
        <v>336</v>
      </c>
      <c r="AJ28" s="86" t="b">
        <v>0</v>
      </c>
      <c r="AK28" s="86">
        <v>0</v>
      </c>
      <c r="AL28" s="92" t="s">
        <v>336</v>
      </c>
      <c r="AM28" s="86" t="s">
        <v>341</v>
      </c>
      <c r="AN28" s="86" t="b">
        <v>1</v>
      </c>
      <c r="AO28" s="92" t="s">
        <v>331</v>
      </c>
      <c r="AP28" s="86" t="s">
        <v>176</v>
      </c>
      <c r="AQ28" s="86">
        <v>0</v>
      </c>
      <c r="AR28" s="86">
        <v>0</v>
      </c>
      <c r="AS28" s="86"/>
      <c r="AT28" s="86"/>
      <c r="AU28" s="86"/>
      <c r="AV28" s="86"/>
      <c r="AW28" s="86"/>
      <c r="AX28" s="86"/>
      <c r="AY28" s="86"/>
      <c r="AZ28" s="86"/>
      <c r="BA28">
        <v>10</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19</v>
      </c>
      <c r="BK28" s="52">
        <v>100</v>
      </c>
      <c r="BL28" s="51">
        <v>19</v>
      </c>
    </row>
    <row r="29" spans="1:64" ht="30">
      <c r="A29" s="84" t="s">
        <v>220</v>
      </c>
      <c r="B29" s="84" t="s">
        <v>220</v>
      </c>
      <c r="C29" s="53" t="s">
        <v>800</v>
      </c>
      <c r="D29" s="54">
        <v>10</v>
      </c>
      <c r="E29" s="65" t="s">
        <v>136</v>
      </c>
      <c r="F29" s="55">
        <v>12</v>
      </c>
      <c r="G29" s="53"/>
      <c r="H29" s="57"/>
      <c r="I29" s="56"/>
      <c r="J29" s="56"/>
      <c r="K29" s="36" t="s">
        <v>65</v>
      </c>
      <c r="L29" s="83">
        <v>29</v>
      </c>
      <c r="M29" s="83"/>
      <c r="N29" s="63"/>
      <c r="O29" s="86" t="s">
        <v>176</v>
      </c>
      <c r="P29" s="88">
        <v>43563.845821759256</v>
      </c>
      <c r="Q29" s="86" t="s">
        <v>245</v>
      </c>
      <c r="R29" s="89" t="s">
        <v>258</v>
      </c>
      <c r="S29" s="86" t="s">
        <v>261</v>
      </c>
      <c r="T29" s="86" t="s">
        <v>263</v>
      </c>
      <c r="U29" s="86"/>
      <c r="V29" s="89" t="s">
        <v>275</v>
      </c>
      <c r="W29" s="88">
        <v>43563.845821759256</v>
      </c>
      <c r="X29" s="89" t="s">
        <v>302</v>
      </c>
      <c r="Y29" s="86"/>
      <c r="Z29" s="86"/>
      <c r="AA29" s="92" t="s">
        <v>332</v>
      </c>
      <c r="AB29" s="86"/>
      <c r="AC29" s="86" t="b">
        <v>0</v>
      </c>
      <c r="AD29" s="86">
        <v>0</v>
      </c>
      <c r="AE29" s="92" t="s">
        <v>336</v>
      </c>
      <c r="AF29" s="86" t="b">
        <v>0</v>
      </c>
      <c r="AG29" s="86" t="s">
        <v>337</v>
      </c>
      <c r="AH29" s="86"/>
      <c r="AI29" s="92" t="s">
        <v>336</v>
      </c>
      <c r="AJ29" s="86" t="b">
        <v>0</v>
      </c>
      <c r="AK29" s="86">
        <v>0</v>
      </c>
      <c r="AL29" s="92" t="s">
        <v>336</v>
      </c>
      <c r="AM29" s="86" t="s">
        <v>341</v>
      </c>
      <c r="AN29" s="86" t="b">
        <v>1</v>
      </c>
      <c r="AO29" s="92" t="s">
        <v>332</v>
      </c>
      <c r="AP29" s="86" t="s">
        <v>176</v>
      </c>
      <c r="AQ29" s="86">
        <v>0</v>
      </c>
      <c r="AR29" s="86">
        <v>0</v>
      </c>
      <c r="AS29" s="86"/>
      <c r="AT29" s="86"/>
      <c r="AU29" s="86"/>
      <c r="AV29" s="86"/>
      <c r="AW29" s="86"/>
      <c r="AX29" s="86"/>
      <c r="AY29" s="86"/>
      <c r="AZ29" s="86"/>
      <c r="BA29">
        <v>10</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22</v>
      </c>
      <c r="BK29" s="52">
        <v>100</v>
      </c>
      <c r="BL29" s="51">
        <v>22</v>
      </c>
    </row>
    <row r="30" spans="1:64" ht="30">
      <c r="A30" s="84" t="s">
        <v>220</v>
      </c>
      <c r="B30" s="84" t="s">
        <v>220</v>
      </c>
      <c r="C30" s="53" t="s">
        <v>800</v>
      </c>
      <c r="D30" s="54">
        <v>10</v>
      </c>
      <c r="E30" s="65" t="s">
        <v>136</v>
      </c>
      <c r="F30" s="55">
        <v>12</v>
      </c>
      <c r="G30" s="53"/>
      <c r="H30" s="57"/>
      <c r="I30" s="56"/>
      <c r="J30" s="56"/>
      <c r="K30" s="36" t="s">
        <v>65</v>
      </c>
      <c r="L30" s="83">
        <v>30</v>
      </c>
      <c r="M30" s="83"/>
      <c r="N30" s="63"/>
      <c r="O30" s="86" t="s">
        <v>176</v>
      </c>
      <c r="P30" s="88">
        <v>43563.846817129626</v>
      </c>
      <c r="Q30" s="86" t="s">
        <v>246</v>
      </c>
      <c r="R30" s="89" t="s">
        <v>259</v>
      </c>
      <c r="S30" s="86" t="s">
        <v>261</v>
      </c>
      <c r="T30" s="86" t="s">
        <v>263</v>
      </c>
      <c r="U30" s="86"/>
      <c r="V30" s="89" t="s">
        <v>275</v>
      </c>
      <c r="W30" s="88">
        <v>43563.846817129626</v>
      </c>
      <c r="X30" s="89" t="s">
        <v>303</v>
      </c>
      <c r="Y30" s="86"/>
      <c r="Z30" s="86"/>
      <c r="AA30" s="92" t="s">
        <v>333</v>
      </c>
      <c r="AB30" s="86"/>
      <c r="AC30" s="86" t="b">
        <v>0</v>
      </c>
      <c r="AD30" s="86">
        <v>0</v>
      </c>
      <c r="AE30" s="92" t="s">
        <v>336</v>
      </c>
      <c r="AF30" s="86" t="b">
        <v>0</v>
      </c>
      <c r="AG30" s="86" t="s">
        <v>337</v>
      </c>
      <c r="AH30" s="86"/>
      <c r="AI30" s="92" t="s">
        <v>336</v>
      </c>
      <c r="AJ30" s="86" t="b">
        <v>0</v>
      </c>
      <c r="AK30" s="86">
        <v>0</v>
      </c>
      <c r="AL30" s="92" t="s">
        <v>336</v>
      </c>
      <c r="AM30" s="86" t="s">
        <v>341</v>
      </c>
      <c r="AN30" s="86" t="b">
        <v>1</v>
      </c>
      <c r="AO30" s="92" t="s">
        <v>333</v>
      </c>
      <c r="AP30" s="86" t="s">
        <v>176</v>
      </c>
      <c r="AQ30" s="86">
        <v>0</v>
      </c>
      <c r="AR30" s="86">
        <v>0</v>
      </c>
      <c r="AS30" s="86"/>
      <c r="AT30" s="86"/>
      <c r="AU30" s="86"/>
      <c r="AV30" s="86"/>
      <c r="AW30" s="86"/>
      <c r="AX30" s="86"/>
      <c r="AY30" s="86"/>
      <c r="AZ30" s="86"/>
      <c r="BA30">
        <v>10</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20</v>
      </c>
      <c r="BK30" s="52">
        <v>100</v>
      </c>
      <c r="BL30" s="51">
        <v>20</v>
      </c>
    </row>
    <row r="31" spans="1:64" ht="30">
      <c r="A31" s="84" t="s">
        <v>220</v>
      </c>
      <c r="B31" s="84" t="s">
        <v>220</v>
      </c>
      <c r="C31" s="53" t="s">
        <v>800</v>
      </c>
      <c r="D31" s="54">
        <v>10</v>
      </c>
      <c r="E31" s="65" t="s">
        <v>136</v>
      </c>
      <c r="F31" s="55">
        <v>12</v>
      </c>
      <c r="G31" s="53"/>
      <c r="H31" s="57"/>
      <c r="I31" s="56"/>
      <c r="J31" s="56"/>
      <c r="K31" s="36" t="s">
        <v>65</v>
      </c>
      <c r="L31" s="83">
        <v>31</v>
      </c>
      <c r="M31" s="83"/>
      <c r="N31" s="63"/>
      <c r="O31" s="86" t="s">
        <v>176</v>
      </c>
      <c r="P31" s="88">
        <v>43563.84700231482</v>
      </c>
      <c r="Q31" s="86" t="s">
        <v>247</v>
      </c>
      <c r="R31" s="89" t="s">
        <v>260</v>
      </c>
      <c r="S31" s="86" t="s">
        <v>261</v>
      </c>
      <c r="T31" s="86" t="s">
        <v>263</v>
      </c>
      <c r="U31" s="86"/>
      <c r="V31" s="89" t="s">
        <v>275</v>
      </c>
      <c r="W31" s="88">
        <v>43563.84700231482</v>
      </c>
      <c r="X31" s="89" t="s">
        <v>304</v>
      </c>
      <c r="Y31" s="86"/>
      <c r="Z31" s="86"/>
      <c r="AA31" s="92" t="s">
        <v>334</v>
      </c>
      <c r="AB31" s="86"/>
      <c r="AC31" s="86" t="b">
        <v>0</v>
      </c>
      <c r="AD31" s="86">
        <v>0</v>
      </c>
      <c r="AE31" s="92" t="s">
        <v>336</v>
      </c>
      <c r="AF31" s="86" t="b">
        <v>0</v>
      </c>
      <c r="AG31" s="86" t="s">
        <v>337</v>
      </c>
      <c r="AH31" s="86"/>
      <c r="AI31" s="92" t="s">
        <v>336</v>
      </c>
      <c r="AJ31" s="86" t="b">
        <v>0</v>
      </c>
      <c r="AK31" s="86">
        <v>0</v>
      </c>
      <c r="AL31" s="92" t="s">
        <v>336</v>
      </c>
      <c r="AM31" s="86" t="s">
        <v>341</v>
      </c>
      <c r="AN31" s="86" t="b">
        <v>1</v>
      </c>
      <c r="AO31" s="92" t="s">
        <v>334</v>
      </c>
      <c r="AP31" s="86" t="s">
        <v>176</v>
      </c>
      <c r="AQ31" s="86">
        <v>0</v>
      </c>
      <c r="AR31" s="86">
        <v>0</v>
      </c>
      <c r="AS31" s="86"/>
      <c r="AT31" s="86"/>
      <c r="AU31" s="86"/>
      <c r="AV31" s="86"/>
      <c r="AW31" s="86"/>
      <c r="AX31" s="86"/>
      <c r="AY31" s="86"/>
      <c r="AZ31" s="86"/>
      <c r="BA31">
        <v>10</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20</v>
      </c>
      <c r="BK31" s="52">
        <v>100</v>
      </c>
      <c r="BL31" s="51">
        <v>20</v>
      </c>
    </row>
    <row r="32" spans="1:64" ht="30">
      <c r="A32" s="84" t="s">
        <v>220</v>
      </c>
      <c r="B32" s="84" t="s">
        <v>220</v>
      </c>
      <c r="C32" s="53" t="s">
        <v>800</v>
      </c>
      <c r="D32" s="54">
        <v>10</v>
      </c>
      <c r="E32" s="65" t="s">
        <v>136</v>
      </c>
      <c r="F32" s="55">
        <v>12</v>
      </c>
      <c r="G32" s="53"/>
      <c r="H32" s="57"/>
      <c r="I32" s="56"/>
      <c r="J32" s="56"/>
      <c r="K32" s="36" t="s">
        <v>65</v>
      </c>
      <c r="L32" s="83">
        <v>32</v>
      </c>
      <c r="M32" s="83"/>
      <c r="N32" s="63"/>
      <c r="O32" s="86" t="s">
        <v>176</v>
      </c>
      <c r="P32" s="88">
        <v>43567.68962962963</v>
      </c>
      <c r="Q32" s="86" t="s">
        <v>248</v>
      </c>
      <c r="R32" s="86"/>
      <c r="S32" s="86"/>
      <c r="T32" s="86" t="s">
        <v>262</v>
      </c>
      <c r="U32" s="89" t="s">
        <v>267</v>
      </c>
      <c r="V32" s="89" t="s">
        <v>267</v>
      </c>
      <c r="W32" s="88">
        <v>43567.68962962963</v>
      </c>
      <c r="X32" s="89" t="s">
        <v>305</v>
      </c>
      <c r="Y32" s="86"/>
      <c r="Z32" s="86"/>
      <c r="AA32" s="92" t="s">
        <v>335</v>
      </c>
      <c r="AB32" s="86"/>
      <c r="AC32" s="86" t="b">
        <v>0</v>
      </c>
      <c r="AD32" s="86">
        <v>0</v>
      </c>
      <c r="AE32" s="92" t="s">
        <v>336</v>
      </c>
      <c r="AF32" s="86" t="b">
        <v>0</v>
      </c>
      <c r="AG32" s="86" t="s">
        <v>337</v>
      </c>
      <c r="AH32" s="86"/>
      <c r="AI32" s="92" t="s">
        <v>336</v>
      </c>
      <c r="AJ32" s="86" t="b">
        <v>0</v>
      </c>
      <c r="AK32" s="86">
        <v>0</v>
      </c>
      <c r="AL32" s="92" t="s">
        <v>336</v>
      </c>
      <c r="AM32" s="86" t="s">
        <v>342</v>
      </c>
      <c r="AN32" s="86" t="b">
        <v>0</v>
      </c>
      <c r="AO32" s="92" t="s">
        <v>335</v>
      </c>
      <c r="AP32" s="86" t="s">
        <v>176</v>
      </c>
      <c r="AQ32" s="86">
        <v>0</v>
      </c>
      <c r="AR32" s="86">
        <v>0</v>
      </c>
      <c r="AS32" s="86"/>
      <c r="AT32" s="86"/>
      <c r="AU32" s="86"/>
      <c r="AV32" s="86"/>
      <c r="AW32" s="86"/>
      <c r="AX32" s="86"/>
      <c r="AY32" s="86"/>
      <c r="AZ32" s="86"/>
      <c r="BA32">
        <v>10</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4</v>
      </c>
      <c r="BK32" s="52">
        <v>100</v>
      </c>
      <c r="BL32" s="51">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hyperlinks>
    <hyperlink ref="R5" r:id="rId1" display="https://twitter.com/i/web/status/1115347442667540481"/>
    <hyperlink ref="R8" r:id="rId2" display="https://twitter.com/i/web/status/1115347750386905095"/>
    <hyperlink ref="R9" r:id="rId3" display="https://twitter.com/i/web/status/1115347789532340225"/>
    <hyperlink ref="R12" r:id="rId4" display="https://twitter.com/i/web/status/1115299909748633600"/>
    <hyperlink ref="R13" r:id="rId5" display="https://twitter.com/i/web/status/1115347385000046592"/>
    <hyperlink ref="R16" r:id="rId6" display="https://twitter.com/i/web/status/1115347732313640960"/>
    <hyperlink ref="R17" r:id="rId7" display="https://twitter.com/i/web/status/1115347806745767936"/>
    <hyperlink ref="R25" r:id="rId8" display="https://twitter.com/i/web/status/1115347496623071232"/>
    <hyperlink ref="R28" r:id="rId9" display="https://twitter.com/i/web/status/1115347890182946817"/>
    <hyperlink ref="R29" r:id="rId10" display="https://twitter.com/i/web/status/1115348081007108097"/>
    <hyperlink ref="R30" r:id="rId11" display="https://twitter.com/i/web/status/1115348440857370629"/>
    <hyperlink ref="R31" r:id="rId12" display="https://twitter.com/i/web/status/1115348508406632448"/>
    <hyperlink ref="U3" r:id="rId13" display="https://pbs.twimg.com/ext_tw_video_thumb/1114591511579168769/pu/img/dCAuprbWlXWt-X_O.jpg"/>
    <hyperlink ref="U23" r:id="rId14" display="https://pbs.twimg.com/ext_tw_video_thumb/1114591511579168769/pu/img/dCAuprbWlXWt-X_O.jpg"/>
    <hyperlink ref="U32" r:id="rId15" display="https://pbs.twimg.com/ext_tw_video_thumb/1116740582980845570/pu/img/MrYLsUiGluVrR1oy.jpg"/>
    <hyperlink ref="V3" r:id="rId16" display="https://pbs.twimg.com/ext_tw_video_thumb/1114591511579168769/pu/img/dCAuprbWlXWt-X_O.jpg"/>
    <hyperlink ref="V4" r:id="rId17" display="http://pbs.twimg.com/profile_images/1080167946608144389/0IIsNYfD_normal.jpg"/>
    <hyperlink ref="V5" r:id="rId18" display="http://pbs.twimg.com/profile_images/969675470433325058/Pp3IIkiu_normal.jpg"/>
    <hyperlink ref="V6" r:id="rId19" display="http://pbs.twimg.com/profile_images/969675470433325058/Pp3IIkiu_normal.jpg"/>
    <hyperlink ref="V7" r:id="rId20" display="http://pbs.twimg.com/profile_images/969675470433325058/Pp3IIkiu_normal.jpg"/>
    <hyperlink ref="V8" r:id="rId21" display="http://pbs.twimg.com/profile_images/969675470433325058/Pp3IIkiu_normal.jpg"/>
    <hyperlink ref="V9" r:id="rId22" display="http://pbs.twimg.com/profile_images/969675470433325058/Pp3IIkiu_normal.jpg"/>
    <hyperlink ref="V10" r:id="rId23" display="http://pbs.twimg.com/profile_images/969675470433325058/Pp3IIkiu_normal.jpg"/>
    <hyperlink ref="V11" r:id="rId24" display="http://pbs.twimg.com/profile_images/1114831693440016384/Wy_WYP8U_normal.jpg"/>
    <hyperlink ref="V12" r:id="rId25" display="http://pbs.twimg.com/profile_images/940666889100984320/OY0AYuoD_normal.jpg"/>
    <hyperlink ref="V13" r:id="rId26" display="http://pbs.twimg.com/profile_images/940666889100984320/OY0AYuoD_normal.jpg"/>
    <hyperlink ref="V14" r:id="rId27" display="http://pbs.twimg.com/profile_images/940666889100984320/OY0AYuoD_normal.jpg"/>
    <hyperlink ref="V15" r:id="rId28" display="http://pbs.twimg.com/profile_images/940666889100984320/OY0AYuoD_normal.jpg"/>
    <hyperlink ref="V16" r:id="rId29" display="http://pbs.twimg.com/profile_images/940666889100984320/OY0AYuoD_normal.jpg"/>
    <hyperlink ref="V17" r:id="rId30" display="http://pbs.twimg.com/profile_images/940666889100984320/OY0AYuoD_normal.jpg"/>
    <hyperlink ref="V18" r:id="rId31" display="http://pbs.twimg.com/profile_images/940666889100984320/OY0AYuoD_normal.jpg"/>
    <hyperlink ref="V19" r:id="rId32" display="http://pbs.twimg.com/profile_images/940666889100984320/OY0AYuoD_normal.jpg"/>
    <hyperlink ref="V20" r:id="rId33" display="http://pbs.twimg.com/profile_images/1106827260982632459/5L9CPlQ__normal.jpg"/>
    <hyperlink ref="V21" r:id="rId34" display="http://pbs.twimg.com/profile_images/1093039953771139073/4kDpqaVy_normal.jpg"/>
    <hyperlink ref="V22" r:id="rId35" display="http://pbs.twimg.com/profile_images/1048267854838202368/K-Fo_Fk-_normal.jpg"/>
    <hyperlink ref="V23" r:id="rId36" display="https://pbs.twimg.com/ext_tw_video_thumb/1114591511579168769/pu/img/dCAuprbWlXWt-X_O.jpg"/>
    <hyperlink ref="V24" r:id="rId37" display="http://pbs.twimg.com/profile_images/1057686521917120513/CM8-v7d9_normal.jpg"/>
    <hyperlink ref="V25" r:id="rId38" display="http://pbs.twimg.com/profile_images/1057686521917120513/CM8-v7d9_normal.jpg"/>
    <hyperlink ref="V26" r:id="rId39" display="http://pbs.twimg.com/profile_images/1057686521917120513/CM8-v7d9_normal.jpg"/>
    <hyperlink ref="V27" r:id="rId40" display="http://pbs.twimg.com/profile_images/1057686521917120513/CM8-v7d9_normal.jpg"/>
    <hyperlink ref="V28" r:id="rId41" display="http://pbs.twimg.com/profile_images/1057686521917120513/CM8-v7d9_normal.jpg"/>
    <hyperlink ref="V29" r:id="rId42" display="http://pbs.twimg.com/profile_images/1057686521917120513/CM8-v7d9_normal.jpg"/>
    <hyperlink ref="V30" r:id="rId43" display="http://pbs.twimg.com/profile_images/1057686521917120513/CM8-v7d9_normal.jpg"/>
    <hyperlink ref="V31" r:id="rId44" display="http://pbs.twimg.com/profile_images/1057686521917120513/CM8-v7d9_normal.jpg"/>
    <hyperlink ref="V32" r:id="rId45" display="https://pbs.twimg.com/ext_tw_video_thumb/1116740582980845570/pu/img/MrYLsUiGluVrR1oy.jpg"/>
    <hyperlink ref="X3" r:id="rId46" display="https://twitter.com/#!/binyork/status/1115005394613604358"/>
    <hyperlink ref="X4" r:id="rId47" display="https://twitter.com/#!/1131adel/status/1115322327754072064"/>
    <hyperlink ref="X5" r:id="rId48" display="https://twitter.com/#!/islambeherypage/status/1115347442667540481"/>
    <hyperlink ref="X6" r:id="rId49" display="https://twitter.com/#!/islambeherypage/status/1115347495666749445"/>
    <hyperlink ref="X7" r:id="rId50" display="https://twitter.com/#!/islambeherypage/status/1115347642115133445"/>
    <hyperlink ref="X8" r:id="rId51" display="https://twitter.com/#!/islambeherypage/status/1115347750386905095"/>
    <hyperlink ref="X9" r:id="rId52" display="https://twitter.com/#!/islambeherypage/status/1115347789532340225"/>
    <hyperlink ref="X10" r:id="rId53" display="https://twitter.com/#!/islambeherypage/status/1115347898273861634"/>
    <hyperlink ref="X11" r:id="rId54" display="https://twitter.com/#!/amen_yr/status/1115518937280782336"/>
    <hyperlink ref="X12" r:id="rId55" display="https://twitter.com/#!/islam_behery/status/1115299909748633600"/>
    <hyperlink ref="X13" r:id="rId56" display="https://twitter.com/#!/islam_behery/status/1115347385000046592"/>
    <hyperlink ref="X14" r:id="rId57" display="https://twitter.com/#!/islam_behery/status/1115347523307220996"/>
    <hyperlink ref="X15" r:id="rId58" display="https://twitter.com/#!/islam_behery/status/1115347674671255555"/>
    <hyperlink ref="X16" r:id="rId59" display="https://twitter.com/#!/islam_behery/status/1115347732313640960"/>
    <hyperlink ref="X17" r:id="rId60" display="https://twitter.com/#!/islam_behery/status/1115347806745767936"/>
    <hyperlink ref="X18" r:id="rId61" display="https://twitter.com/#!/islam_behery/status/1115347883732144128"/>
    <hyperlink ref="X19" r:id="rId62" display="https://twitter.com/#!/islam_behery/status/1115348363854131201"/>
    <hyperlink ref="X20" r:id="rId63" display="https://twitter.com/#!/subaiesb/status/1115521716359499776"/>
    <hyperlink ref="X21" r:id="rId64" display="https://twitter.com/#!/kuwaittowerss/status/1115458974042796034"/>
    <hyperlink ref="X22" r:id="rId65" display="https://twitter.com/#!/5uq_xz/status/1115800485406171136"/>
    <hyperlink ref="X23" r:id="rId66" display="https://twitter.com/#!/ihalhurra/status/1114591623776755713"/>
    <hyperlink ref="X24" r:id="rId67" display="https://twitter.com/#!/ihalhurra/status/1115354305899450368"/>
    <hyperlink ref="X25" r:id="rId68" display="https://twitter.com/#!/ihalhurra/status/1115347496623071232"/>
    <hyperlink ref="X26" r:id="rId69" display="https://twitter.com/#!/ihalhurra/status/1115347601354842112"/>
    <hyperlink ref="X27" r:id="rId70" display="https://twitter.com/#!/ihalhurra/status/1115347787779072001"/>
    <hyperlink ref="X28" r:id="rId71" display="https://twitter.com/#!/ihalhurra/status/1115347890182946817"/>
    <hyperlink ref="X29" r:id="rId72" display="https://twitter.com/#!/ihalhurra/status/1115348081007108097"/>
    <hyperlink ref="X30" r:id="rId73" display="https://twitter.com/#!/ihalhurra/status/1115348440857370629"/>
    <hyperlink ref="X31" r:id="rId74" display="https://twitter.com/#!/ihalhurra/status/1115348508406632448"/>
    <hyperlink ref="X32" r:id="rId75" display="https://twitter.com/#!/ihalhurra/status/1116741029384916995"/>
  </hyperlinks>
  <printOptions/>
  <pageMargins left="0.7" right="0.7" top="0.75" bottom="0.75" header="0.3" footer="0.3"/>
  <pageSetup horizontalDpi="600" verticalDpi="600" orientation="portrait" r:id="rId79"/>
  <legacyDrawing r:id="rId77"/>
  <tableParts>
    <tablePart r:id="rId7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638</v>
      </c>
      <c r="B1" s="13" t="s">
        <v>752</v>
      </c>
      <c r="C1" s="13" t="s">
        <v>753</v>
      </c>
      <c r="D1" s="13" t="s">
        <v>144</v>
      </c>
      <c r="E1" s="13" t="s">
        <v>755</v>
      </c>
      <c r="F1" s="13" t="s">
        <v>756</v>
      </c>
      <c r="G1" s="13" t="s">
        <v>757</v>
      </c>
    </row>
    <row r="2" spans="1:7" ht="15">
      <c r="A2" s="85" t="s">
        <v>505</v>
      </c>
      <c r="B2" s="85">
        <v>0</v>
      </c>
      <c r="C2" s="132">
        <v>0</v>
      </c>
      <c r="D2" s="85" t="s">
        <v>754</v>
      </c>
      <c r="E2" s="85"/>
      <c r="F2" s="85"/>
      <c r="G2" s="85"/>
    </row>
    <row r="3" spans="1:7" ht="15">
      <c r="A3" s="85" t="s">
        <v>506</v>
      </c>
      <c r="B3" s="85">
        <v>0</v>
      </c>
      <c r="C3" s="132">
        <v>0</v>
      </c>
      <c r="D3" s="85" t="s">
        <v>754</v>
      </c>
      <c r="E3" s="85"/>
      <c r="F3" s="85"/>
      <c r="G3" s="85"/>
    </row>
    <row r="4" spans="1:7" ht="15">
      <c r="A4" s="85" t="s">
        <v>507</v>
      </c>
      <c r="B4" s="85">
        <v>0</v>
      </c>
      <c r="C4" s="132">
        <v>0</v>
      </c>
      <c r="D4" s="85" t="s">
        <v>754</v>
      </c>
      <c r="E4" s="85"/>
      <c r="F4" s="85"/>
      <c r="G4" s="85"/>
    </row>
    <row r="5" spans="1:7" ht="15">
      <c r="A5" s="85" t="s">
        <v>508</v>
      </c>
      <c r="B5" s="85">
        <v>535</v>
      </c>
      <c r="C5" s="132">
        <v>1</v>
      </c>
      <c r="D5" s="85" t="s">
        <v>754</v>
      </c>
      <c r="E5" s="85"/>
      <c r="F5" s="85"/>
      <c r="G5" s="85"/>
    </row>
    <row r="6" spans="1:7" ht="15">
      <c r="A6" s="85" t="s">
        <v>509</v>
      </c>
      <c r="B6" s="85">
        <v>535</v>
      </c>
      <c r="C6" s="132">
        <v>1</v>
      </c>
      <c r="D6" s="85" t="s">
        <v>754</v>
      </c>
      <c r="E6" s="85"/>
      <c r="F6" s="85"/>
      <c r="G6" s="85"/>
    </row>
    <row r="7" spans="1:7" ht="15">
      <c r="A7" s="91" t="s">
        <v>510</v>
      </c>
      <c r="B7" s="91">
        <v>23</v>
      </c>
      <c r="C7" s="133">
        <v>0.011869620524510332</v>
      </c>
      <c r="D7" s="91" t="s">
        <v>754</v>
      </c>
      <c r="E7" s="91" t="b">
        <v>0</v>
      </c>
      <c r="F7" s="91" t="b">
        <v>0</v>
      </c>
      <c r="G7" s="91" t="b">
        <v>0</v>
      </c>
    </row>
    <row r="8" spans="1:7" ht="15">
      <c r="A8" s="91" t="s">
        <v>511</v>
      </c>
      <c r="B8" s="91">
        <v>19</v>
      </c>
      <c r="C8" s="133">
        <v>0.007124736146634852</v>
      </c>
      <c r="D8" s="91" t="s">
        <v>754</v>
      </c>
      <c r="E8" s="91" t="b">
        <v>0</v>
      </c>
      <c r="F8" s="91" t="b">
        <v>0</v>
      </c>
      <c r="G8" s="91" t="b">
        <v>0</v>
      </c>
    </row>
    <row r="9" spans="1:7" ht="15">
      <c r="A9" s="91" t="s">
        <v>512</v>
      </c>
      <c r="B9" s="91">
        <v>19</v>
      </c>
      <c r="C9" s="133">
        <v>0.007124736146634852</v>
      </c>
      <c r="D9" s="91" t="s">
        <v>754</v>
      </c>
      <c r="E9" s="91" t="b">
        <v>0</v>
      </c>
      <c r="F9" s="91" t="b">
        <v>0</v>
      </c>
      <c r="G9" s="91" t="b">
        <v>0</v>
      </c>
    </row>
    <row r="10" spans="1:7" ht="15">
      <c r="A10" s="91" t="s">
        <v>513</v>
      </c>
      <c r="B10" s="91">
        <v>14</v>
      </c>
      <c r="C10" s="133">
        <v>0.008759744927372292</v>
      </c>
      <c r="D10" s="91" t="s">
        <v>754</v>
      </c>
      <c r="E10" s="91" t="b">
        <v>0</v>
      </c>
      <c r="F10" s="91" t="b">
        <v>0</v>
      </c>
      <c r="G10" s="91" t="b">
        <v>0</v>
      </c>
    </row>
    <row r="11" spans="1:7" ht="15">
      <c r="A11" s="91" t="s">
        <v>514</v>
      </c>
      <c r="B11" s="91">
        <v>8</v>
      </c>
      <c r="C11" s="133">
        <v>0.013233440656207185</v>
      </c>
      <c r="D11" s="91" t="s">
        <v>754</v>
      </c>
      <c r="E11" s="91" t="b">
        <v>0</v>
      </c>
      <c r="F11" s="91" t="b">
        <v>0</v>
      </c>
      <c r="G11" s="91" t="b">
        <v>0</v>
      </c>
    </row>
    <row r="12" spans="1:7" ht="15">
      <c r="A12" s="91" t="s">
        <v>516</v>
      </c>
      <c r="B12" s="91">
        <v>8</v>
      </c>
      <c r="C12" s="133">
        <v>0.013233440656207185</v>
      </c>
      <c r="D12" s="91" t="s">
        <v>754</v>
      </c>
      <c r="E12" s="91" t="b">
        <v>0</v>
      </c>
      <c r="F12" s="91" t="b">
        <v>0</v>
      </c>
      <c r="G12" s="91" t="b">
        <v>0</v>
      </c>
    </row>
    <row r="13" spans="1:7" ht="15">
      <c r="A13" s="91" t="s">
        <v>527</v>
      </c>
      <c r="B13" s="91">
        <v>7</v>
      </c>
      <c r="C13" s="133">
        <v>0.008363256149220868</v>
      </c>
      <c r="D13" s="91" t="s">
        <v>754</v>
      </c>
      <c r="E13" s="91" t="b">
        <v>0</v>
      </c>
      <c r="F13" s="91" t="b">
        <v>0</v>
      </c>
      <c r="G13" s="91" t="b">
        <v>0</v>
      </c>
    </row>
    <row r="14" spans="1:7" ht="15">
      <c r="A14" s="91" t="s">
        <v>525</v>
      </c>
      <c r="B14" s="91">
        <v>6</v>
      </c>
      <c r="C14" s="133">
        <v>0.00792782613613632</v>
      </c>
      <c r="D14" s="91" t="s">
        <v>754</v>
      </c>
      <c r="E14" s="91" t="b">
        <v>0</v>
      </c>
      <c r="F14" s="91" t="b">
        <v>0</v>
      </c>
      <c r="G14" s="91" t="b">
        <v>0</v>
      </c>
    </row>
    <row r="15" spans="1:7" ht="15">
      <c r="A15" s="91" t="s">
        <v>639</v>
      </c>
      <c r="B15" s="91">
        <v>6</v>
      </c>
      <c r="C15" s="133">
        <v>0.011342155009451797</v>
      </c>
      <c r="D15" s="91" t="s">
        <v>754</v>
      </c>
      <c r="E15" s="91" t="b">
        <v>0</v>
      </c>
      <c r="F15" s="91" t="b">
        <v>0</v>
      </c>
      <c r="G15" s="91" t="b">
        <v>0</v>
      </c>
    </row>
    <row r="16" spans="1:7" ht="15">
      <c r="A16" s="91" t="s">
        <v>640</v>
      </c>
      <c r="B16" s="91">
        <v>6</v>
      </c>
      <c r="C16" s="133">
        <v>0.011342155009451797</v>
      </c>
      <c r="D16" s="91" t="s">
        <v>754</v>
      </c>
      <c r="E16" s="91" t="b">
        <v>0</v>
      </c>
      <c r="F16" s="91" t="b">
        <v>0</v>
      </c>
      <c r="G16" s="91" t="b">
        <v>0</v>
      </c>
    </row>
    <row r="17" spans="1:7" ht="15">
      <c r="A17" s="91" t="s">
        <v>537</v>
      </c>
      <c r="B17" s="91">
        <v>6</v>
      </c>
      <c r="C17" s="133">
        <v>0.00792782613613632</v>
      </c>
      <c r="D17" s="91" t="s">
        <v>754</v>
      </c>
      <c r="E17" s="91" t="b">
        <v>0</v>
      </c>
      <c r="F17" s="91" t="b">
        <v>0</v>
      </c>
      <c r="G17" s="91" t="b">
        <v>0</v>
      </c>
    </row>
    <row r="18" spans="1:7" ht="15">
      <c r="A18" s="91" t="s">
        <v>517</v>
      </c>
      <c r="B18" s="91">
        <v>5</v>
      </c>
      <c r="C18" s="133">
        <v>0.007354926752208352</v>
      </c>
      <c r="D18" s="91" t="s">
        <v>754</v>
      </c>
      <c r="E18" s="91" t="b">
        <v>0</v>
      </c>
      <c r="F18" s="91" t="b">
        <v>0</v>
      </c>
      <c r="G18" s="91" t="b">
        <v>0</v>
      </c>
    </row>
    <row r="19" spans="1:7" ht="15">
      <c r="A19" s="91" t="s">
        <v>534</v>
      </c>
      <c r="B19" s="91">
        <v>4</v>
      </c>
      <c r="C19" s="133">
        <v>0.0066167203281035925</v>
      </c>
      <c r="D19" s="91" t="s">
        <v>754</v>
      </c>
      <c r="E19" s="91" t="b">
        <v>0</v>
      </c>
      <c r="F19" s="91" t="b">
        <v>0</v>
      </c>
      <c r="G19" s="91" t="b">
        <v>0</v>
      </c>
    </row>
    <row r="20" spans="1:7" ht="15">
      <c r="A20" s="91" t="s">
        <v>518</v>
      </c>
      <c r="B20" s="91">
        <v>4</v>
      </c>
      <c r="C20" s="133">
        <v>0.0066167203281035925</v>
      </c>
      <c r="D20" s="91" t="s">
        <v>754</v>
      </c>
      <c r="E20" s="91" t="b">
        <v>0</v>
      </c>
      <c r="F20" s="91" t="b">
        <v>0</v>
      </c>
      <c r="G20" s="91" t="b">
        <v>0</v>
      </c>
    </row>
    <row r="21" spans="1:7" ht="15">
      <c r="A21" s="91" t="s">
        <v>519</v>
      </c>
      <c r="B21" s="91">
        <v>4</v>
      </c>
      <c r="C21" s="133">
        <v>0.0066167203281035925</v>
      </c>
      <c r="D21" s="91" t="s">
        <v>754</v>
      </c>
      <c r="E21" s="91" t="b">
        <v>0</v>
      </c>
      <c r="F21" s="91" t="b">
        <v>0</v>
      </c>
      <c r="G21" s="91" t="b">
        <v>0</v>
      </c>
    </row>
    <row r="22" spans="1:7" ht="15">
      <c r="A22" s="91" t="s">
        <v>641</v>
      </c>
      <c r="B22" s="91">
        <v>4</v>
      </c>
      <c r="C22" s="133">
        <v>0.0066167203281035925</v>
      </c>
      <c r="D22" s="91" t="s">
        <v>754</v>
      </c>
      <c r="E22" s="91" t="b">
        <v>0</v>
      </c>
      <c r="F22" s="91" t="b">
        <v>0</v>
      </c>
      <c r="G22" s="91" t="b">
        <v>0</v>
      </c>
    </row>
    <row r="23" spans="1:7" ht="15">
      <c r="A23" s="91" t="s">
        <v>642</v>
      </c>
      <c r="B23" s="91">
        <v>4</v>
      </c>
      <c r="C23" s="133">
        <v>0.0066167203281035925</v>
      </c>
      <c r="D23" s="91" t="s">
        <v>754</v>
      </c>
      <c r="E23" s="91" t="b">
        <v>0</v>
      </c>
      <c r="F23" s="91" t="b">
        <v>0</v>
      </c>
      <c r="G23" s="91" t="b">
        <v>0</v>
      </c>
    </row>
    <row r="24" spans="1:7" ht="15">
      <c r="A24" s="91" t="s">
        <v>643</v>
      </c>
      <c r="B24" s="91">
        <v>4</v>
      </c>
      <c r="C24" s="133">
        <v>0.0066167203281035925</v>
      </c>
      <c r="D24" s="91" t="s">
        <v>754</v>
      </c>
      <c r="E24" s="91" t="b">
        <v>0</v>
      </c>
      <c r="F24" s="91" t="b">
        <v>0</v>
      </c>
      <c r="G24" s="91" t="b">
        <v>0</v>
      </c>
    </row>
    <row r="25" spans="1:7" ht="15">
      <c r="A25" s="91" t="s">
        <v>644</v>
      </c>
      <c r="B25" s="91">
        <v>4</v>
      </c>
      <c r="C25" s="133">
        <v>0.0066167203281035925</v>
      </c>
      <c r="D25" s="91" t="s">
        <v>754</v>
      </c>
      <c r="E25" s="91" t="b">
        <v>0</v>
      </c>
      <c r="F25" s="91" t="b">
        <v>0</v>
      </c>
      <c r="G25" s="91" t="b">
        <v>0</v>
      </c>
    </row>
    <row r="26" spans="1:7" ht="15">
      <c r="A26" s="91" t="s">
        <v>645</v>
      </c>
      <c r="B26" s="91">
        <v>4</v>
      </c>
      <c r="C26" s="133">
        <v>0.0066167203281035925</v>
      </c>
      <c r="D26" s="91" t="s">
        <v>754</v>
      </c>
      <c r="E26" s="91" t="b">
        <v>0</v>
      </c>
      <c r="F26" s="91" t="b">
        <v>0</v>
      </c>
      <c r="G26" s="91" t="b">
        <v>0</v>
      </c>
    </row>
    <row r="27" spans="1:7" ht="15">
      <c r="A27" s="91" t="s">
        <v>646</v>
      </c>
      <c r="B27" s="91">
        <v>4</v>
      </c>
      <c r="C27" s="133">
        <v>0.0066167203281035925</v>
      </c>
      <c r="D27" s="91" t="s">
        <v>754</v>
      </c>
      <c r="E27" s="91" t="b">
        <v>0</v>
      </c>
      <c r="F27" s="91" t="b">
        <v>0</v>
      </c>
      <c r="G27" s="91" t="b">
        <v>0</v>
      </c>
    </row>
    <row r="28" spans="1:7" ht="15">
      <c r="A28" s="91" t="s">
        <v>647</v>
      </c>
      <c r="B28" s="91">
        <v>4</v>
      </c>
      <c r="C28" s="133">
        <v>0.0066167203281035925</v>
      </c>
      <c r="D28" s="91" t="s">
        <v>754</v>
      </c>
      <c r="E28" s="91" t="b">
        <v>0</v>
      </c>
      <c r="F28" s="91" t="b">
        <v>0</v>
      </c>
      <c r="G28" s="91" t="b">
        <v>0</v>
      </c>
    </row>
    <row r="29" spans="1:7" ht="15">
      <c r="A29" s="91" t="s">
        <v>648</v>
      </c>
      <c r="B29" s="91">
        <v>4</v>
      </c>
      <c r="C29" s="133">
        <v>0.0066167203281035925</v>
      </c>
      <c r="D29" s="91" t="s">
        <v>754</v>
      </c>
      <c r="E29" s="91" t="b">
        <v>0</v>
      </c>
      <c r="F29" s="91" t="b">
        <v>0</v>
      </c>
      <c r="G29" s="91" t="b">
        <v>0</v>
      </c>
    </row>
    <row r="30" spans="1:7" ht="15">
      <c r="A30" s="91" t="s">
        <v>649</v>
      </c>
      <c r="B30" s="91">
        <v>4</v>
      </c>
      <c r="C30" s="133">
        <v>0.0066167203281035925</v>
      </c>
      <c r="D30" s="91" t="s">
        <v>754</v>
      </c>
      <c r="E30" s="91" t="b">
        <v>0</v>
      </c>
      <c r="F30" s="91" t="b">
        <v>0</v>
      </c>
      <c r="G30" s="91" t="b">
        <v>0</v>
      </c>
    </row>
    <row r="31" spans="1:7" ht="15">
      <c r="A31" s="91" t="s">
        <v>521</v>
      </c>
      <c r="B31" s="91">
        <v>4</v>
      </c>
      <c r="C31" s="133">
        <v>0.0066167203281035925</v>
      </c>
      <c r="D31" s="91" t="s">
        <v>754</v>
      </c>
      <c r="E31" s="91" t="b">
        <v>0</v>
      </c>
      <c r="F31" s="91" t="b">
        <v>0</v>
      </c>
      <c r="G31" s="91" t="b">
        <v>0</v>
      </c>
    </row>
    <row r="32" spans="1:7" ht="15">
      <c r="A32" s="91" t="s">
        <v>522</v>
      </c>
      <c r="B32" s="91">
        <v>4</v>
      </c>
      <c r="C32" s="133">
        <v>0.0066167203281035925</v>
      </c>
      <c r="D32" s="91" t="s">
        <v>754</v>
      </c>
      <c r="E32" s="91" t="b">
        <v>0</v>
      </c>
      <c r="F32" s="91" t="b">
        <v>0</v>
      </c>
      <c r="G32" s="91" t="b">
        <v>0</v>
      </c>
    </row>
    <row r="33" spans="1:7" ht="15">
      <c r="A33" s="91" t="s">
        <v>523</v>
      </c>
      <c r="B33" s="91">
        <v>4</v>
      </c>
      <c r="C33" s="133">
        <v>0.0066167203281035925</v>
      </c>
      <c r="D33" s="91" t="s">
        <v>754</v>
      </c>
      <c r="E33" s="91" t="b">
        <v>0</v>
      </c>
      <c r="F33" s="91" t="b">
        <v>0</v>
      </c>
      <c r="G33" s="91" t="b">
        <v>0</v>
      </c>
    </row>
    <row r="34" spans="1:7" ht="15">
      <c r="A34" s="91" t="s">
        <v>524</v>
      </c>
      <c r="B34" s="91">
        <v>4</v>
      </c>
      <c r="C34" s="133">
        <v>0.008892939576980577</v>
      </c>
      <c r="D34" s="91" t="s">
        <v>754</v>
      </c>
      <c r="E34" s="91" t="b">
        <v>0</v>
      </c>
      <c r="F34" s="91" t="b">
        <v>0</v>
      </c>
      <c r="G34" s="91" t="b">
        <v>0</v>
      </c>
    </row>
    <row r="35" spans="1:7" ht="15">
      <c r="A35" s="91" t="s">
        <v>536</v>
      </c>
      <c r="B35" s="91">
        <v>4</v>
      </c>
      <c r="C35" s="133">
        <v>0.008892939576980577</v>
      </c>
      <c r="D35" s="91" t="s">
        <v>754</v>
      </c>
      <c r="E35" s="91" t="b">
        <v>0</v>
      </c>
      <c r="F35" s="91" t="b">
        <v>0</v>
      </c>
      <c r="G35" s="91" t="b">
        <v>0</v>
      </c>
    </row>
    <row r="36" spans="1:7" ht="15">
      <c r="A36" s="91" t="s">
        <v>538</v>
      </c>
      <c r="B36" s="91">
        <v>4</v>
      </c>
      <c r="C36" s="133">
        <v>0.008892939576980577</v>
      </c>
      <c r="D36" s="91" t="s">
        <v>754</v>
      </c>
      <c r="E36" s="91" t="b">
        <v>0</v>
      </c>
      <c r="F36" s="91" t="b">
        <v>0</v>
      </c>
      <c r="G36" s="91" t="b">
        <v>0</v>
      </c>
    </row>
    <row r="37" spans="1:7" ht="15">
      <c r="A37" s="91" t="s">
        <v>650</v>
      </c>
      <c r="B37" s="91">
        <v>4</v>
      </c>
      <c r="C37" s="133">
        <v>0.0066167203281035925</v>
      </c>
      <c r="D37" s="91" t="s">
        <v>754</v>
      </c>
      <c r="E37" s="91" t="b">
        <v>0</v>
      </c>
      <c r="F37" s="91" t="b">
        <v>0</v>
      </c>
      <c r="G37" s="91" t="b">
        <v>0</v>
      </c>
    </row>
    <row r="38" spans="1:7" ht="15">
      <c r="A38" s="91" t="s">
        <v>651</v>
      </c>
      <c r="B38" s="91">
        <v>4</v>
      </c>
      <c r="C38" s="133">
        <v>0.0066167203281035925</v>
      </c>
      <c r="D38" s="91" t="s">
        <v>754</v>
      </c>
      <c r="E38" s="91" t="b">
        <v>0</v>
      </c>
      <c r="F38" s="91" t="b">
        <v>0</v>
      </c>
      <c r="G38" s="91" t="b">
        <v>0</v>
      </c>
    </row>
    <row r="39" spans="1:7" ht="15">
      <c r="A39" s="91" t="s">
        <v>652</v>
      </c>
      <c r="B39" s="91">
        <v>4</v>
      </c>
      <c r="C39" s="133">
        <v>0.0066167203281035925</v>
      </c>
      <c r="D39" s="91" t="s">
        <v>754</v>
      </c>
      <c r="E39" s="91" t="b">
        <v>0</v>
      </c>
      <c r="F39" s="91" t="b">
        <v>0</v>
      </c>
      <c r="G39" s="91" t="b">
        <v>0</v>
      </c>
    </row>
    <row r="40" spans="1:7" ht="15">
      <c r="A40" s="91" t="s">
        <v>653</v>
      </c>
      <c r="B40" s="91">
        <v>4</v>
      </c>
      <c r="C40" s="133">
        <v>0.0066167203281035925</v>
      </c>
      <c r="D40" s="91" t="s">
        <v>754</v>
      </c>
      <c r="E40" s="91" t="b">
        <v>0</v>
      </c>
      <c r="F40" s="91" t="b">
        <v>0</v>
      </c>
      <c r="G40" s="91" t="b">
        <v>0</v>
      </c>
    </row>
    <row r="41" spans="1:7" ht="15">
      <c r="A41" s="91" t="s">
        <v>654</v>
      </c>
      <c r="B41" s="91">
        <v>4</v>
      </c>
      <c r="C41" s="133">
        <v>0.0066167203281035925</v>
      </c>
      <c r="D41" s="91" t="s">
        <v>754</v>
      </c>
      <c r="E41" s="91" t="b">
        <v>0</v>
      </c>
      <c r="F41" s="91" t="b">
        <v>0</v>
      </c>
      <c r="G41" s="91" t="b">
        <v>0</v>
      </c>
    </row>
    <row r="42" spans="1:7" ht="15">
      <c r="A42" s="91" t="s">
        <v>655</v>
      </c>
      <c r="B42" s="91">
        <v>4</v>
      </c>
      <c r="C42" s="133">
        <v>0.0066167203281035925</v>
      </c>
      <c r="D42" s="91" t="s">
        <v>754</v>
      </c>
      <c r="E42" s="91" t="b">
        <v>0</v>
      </c>
      <c r="F42" s="91" t="b">
        <v>0</v>
      </c>
      <c r="G42" s="91" t="b">
        <v>0</v>
      </c>
    </row>
    <row r="43" spans="1:7" ht="15">
      <c r="A43" s="91" t="s">
        <v>656</v>
      </c>
      <c r="B43" s="91">
        <v>4</v>
      </c>
      <c r="C43" s="133">
        <v>0.0066167203281035925</v>
      </c>
      <c r="D43" s="91" t="s">
        <v>754</v>
      </c>
      <c r="E43" s="91" t="b">
        <v>0</v>
      </c>
      <c r="F43" s="91" t="b">
        <v>0</v>
      </c>
      <c r="G43" s="91" t="b">
        <v>0</v>
      </c>
    </row>
    <row r="44" spans="1:7" ht="15">
      <c r="A44" s="91" t="s">
        <v>657</v>
      </c>
      <c r="B44" s="91">
        <v>4</v>
      </c>
      <c r="C44" s="133">
        <v>0.0066167203281035925</v>
      </c>
      <c r="D44" s="91" t="s">
        <v>754</v>
      </c>
      <c r="E44" s="91" t="b">
        <v>0</v>
      </c>
      <c r="F44" s="91" t="b">
        <v>0</v>
      </c>
      <c r="G44" s="91" t="b">
        <v>0</v>
      </c>
    </row>
    <row r="45" spans="1:7" ht="15">
      <c r="A45" s="91" t="s">
        <v>658</v>
      </c>
      <c r="B45" s="91">
        <v>4</v>
      </c>
      <c r="C45" s="133">
        <v>0.0066167203281035925</v>
      </c>
      <c r="D45" s="91" t="s">
        <v>754</v>
      </c>
      <c r="E45" s="91" t="b">
        <v>0</v>
      </c>
      <c r="F45" s="91" t="b">
        <v>0</v>
      </c>
      <c r="G45" s="91" t="b">
        <v>0</v>
      </c>
    </row>
    <row r="46" spans="1:7" ht="15">
      <c r="A46" s="91" t="s">
        <v>659</v>
      </c>
      <c r="B46" s="91">
        <v>4</v>
      </c>
      <c r="C46" s="133">
        <v>0.0066167203281035925</v>
      </c>
      <c r="D46" s="91" t="s">
        <v>754</v>
      </c>
      <c r="E46" s="91" t="b">
        <v>0</v>
      </c>
      <c r="F46" s="91" t="b">
        <v>0</v>
      </c>
      <c r="G46" s="91" t="b">
        <v>0</v>
      </c>
    </row>
    <row r="47" spans="1:7" ht="15">
      <c r="A47" s="91" t="s">
        <v>660</v>
      </c>
      <c r="B47" s="91">
        <v>4</v>
      </c>
      <c r="C47" s="133">
        <v>0.0066167203281035925</v>
      </c>
      <c r="D47" s="91" t="s">
        <v>754</v>
      </c>
      <c r="E47" s="91" t="b">
        <v>0</v>
      </c>
      <c r="F47" s="91" t="b">
        <v>0</v>
      </c>
      <c r="G47" s="91" t="b">
        <v>0</v>
      </c>
    </row>
    <row r="48" spans="1:7" ht="15">
      <c r="A48" s="91" t="s">
        <v>661</v>
      </c>
      <c r="B48" s="91">
        <v>3</v>
      </c>
      <c r="C48" s="133">
        <v>0.005671077504725898</v>
      </c>
      <c r="D48" s="91" t="s">
        <v>754</v>
      </c>
      <c r="E48" s="91" t="b">
        <v>0</v>
      </c>
      <c r="F48" s="91" t="b">
        <v>0</v>
      </c>
      <c r="G48" s="91" t="b">
        <v>0</v>
      </c>
    </row>
    <row r="49" spans="1:7" ht="15">
      <c r="A49" s="91" t="s">
        <v>662</v>
      </c>
      <c r="B49" s="91">
        <v>3</v>
      </c>
      <c r="C49" s="133">
        <v>0.005671077504725898</v>
      </c>
      <c r="D49" s="91" t="s">
        <v>754</v>
      </c>
      <c r="E49" s="91" t="b">
        <v>0</v>
      </c>
      <c r="F49" s="91" t="b">
        <v>0</v>
      </c>
      <c r="G49" s="91" t="b">
        <v>0</v>
      </c>
    </row>
    <row r="50" spans="1:7" ht="15">
      <c r="A50" s="91" t="s">
        <v>663</v>
      </c>
      <c r="B50" s="91">
        <v>3</v>
      </c>
      <c r="C50" s="133">
        <v>0.005671077504725898</v>
      </c>
      <c r="D50" s="91" t="s">
        <v>754</v>
      </c>
      <c r="E50" s="91" t="b">
        <v>0</v>
      </c>
      <c r="F50" s="91" t="b">
        <v>0</v>
      </c>
      <c r="G50" s="91" t="b">
        <v>0</v>
      </c>
    </row>
    <row r="51" spans="1:7" ht="15">
      <c r="A51" s="91" t="s">
        <v>220</v>
      </c>
      <c r="B51" s="91">
        <v>3</v>
      </c>
      <c r="C51" s="133">
        <v>0.005671077504725898</v>
      </c>
      <c r="D51" s="91" t="s">
        <v>754</v>
      </c>
      <c r="E51" s="91" t="b">
        <v>0</v>
      </c>
      <c r="F51" s="91" t="b">
        <v>0</v>
      </c>
      <c r="G51" s="91" t="b">
        <v>0</v>
      </c>
    </row>
    <row r="52" spans="1:7" ht="15">
      <c r="A52" s="91" t="s">
        <v>526</v>
      </c>
      <c r="B52" s="91">
        <v>3</v>
      </c>
      <c r="C52" s="133">
        <v>0.005671077504725898</v>
      </c>
      <c r="D52" s="91" t="s">
        <v>754</v>
      </c>
      <c r="E52" s="91" t="b">
        <v>0</v>
      </c>
      <c r="F52" s="91" t="b">
        <v>0</v>
      </c>
      <c r="G52" s="91" t="b">
        <v>0</v>
      </c>
    </row>
    <row r="53" spans="1:7" ht="15">
      <c r="A53" s="91" t="s">
        <v>664</v>
      </c>
      <c r="B53" s="91">
        <v>3</v>
      </c>
      <c r="C53" s="133">
        <v>0.005671077504725898</v>
      </c>
      <c r="D53" s="91" t="s">
        <v>754</v>
      </c>
      <c r="E53" s="91" t="b">
        <v>0</v>
      </c>
      <c r="F53" s="91" t="b">
        <v>0</v>
      </c>
      <c r="G53" s="91" t="b">
        <v>0</v>
      </c>
    </row>
    <row r="54" spans="1:7" ht="15">
      <c r="A54" s="91" t="s">
        <v>665</v>
      </c>
      <c r="B54" s="91">
        <v>3</v>
      </c>
      <c r="C54" s="133">
        <v>0.005671077504725898</v>
      </c>
      <c r="D54" s="91" t="s">
        <v>754</v>
      </c>
      <c r="E54" s="91" t="b">
        <v>0</v>
      </c>
      <c r="F54" s="91" t="b">
        <v>0</v>
      </c>
      <c r="G54" s="91" t="b">
        <v>0</v>
      </c>
    </row>
    <row r="55" spans="1:7" ht="15">
      <c r="A55" s="91" t="s">
        <v>666</v>
      </c>
      <c r="B55" s="91">
        <v>3</v>
      </c>
      <c r="C55" s="133">
        <v>0.005671077504725898</v>
      </c>
      <c r="D55" s="91" t="s">
        <v>754</v>
      </c>
      <c r="E55" s="91" t="b">
        <v>0</v>
      </c>
      <c r="F55" s="91" t="b">
        <v>0</v>
      </c>
      <c r="G55" s="91" t="b">
        <v>0</v>
      </c>
    </row>
    <row r="56" spans="1:7" ht="15">
      <c r="A56" s="91" t="s">
        <v>667</v>
      </c>
      <c r="B56" s="91">
        <v>3</v>
      </c>
      <c r="C56" s="133">
        <v>0.005671077504725898</v>
      </c>
      <c r="D56" s="91" t="s">
        <v>754</v>
      </c>
      <c r="E56" s="91" t="b">
        <v>0</v>
      </c>
      <c r="F56" s="91" t="b">
        <v>0</v>
      </c>
      <c r="G56" s="91" t="b">
        <v>0</v>
      </c>
    </row>
    <row r="57" spans="1:7" ht="15">
      <c r="A57" s="91" t="s">
        <v>668</v>
      </c>
      <c r="B57" s="91">
        <v>3</v>
      </c>
      <c r="C57" s="133">
        <v>0.005671077504725898</v>
      </c>
      <c r="D57" s="91" t="s">
        <v>754</v>
      </c>
      <c r="E57" s="91" t="b">
        <v>0</v>
      </c>
      <c r="F57" s="91" t="b">
        <v>0</v>
      </c>
      <c r="G57" s="91" t="b">
        <v>0</v>
      </c>
    </row>
    <row r="58" spans="1:7" ht="15">
      <c r="A58" s="91" t="s">
        <v>669</v>
      </c>
      <c r="B58" s="91">
        <v>3</v>
      </c>
      <c r="C58" s="133">
        <v>0.005671077504725898</v>
      </c>
      <c r="D58" s="91" t="s">
        <v>754</v>
      </c>
      <c r="E58" s="91" t="b">
        <v>0</v>
      </c>
      <c r="F58" s="91" t="b">
        <v>0</v>
      </c>
      <c r="G58" s="91" t="b">
        <v>0</v>
      </c>
    </row>
    <row r="59" spans="1:7" ht="15">
      <c r="A59" s="91" t="s">
        <v>670</v>
      </c>
      <c r="B59" s="91">
        <v>3</v>
      </c>
      <c r="C59" s="133">
        <v>0.005671077504725898</v>
      </c>
      <c r="D59" s="91" t="s">
        <v>754</v>
      </c>
      <c r="E59" s="91" t="b">
        <v>0</v>
      </c>
      <c r="F59" s="91" t="b">
        <v>0</v>
      </c>
      <c r="G59" s="91" t="b">
        <v>0</v>
      </c>
    </row>
    <row r="60" spans="1:7" ht="15">
      <c r="A60" s="91" t="s">
        <v>671</v>
      </c>
      <c r="B60" s="91">
        <v>3</v>
      </c>
      <c r="C60" s="133">
        <v>0.005671077504725898</v>
      </c>
      <c r="D60" s="91" t="s">
        <v>754</v>
      </c>
      <c r="E60" s="91" t="b">
        <v>0</v>
      </c>
      <c r="F60" s="91" t="b">
        <v>0</v>
      </c>
      <c r="G60" s="91" t="b">
        <v>0</v>
      </c>
    </row>
    <row r="61" spans="1:7" ht="15">
      <c r="A61" s="91" t="s">
        <v>672</v>
      </c>
      <c r="B61" s="91">
        <v>3</v>
      </c>
      <c r="C61" s="133">
        <v>0.005671077504725898</v>
      </c>
      <c r="D61" s="91" t="s">
        <v>754</v>
      </c>
      <c r="E61" s="91" t="b">
        <v>0</v>
      </c>
      <c r="F61" s="91" t="b">
        <v>0</v>
      </c>
      <c r="G61" s="91" t="b">
        <v>0</v>
      </c>
    </row>
    <row r="62" spans="1:7" ht="15">
      <c r="A62" s="91" t="s">
        <v>673</v>
      </c>
      <c r="B62" s="91">
        <v>3</v>
      </c>
      <c r="C62" s="133">
        <v>0.005671077504725898</v>
      </c>
      <c r="D62" s="91" t="s">
        <v>754</v>
      </c>
      <c r="E62" s="91" t="b">
        <v>0</v>
      </c>
      <c r="F62" s="91" t="b">
        <v>0</v>
      </c>
      <c r="G62" s="91" t="b">
        <v>0</v>
      </c>
    </row>
    <row r="63" spans="1:7" ht="15">
      <c r="A63" s="91" t="s">
        <v>674</v>
      </c>
      <c r="B63" s="91">
        <v>3</v>
      </c>
      <c r="C63" s="133">
        <v>0.005671077504725898</v>
      </c>
      <c r="D63" s="91" t="s">
        <v>754</v>
      </c>
      <c r="E63" s="91" t="b">
        <v>0</v>
      </c>
      <c r="F63" s="91" t="b">
        <v>0</v>
      </c>
      <c r="G63" s="91" t="b">
        <v>0</v>
      </c>
    </row>
    <row r="64" spans="1:7" ht="15">
      <c r="A64" s="91" t="s">
        <v>675</v>
      </c>
      <c r="B64" s="91">
        <v>3</v>
      </c>
      <c r="C64" s="133">
        <v>0.005671077504725898</v>
      </c>
      <c r="D64" s="91" t="s">
        <v>754</v>
      </c>
      <c r="E64" s="91" t="b">
        <v>0</v>
      </c>
      <c r="F64" s="91" t="b">
        <v>0</v>
      </c>
      <c r="G64" s="91" t="b">
        <v>0</v>
      </c>
    </row>
    <row r="65" spans="1:7" ht="15">
      <c r="A65" s="91" t="s">
        <v>676</v>
      </c>
      <c r="B65" s="91">
        <v>3</v>
      </c>
      <c r="C65" s="133">
        <v>0.005671077504725898</v>
      </c>
      <c r="D65" s="91" t="s">
        <v>754</v>
      </c>
      <c r="E65" s="91" t="b">
        <v>0</v>
      </c>
      <c r="F65" s="91" t="b">
        <v>0</v>
      </c>
      <c r="G65" s="91" t="b">
        <v>0</v>
      </c>
    </row>
    <row r="66" spans="1:7" ht="15">
      <c r="A66" s="91" t="s">
        <v>677</v>
      </c>
      <c r="B66" s="91">
        <v>3</v>
      </c>
      <c r="C66" s="133">
        <v>0.005671077504725898</v>
      </c>
      <c r="D66" s="91" t="s">
        <v>754</v>
      </c>
      <c r="E66" s="91" t="b">
        <v>0</v>
      </c>
      <c r="F66" s="91" t="b">
        <v>0</v>
      </c>
      <c r="G66" s="91" t="b">
        <v>0</v>
      </c>
    </row>
    <row r="67" spans="1:7" ht="15">
      <c r="A67" s="91" t="s">
        <v>678</v>
      </c>
      <c r="B67" s="91">
        <v>3</v>
      </c>
      <c r="C67" s="133">
        <v>0.005671077504725898</v>
      </c>
      <c r="D67" s="91" t="s">
        <v>754</v>
      </c>
      <c r="E67" s="91" t="b">
        <v>0</v>
      </c>
      <c r="F67" s="91" t="b">
        <v>0</v>
      </c>
      <c r="G67" s="91" t="b">
        <v>0</v>
      </c>
    </row>
    <row r="68" spans="1:7" ht="15">
      <c r="A68" s="91" t="s">
        <v>679</v>
      </c>
      <c r="B68" s="91">
        <v>3</v>
      </c>
      <c r="C68" s="133">
        <v>0.005671077504725898</v>
      </c>
      <c r="D68" s="91" t="s">
        <v>754</v>
      </c>
      <c r="E68" s="91" t="b">
        <v>0</v>
      </c>
      <c r="F68" s="91" t="b">
        <v>0</v>
      </c>
      <c r="G68" s="91" t="b">
        <v>0</v>
      </c>
    </row>
    <row r="69" spans="1:7" ht="15">
      <c r="A69" s="91" t="s">
        <v>680</v>
      </c>
      <c r="B69" s="91">
        <v>3</v>
      </c>
      <c r="C69" s="133">
        <v>0.005671077504725898</v>
      </c>
      <c r="D69" s="91" t="s">
        <v>754</v>
      </c>
      <c r="E69" s="91" t="b">
        <v>0</v>
      </c>
      <c r="F69" s="91" t="b">
        <v>0</v>
      </c>
      <c r="G69" s="91" t="b">
        <v>0</v>
      </c>
    </row>
    <row r="70" spans="1:7" ht="15">
      <c r="A70" s="91" t="s">
        <v>681</v>
      </c>
      <c r="B70" s="91">
        <v>3</v>
      </c>
      <c r="C70" s="133">
        <v>0.005671077504725898</v>
      </c>
      <c r="D70" s="91" t="s">
        <v>754</v>
      </c>
      <c r="E70" s="91" t="b">
        <v>0</v>
      </c>
      <c r="F70" s="91" t="b">
        <v>0</v>
      </c>
      <c r="G70" s="91" t="b">
        <v>0</v>
      </c>
    </row>
    <row r="71" spans="1:7" ht="15">
      <c r="A71" s="91" t="s">
        <v>682</v>
      </c>
      <c r="B71" s="91">
        <v>3</v>
      </c>
      <c r="C71" s="133">
        <v>0.005671077504725898</v>
      </c>
      <c r="D71" s="91" t="s">
        <v>754</v>
      </c>
      <c r="E71" s="91" t="b">
        <v>0</v>
      </c>
      <c r="F71" s="91" t="b">
        <v>0</v>
      </c>
      <c r="G71" s="91" t="b">
        <v>0</v>
      </c>
    </row>
    <row r="72" spans="1:7" ht="15">
      <c r="A72" s="91" t="s">
        <v>683</v>
      </c>
      <c r="B72" s="91">
        <v>3</v>
      </c>
      <c r="C72" s="133">
        <v>0.005671077504725898</v>
      </c>
      <c r="D72" s="91" t="s">
        <v>754</v>
      </c>
      <c r="E72" s="91" t="b">
        <v>0</v>
      </c>
      <c r="F72" s="91" t="b">
        <v>0</v>
      </c>
      <c r="G72" s="91" t="b">
        <v>0</v>
      </c>
    </row>
    <row r="73" spans="1:7" ht="15">
      <c r="A73" s="91" t="s">
        <v>684</v>
      </c>
      <c r="B73" s="91">
        <v>3</v>
      </c>
      <c r="C73" s="133">
        <v>0.005671077504725898</v>
      </c>
      <c r="D73" s="91" t="s">
        <v>754</v>
      </c>
      <c r="E73" s="91" t="b">
        <v>0</v>
      </c>
      <c r="F73" s="91" t="b">
        <v>0</v>
      </c>
      <c r="G73" s="91" t="b">
        <v>0</v>
      </c>
    </row>
    <row r="74" spans="1:7" ht="15">
      <c r="A74" s="91" t="s">
        <v>685</v>
      </c>
      <c r="B74" s="91">
        <v>3</v>
      </c>
      <c r="C74" s="133">
        <v>0.005671077504725898</v>
      </c>
      <c r="D74" s="91" t="s">
        <v>754</v>
      </c>
      <c r="E74" s="91" t="b">
        <v>0</v>
      </c>
      <c r="F74" s="91" t="b">
        <v>0</v>
      </c>
      <c r="G74" s="91" t="b">
        <v>0</v>
      </c>
    </row>
    <row r="75" spans="1:7" ht="15">
      <c r="A75" s="91" t="s">
        <v>686</v>
      </c>
      <c r="B75" s="91">
        <v>3</v>
      </c>
      <c r="C75" s="133">
        <v>0.005671077504725898</v>
      </c>
      <c r="D75" s="91" t="s">
        <v>754</v>
      </c>
      <c r="E75" s="91" t="b">
        <v>0</v>
      </c>
      <c r="F75" s="91" t="b">
        <v>0</v>
      </c>
      <c r="G75" s="91" t="b">
        <v>0</v>
      </c>
    </row>
    <row r="76" spans="1:7" ht="15">
      <c r="A76" s="91" t="s">
        <v>687</v>
      </c>
      <c r="B76" s="91">
        <v>3</v>
      </c>
      <c r="C76" s="133">
        <v>0.005671077504725898</v>
      </c>
      <c r="D76" s="91" t="s">
        <v>754</v>
      </c>
      <c r="E76" s="91" t="b">
        <v>0</v>
      </c>
      <c r="F76" s="91" t="b">
        <v>0</v>
      </c>
      <c r="G76" s="91" t="b">
        <v>0</v>
      </c>
    </row>
    <row r="77" spans="1:7" ht="15">
      <c r="A77" s="91" t="s">
        <v>688</v>
      </c>
      <c r="B77" s="91">
        <v>3</v>
      </c>
      <c r="C77" s="133">
        <v>0.005671077504725898</v>
      </c>
      <c r="D77" s="91" t="s">
        <v>754</v>
      </c>
      <c r="E77" s="91" t="b">
        <v>0</v>
      </c>
      <c r="F77" s="91" t="b">
        <v>0</v>
      </c>
      <c r="G77" s="91" t="b">
        <v>0</v>
      </c>
    </row>
    <row r="78" spans="1:7" ht="15">
      <c r="A78" s="91" t="s">
        <v>689</v>
      </c>
      <c r="B78" s="91">
        <v>3</v>
      </c>
      <c r="C78" s="133">
        <v>0.005671077504725898</v>
      </c>
      <c r="D78" s="91" t="s">
        <v>754</v>
      </c>
      <c r="E78" s="91" t="b">
        <v>0</v>
      </c>
      <c r="F78" s="91" t="b">
        <v>0</v>
      </c>
      <c r="G78" s="91" t="b">
        <v>0</v>
      </c>
    </row>
    <row r="79" spans="1:7" ht="15">
      <c r="A79" s="91" t="s">
        <v>690</v>
      </c>
      <c r="B79" s="91">
        <v>3</v>
      </c>
      <c r="C79" s="133">
        <v>0.005671077504725898</v>
      </c>
      <c r="D79" s="91" t="s">
        <v>754</v>
      </c>
      <c r="E79" s="91" t="b">
        <v>0</v>
      </c>
      <c r="F79" s="91" t="b">
        <v>0</v>
      </c>
      <c r="G79" s="91" t="b">
        <v>0</v>
      </c>
    </row>
    <row r="80" spans="1:7" ht="15">
      <c r="A80" s="91" t="s">
        <v>691</v>
      </c>
      <c r="B80" s="91">
        <v>3</v>
      </c>
      <c r="C80" s="133">
        <v>0.005671077504725898</v>
      </c>
      <c r="D80" s="91" t="s">
        <v>754</v>
      </c>
      <c r="E80" s="91" t="b">
        <v>0</v>
      </c>
      <c r="F80" s="91" t="b">
        <v>0</v>
      </c>
      <c r="G80" s="91" t="b">
        <v>0</v>
      </c>
    </row>
    <row r="81" spans="1:7" ht="15">
      <c r="A81" s="91" t="s">
        <v>692</v>
      </c>
      <c r="B81" s="91">
        <v>3</v>
      </c>
      <c r="C81" s="133">
        <v>0.005671077504725898</v>
      </c>
      <c r="D81" s="91" t="s">
        <v>754</v>
      </c>
      <c r="E81" s="91" t="b">
        <v>0</v>
      </c>
      <c r="F81" s="91" t="b">
        <v>0</v>
      </c>
      <c r="G81" s="91" t="b">
        <v>0</v>
      </c>
    </row>
    <row r="82" spans="1:7" ht="15">
      <c r="A82" s="91" t="s">
        <v>693</v>
      </c>
      <c r="B82" s="91">
        <v>3</v>
      </c>
      <c r="C82" s="133">
        <v>0.005671077504725898</v>
      </c>
      <c r="D82" s="91" t="s">
        <v>754</v>
      </c>
      <c r="E82" s="91" t="b">
        <v>0</v>
      </c>
      <c r="F82" s="91" t="b">
        <v>0</v>
      </c>
      <c r="G82" s="91" t="b">
        <v>0</v>
      </c>
    </row>
    <row r="83" spans="1:7" ht="15">
      <c r="A83" s="91" t="s">
        <v>694</v>
      </c>
      <c r="B83" s="91">
        <v>3</v>
      </c>
      <c r="C83" s="133">
        <v>0.005671077504725898</v>
      </c>
      <c r="D83" s="91" t="s">
        <v>754</v>
      </c>
      <c r="E83" s="91" t="b">
        <v>0</v>
      </c>
      <c r="F83" s="91" t="b">
        <v>0</v>
      </c>
      <c r="G83" s="91" t="b">
        <v>0</v>
      </c>
    </row>
    <row r="84" spans="1:7" ht="15">
      <c r="A84" s="91" t="s">
        <v>695</v>
      </c>
      <c r="B84" s="91">
        <v>3</v>
      </c>
      <c r="C84" s="133">
        <v>0.005671077504725898</v>
      </c>
      <c r="D84" s="91" t="s">
        <v>754</v>
      </c>
      <c r="E84" s="91" t="b">
        <v>0</v>
      </c>
      <c r="F84" s="91" t="b">
        <v>0</v>
      </c>
      <c r="G84" s="91" t="b">
        <v>0</v>
      </c>
    </row>
    <row r="85" spans="1:7" ht="15">
      <c r="A85" s="91" t="s">
        <v>696</v>
      </c>
      <c r="B85" s="91">
        <v>3</v>
      </c>
      <c r="C85" s="133">
        <v>0.005671077504725898</v>
      </c>
      <c r="D85" s="91" t="s">
        <v>754</v>
      </c>
      <c r="E85" s="91" t="b">
        <v>0</v>
      </c>
      <c r="F85" s="91" t="b">
        <v>0</v>
      </c>
      <c r="G85" s="91" t="b">
        <v>0</v>
      </c>
    </row>
    <row r="86" spans="1:7" ht="15">
      <c r="A86" s="91" t="s">
        <v>697</v>
      </c>
      <c r="B86" s="91">
        <v>3</v>
      </c>
      <c r="C86" s="133">
        <v>0.005671077504725898</v>
      </c>
      <c r="D86" s="91" t="s">
        <v>754</v>
      </c>
      <c r="E86" s="91" t="b">
        <v>0</v>
      </c>
      <c r="F86" s="91" t="b">
        <v>0</v>
      </c>
      <c r="G86" s="91" t="b">
        <v>0</v>
      </c>
    </row>
    <row r="87" spans="1:7" ht="15">
      <c r="A87" s="91" t="s">
        <v>698</v>
      </c>
      <c r="B87" s="91">
        <v>3</v>
      </c>
      <c r="C87" s="133">
        <v>0.005671077504725898</v>
      </c>
      <c r="D87" s="91" t="s">
        <v>754</v>
      </c>
      <c r="E87" s="91" t="b">
        <v>0</v>
      </c>
      <c r="F87" s="91" t="b">
        <v>0</v>
      </c>
      <c r="G87" s="91" t="b">
        <v>0</v>
      </c>
    </row>
    <row r="88" spans="1:7" ht="15">
      <c r="A88" s="91" t="s">
        <v>699</v>
      </c>
      <c r="B88" s="91">
        <v>3</v>
      </c>
      <c r="C88" s="133">
        <v>0.005671077504725898</v>
      </c>
      <c r="D88" s="91" t="s">
        <v>754</v>
      </c>
      <c r="E88" s="91" t="b">
        <v>0</v>
      </c>
      <c r="F88" s="91" t="b">
        <v>0</v>
      </c>
      <c r="G88" s="91" t="b">
        <v>0</v>
      </c>
    </row>
    <row r="89" spans="1:7" ht="15">
      <c r="A89" s="91" t="s">
        <v>700</v>
      </c>
      <c r="B89" s="91">
        <v>3</v>
      </c>
      <c r="C89" s="133">
        <v>0.005671077504725898</v>
      </c>
      <c r="D89" s="91" t="s">
        <v>754</v>
      </c>
      <c r="E89" s="91" t="b">
        <v>0</v>
      </c>
      <c r="F89" s="91" t="b">
        <v>0</v>
      </c>
      <c r="G89" s="91" t="b">
        <v>0</v>
      </c>
    </row>
    <row r="90" spans="1:7" ht="15">
      <c r="A90" s="91" t="s">
        <v>701</v>
      </c>
      <c r="B90" s="91">
        <v>3</v>
      </c>
      <c r="C90" s="133">
        <v>0.005671077504725898</v>
      </c>
      <c r="D90" s="91" t="s">
        <v>754</v>
      </c>
      <c r="E90" s="91" t="b">
        <v>0</v>
      </c>
      <c r="F90" s="91" t="b">
        <v>0</v>
      </c>
      <c r="G90" s="91" t="b">
        <v>0</v>
      </c>
    </row>
    <row r="91" spans="1:7" ht="15">
      <c r="A91" s="91" t="s">
        <v>529</v>
      </c>
      <c r="B91" s="91">
        <v>2</v>
      </c>
      <c r="C91" s="133">
        <v>0.0044464697884902885</v>
      </c>
      <c r="D91" s="91" t="s">
        <v>754</v>
      </c>
      <c r="E91" s="91" t="b">
        <v>0</v>
      </c>
      <c r="F91" s="91" t="b">
        <v>0</v>
      </c>
      <c r="G91" s="91" t="b">
        <v>0</v>
      </c>
    </row>
    <row r="92" spans="1:7" ht="15">
      <c r="A92" s="91" t="s">
        <v>530</v>
      </c>
      <c r="B92" s="91">
        <v>2</v>
      </c>
      <c r="C92" s="133">
        <v>0.0044464697884902885</v>
      </c>
      <c r="D92" s="91" t="s">
        <v>754</v>
      </c>
      <c r="E92" s="91" t="b">
        <v>0</v>
      </c>
      <c r="F92" s="91" t="b">
        <v>0</v>
      </c>
      <c r="G92" s="91" t="b">
        <v>0</v>
      </c>
    </row>
    <row r="93" spans="1:7" ht="15">
      <c r="A93" s="91" t="s">
        <v>531</v>
      </c>
      <c r="B93" s="91">
        <v>2</v>
      </c>
      <c r="C93" s="133">
        <v>0.0044464697884902885</v>
      </c>
      <c r="D93" s="91" t="s">
        <v>754</v>
      </c>
      <c r="E93" s="91" t="b">
        <v>0</v>
      </c>
      <c r="F93" s="91" t="b">
        <v>0</v>
      </c>
      <c r="G93" s="91" t="b">
        <v>0</v>
      </c>
    </row>
    <row r="94" spans="1:7" ht="15">
      <c r="A94" s="91" t="s">
        <v>532</v>
      </c>
      <c r="B94" s="91">
        <v>2</v>
      </c>
      <c r="C94" s="133">
        <v>0.0044464697884902885</v>
      </c>
      <c r="D94" s="91" t="s">
        <v>754</v>
      </c>
      <c r="E94" s="91" t="b">
        <v>0</v>
      </c>
      <c r="F94" s="91" t="b">
        <v>0</v>
      </c>
      <c r="G94" s="91" t="b">
        <v>0</v>
      </c>
    </row>
    <row r="95" spans="1:7" ht="15">
      <c r="A95" s="91" t="s">
        <v>533</v>
      </c>
      <c r="B95" s="91">
        <v>2</v>
      </c>
      <c r="C95" s="133">
        <v>0.0044464697884902885</v>
      </c>
      <c r="D95" s="91" t="s">
        <v>754</v>
      </c>
      <c r="E95" s="91" t="b">
        <v>0</v>
      </c>
      <c r="F95" s="91" t="b">
        <v>0</v>
      </c>
      <c r="G95" s="91" t="b">
        <v>0</v>
      </c>
    </row>
    <row r="96" spans="1:7" ht="15">
      <c r="A96" s="91" t="s">
        <v>216</v>
      </c>
      <c r="B96" s="91">
        <v>2</v>
      </c>
      <c r="C96" s="133">
        <v>0.0044464697884902885</v>
      </c>
      <c r="D96" s="91" t="s">
        <v>754</v>
      </c>
      <c r="E96" s="91" t="b">
        <v>0</v>
      </c>
      <c r="F96" s="91" t="b">
        <v>0</v>
      </c>
      <c r="G96" s="91" t="b">
        <v>0</v>
      </c>
    </row>
    <row r="97" spans="1:7" ht="15">
      <c r="A97" s="91" t="s">
        <v>702</v>
      </c>
      <c r="B97" s="91">
        <v>2</v>
      </c>
      <c r="C97" s="133">
        <v>0.0044464697884902885</v>
      </c>
      <c r="D97" s="91" t="s">
        <v>754</v>
      </c>
      <c r="E97" s="91" t="b">
        <v>0</v>
      </c>
      <c r="F97" s="91" t="b">
        <v>0</v>
      </c>
      <c r="G97" s="91" t="b">
        <v>0</v>
      </c>
    </row>
    <row r="98" spans="1:7" ht="15">
      <c r="A98" s="91" t="s">
        <v>703</v>
      </c>
      <c r="B98" s="91">
        <v>2</v>
      </c>
      <c r="C98" s="133">
        <v>0.0044464697884902885</v>
      </c>
      <c r="D98" s="91" t="s">
        <v>754</v>
      </c>
      <c r="E98" s="91" t="b">
        <v>0</v>
      </c>
      <c r="F98" s="91" t="b">
        <v>0</v>
      </c>
      <c r="G98" s="91" t="b">
        <v>0</v>
      </c>
    </row>
    <row r="99" spans="1:7" ht="15">
      <c r="A99" s="91" t="s">
        <v>704</v>
      </c>
      <c r="B99" s="91">
        <v>2</v>
      </c>
      <c r="C99" s="133">
        <v>0.0044464697884902885</v>
      </c>
      <c r="D99" s="91" t="s">
        <v>754</v>
      </c>
      <c r="E99" s="91" t="b">
        <v>0</v>
      </c>
      <c r="F99" s="91" t="b">
        <v>0</v>
      </c>
      <c r="G99" s="91" t="b">
        <v>0</v>
      </c>
    </row>
    <row r="100" spans="1:7" ht="15">
      <c r="A100" s="91" t="s">
        <v>705</v>
      </c>
      <c r="B100" s="91">
        <v>2</v>
      </c>
      <c r="C100" s="133">
        <v>0.0044464697884902885</v>
      </c>
      <c r="D100" s="91" t="s">
        <v>754</v>
      </c>
      <c r="E100" s="91" t="b">
        <v>0</v>
      </c>
      <c r="F100" s="91" t="b">
        <v>0</v>
      </c>
      <c r="G100" s="91" t="b">
        <v>0</v>
      </c>
    </row>
    <row r="101" spans="1:7" ht="15">
      <c r="A101" s="91" t="s">
        <v>706</v>
      </c>
      <c r="B101" s="91">
        <v>2</v>
      </c>
      <c r="C101" s="133">
        <v>0.0044464697884902885</v>
      </c>
      <c r="D101" s="91" t="s">
        <v>754</v>
      </c>
      <c r="E101" s="91" t="b">
        <v>0</v>
      </c>
      <c r="F101" s="91" t="b">
        <v>0</v>
      </c>
      <c r="G101" s="91" t="b">
        <v>0</v>
      </c>
    </row>
    <row r="102" spans="1:7" ht="15">
      <c r="A102" s="91" t="s">
        <v>707</v>
      </c>
      <c r="B102" s="91">
        <v>2</v>
      </c>
      <c r="C102" s="133">
        <v>0.0044464697884902885</v>
      </c>
      <c r="D102" s="91" t="s">
        <v>754</v>
      </c>
      <c r="E102" s="91" t="b">
        <v>0</v>
      </c>
      <c r="F102" s="91" t="b">
        <v>0</v>
      </c>
      <c r="G102" s="91" t="b">
        <v>0</v>
      </c>
    </row>
    <row r="103" spans="1:7" ht="15">
      <c r="A103" s="91" t="s">
        <v>708</v>
      </c>
      <c r="B103" s="91">
        <v>2</v>
      </c>
      <c r="C103" s="133">
        <v>0.0044464697884902885</v>
      </c>
      <c r="D103" s="91" t="s">
        <v>754</v>
      </c>
      <c r="E103" s="91" t="b">
        <v>0</v>
      </c>
      <c r="F103" s="91" t="b">
        <v>0</v>
      </c>
      <c r="G103" s="91" t="b">
        <v>0</v>
      </c>
    </row>
    <row r="104" spans="1:7" ht="15">
      <c r="A104" s="91" t="s">
        <v>709</v>
      </c>
      <c r="B104" s="91">
        <v>2</v>
      </c>
      <c r="C104" s="133">
        <v>0.0044464697884902885</v>
      </c>
      <c r="D104" s="91" t="s">
        <v>754</v>
      </c>
      <c r="E104" s="91" t="b">
        <v>0</v>
      </c>
      <c r="F104" s="91" t="b">
        <v>0</v>
      </c>
      <c r="G104" s="91" t="b">
        <v>0</v>
      </c>
    </row>
    <row r="105" spans="1:7" ht="15">
      <c r="A105" s="91" t="s">
        <v>710</v>
      </c>
      <c r="B105" s="91">
        <v>2</v>
      </c>
      <c r="C105" s="133">
        <v>0.0044464697884902885</v>
      </c>
      <c r="D105" s="91" t="s">
        <v>754</v>
      </c>
      <c r="E105" s="91" t="b">
        <v>0</v>
      </c>
      <c r="F105" s="91" t="b">
        <v>0</v>
      </c>
      <c r="G105" s="91" t="b">
        <v>0</v>
      </c>
    </row>
    <row r="106" spans="1:7" ht="15">
      <c r="A106" s="91" t="s">
        <v>711</v>
      </c>
      <c r="B106" s="91">
        <v>2</v>
      </c>
      <c r="C106" s="133">
        <v>0.0044464697884902885</v>
      </c>
      <c r="D106" s="91" t="s">
        <v>754</v>
      </c>
      <c r="E106" s="91" t="b">
        <v>0</v>
      </c>
      <c r="F106" s="91" t="b">
        <v>0</v>
      </c>
      <c r="G106" s="91" t="b">
        <v>0</v>
      </c>
    </row>
    <row r="107" spans="1:7" ht="15">
      <c r="A107" s="91" t="s">
        <v>712</v>
      </c>
      <c r="B107" s="91">
        <v>2</v>
      </c>
      <c r="C107" s="133">
        <v>0.0044464697884902885</v>
      </c>
      <c r="D107" s="91" t="s">
        <v>754</v>
      </c>
      <c r="E107" s="91" t="b">
        <v>0</v>
      </c>
      <c r="F107" s="91" t="b">
        <v>0</v>
      </c>
      <c r="G107" s="91" t="b">
        <v>0</v>
      </c>
    </row>
    <row r="108" spans="1:7" ht="15">
      <c r="A108" s="91" t="s">
        <v>713</v>
      </c>
      <c r="B108" s="91">
        <v>2</v>
      </c>
      <c r="C108" s="133">
        <v>0.0044464697884902885</v>
      </c>
      <c r="D108" s="91" t="s">
        <v>754</v>
      </c>
      <c r="E108" s="91" t="b">
        <v>0</v>
      </c>
      <c r="F108" s="91" t="b">
        <v>0</v>
      </c>
      <c r="G108" s="91" t="b">
        <v>0</v>
      </c>
    </row>
    <row r="109" spans="1:7" ht="15">
      <c r="A109" s="91" t="s">
        <v>714</v>
      </c>
      <c r="B109" s="91">
        <v>2</v>
      </c>
      <c r="C109" s="133">
        <v>0.0044464697884902885</v>
      </c>
      <c r="D109" s="91" t="s">
        <v>754</v>
      </c>
      <c r="E109" s="91" t="b">
        <v>0</v>
      </c>
      <c r="F109" s="91" t="b">
        <v>0</v>
      </c>
      <c r="G109" s="91" t="b">
        <v>0</v>
      </c>
    </row>
    <row r="110" spans="1:7" ht="15">
      <c r="A110" s="91" t="s">
        <v>715</v>
      </c>
      <c r="B110" s="91">
        <v>2</v>
      </c>
      <c r="C110" s="133">
        <v>0.0044464697884902885</v>
      </c>
      <c r="D110" s="91" t="s">
        <v>754</v>
      </c>
      <c r="E110" s="91" t="b">
        <v>0</v>
      </c>
      <c r="F110" s="91" t="b">
        <v>0</v>
      </c>
      <c r="G110" s="91" t="b">
        <v>0</v>
      </c>
    </row>
    <row r="111" spans="1:7" ht="15">
      <c r="A111" s="91" t="s">
        <v>716</v>
      </c>
      <c r="B111" s="91">
        <v>2</v>
      </c>
      <c r="C111" s="133">
        <v>0.0044464697884902885</v>
      </c>
      <c r="D111" s="91" t="s">
        <v>754</v>
      </c>
      <c r="E111" s="91" t="b">
        <v>0</v>
      </c>
      <c r="F111" s="91" t="b">
        <v>0</v>
      </c>
      <c r="G111" s="91" t="b">
        <v>0</v>
      </c>
    </row>
    <row r="112" spans="1:7" ht="15">
      <c r="A112" s="91" t="s">
        <v>717</v>
      </c>
      <c r="B112" s="91">
        <v>2</v>
      </c>
      <c r="C112" s="133">
        <v>0.0044464697884902885</v>
      </c>
      <c r="D112" s="91" t="s">
        <v>754</v>
      </c>
      <c r="E112" s="91" t="b">
        <v>0</v>
      </c>
      <c r="F112" s="91" t="b">
        <v>0</v>
      </c>
      <c r="G112" s="91" t="b">
        <v>0</v>
      </c>
    </row>
    <row r="113" spans="1:7" ht="15">
      <c r="A113" s="91" t="s">
        <v>718</v>
      </c>
      <c r="B113" s="91">
        <v>2</v>
      </c>
      <c r="C113" s="133">
        <v>0.0044464697884902885</v>
      </c>
      <c r="D113" s="91" t="s">
        <v>754</v>
      </c>
      <c r="E113" s="91" t="b">
        <v>0</v>
      </c>
      <c r="F113" s="91" t="b">
        <v>0</v>
      </c>
      <c r="G113" s="91" t="b">
        <v>0</v>
      </c>
    </row>
    <row r="114" spans="1:7" ht="15">
      <c r="A114" s="91" t="s">
        <v>719</v>
      </c>
      <c r="B114" s="91">
        <v>2</v>
      </c>
      <c r="C114" s="133">
        <v>0.0044464697884902885</v>
      </c>
      <c r="D114" s="91" t="s">
        <v>754</v>
      </c>
      <c r="E114" s="91" t="b">
        <v>0</v>
      </c>
      <c r="F114" s="91" t="b">
        <v>0</v>
      </c>
      <c r="G114" s="91" t="b">
        <v>0</v>
      </c>
    </row>
    <row r="115" spans="1:7" ht="15">
      <c r="A115" s="91" t="s">
        <v>720</v>
      </c>
      <c r="B115" s="91">
        <v>2</v>
      </c>
      <c r="C115" s="133">
        <v>0.0044464697884902885</v>
      </c>
      <c r="D115" s="91" t="s">
        <v>754</v>
      </c>
      <c r="E115" s="91" t="b">
        <v>0</v>
      </c>
      <c r="F115" s="91" t="b">
        <v>0</v>
      </c>
      <c r="G115" s="91" t="b">
        <v>0</v>
      </c>
    </row>
    <row r="116" spans="1:7" ht="15">
      <c r="A116" s="91" t="s">
        <v>721</v>
      </c>
      <c r="B116" s="91">
        <v>2</v>
      </c>
      <c r="C116" s="133">
        <v>0.0044464697884902885</v>
      </c>
      <c r="D116" s="91" t="s">
        <v>754</v>
      </c>
      <c r="E116" s="91" t="b">
        <v>0</v>
      </c>
      <c r="F116" s="91" t="b">
        <v>0</v>
      </c>
      <c r="G116" s="91" t="b">
        <v>0</v>
      </c>
    </row>
    <row r="117" spans="1:7" ht="15">
      <c r="A117" s="91" t="s">
        <v>722</v>
      </c>
      <c r="B117" s="91">
        <v>2</v>
      </c>
      <c r="C117" s="133">
        <v>0.0044464697884902885</v>
      </c>
      <c r="D117" s="91" t="s">
        <v>754</v>
      </c>
      <c r="E117" s="91" t="b">
        <v>0</v>
      </c>
      <c r="F117" s="91" t="b">
        <v>0</v>
      </c>
      <c r="G117" s="91" t="b">
        <v>0</v>
      </c>
    </row>
    <row r="118" spans="1:7" ht="15">
      <c r="A118" s="91" t="s">
        <v>723</v>
      </c>
      <c r="B118" s="91">
        <v>2</v>
      </c>
      <c r="C118" s="133">
        <v>0.0044464697884902885</v>
      </c>
      <c r="D118" s="91" t="s">
        <v>754</v>
      </c>
      <c r="E118" s="91" t="b">
        <v>0</v>
      </c>
      <c r="F118" s="91" t="b">
        <v>0</v>
      </c>
      <c r="G118" s="91" t="b">
        <v>0</v>
      </c>
    </row>
    <row r="119" spans="1:7" ht="15">
      <c r="A119" s="91" t="s">
        <v>724</v>
      </c>
      <c r="B119" s="91">
        <v>2</v>
      </c>
      <c r="C119" s="133">
        <v>0.0044464697884902885</v>
      </c>
      <c r="D119" s="91" t="s">
        <v>754</v>
      </c>
      <c r="E119" s="91" t="b">
        <v>0</v>
      </c>
      <c r="F119" s="91" t="b">
        <v>0</v>
      </c>
      <c r="G119" s="91" t="b">
        <v>0</v>
      </c>
    </row>
    <row r="120" spans="1:7" ht="15">
      <c r="A120" s="91" t="s">
        <v>725</v>
      </c>
      <c r="B120" s="91">
        <v>2</v>
      </c>
      <c r="C120" s="133">
        <v>0.0044464697884902885</v>
      </c>
      <c r="D120" s="91" t="s">
        <v>754</v>
      </c>
      <c r="E120" s="91" t="b">
        <v>0</v>
      </c>
      <c r="F120" s="91" t="b">
        <v>0</v>
      </c>
      <c r="G120" s="91" t="b">
        <v>0</v>
      </c>
    </row>
    <row r="121" spans="1:7" ht="15">
      <c r="A121" s="91" t="s">
        <v>726</v>
      </c>
      <c r="B121" s="91">
        <v>2</v>
      </c>
      <c r="C121" s="133">
        <v>0.0044464697884902885</v>
      </c>
      <c r="D121" s="91" t="s">
        <v>754</v>
      </c>
      <c r="E121" s="91" t="b">
        <v>0</v>
      </c>
      <c r="F121" s="91" t="b">
        <v>0</v>
      </c>
      <c r="G121" s="91" t="b">
        <v>0</v>
      </c>
    </row>
    <row r="122" spans="1:7" ht="15">
      <c r="A122" s="91" t="s">
        <v>727</v>
      </c>
      <c r="B122" s="91">
        <v>2</v>
      </c>
      <c r="C122" s="133">
        <v>0.0044464697884902885</v>
      </c>
      <c r="D122" s="91" t="s">
        <v>754</v>
      </c>
      <c r="E122" s="91" t="b">
        <v>0</v>
      </c>
      <c r="F122" s="91" t="b">
        <v>0</v>
      </c>
      <c r="G122" s="91" t="b">
        <v>0</v>
      </c>
    </row>
    <row r="123" spans="1:7" ht="15">
      <c r="A123" s="91" t="s">
        <v>728</v>
      </c>
      <c r="B123" s="91">
        <v>2</v>
      </c>
      <c r="C123" s="133">
        <v>0.0044464697884902885</v>
      </c>
      <c r="D123" s="91" t="s">
        <v>754</v>
      </c>
      <c r="E123" s="91" t="b">
        <v>0</v>
      </c>
      <c r="F123" s="91" t="b">
        <v>0</v>
      </c>
      <c r="G123" s="91" t="b">
        <v>0</v>
      </c>
    </row>
    <row r="124" spans="1:7" ht="15">
      <c r="A124" s="91" t="s">
        <v>729</v>
      </c>
      <c r="B124" s="91">
        <v>2</v>
      </c>
      <c r="C124" s="133">
        <v>0.0044464697884902885</v>
      </c>
      <c r="D124" s="91" t="s">
        <v>754</v>
      </c>
      <c r="E124" s="91" t="b">
        <v>0</v>
      </c>
      <c r="F124" s="91" t="b">
        <v>0</v>
      </c>
      <c r="G124" s="91" t="b">
        <v>0</v>
      </c>
    </row>
    <row r="125" spans="1:7" ht="15">
      <c r="A125" s="91" t="s">
        <v>730</v>
      </c>
      <c r="B125" s="91">
        <v>2</v>
      </c>
      <c r="C125" s="133">
        <v>0.0044464697884902885</v>
      </c>
      <c r="D125" s="91" t="s">
        <v>754</v>
      </c>
      <c r="E125" s="91" t="b">
        <v>0</v>
      </c>
      <c r="F125" s="91" t="b">
        <v>0</v>
      </c>
      <c r="G125" s="91" t="b">
        <v>0</v>
      </c>
    </row>
    <row r="126" spans="1:7" ht="15">
      <c r="A126" s="91" t="s">
        <v>731</v>
      </c>
      <c r="B126" s="91">
        <v>2</v>
      </c>
      <c r="C126" s="133">
        <v>0.0044464697884902885</v>
      </c>
      <c r="D126" s="91" t="s">
        <v>754</v>
      </c>
      <c r="E126" s="91" t="b">
        <v>0</v>
      </c>
      <c r="F126" s="91" t="b">
        <v>0</v>
      </c>
      <c r="G126" s="91" t="b">
        <v>0</v>
      </c>
    </row>
    <row r="127" spans="1:7" ht="15">
      <c r="A127" s="91" t="s">
        <v>732</v>
      </c>
      <c r="B127" s="91">
        <v>2</v>
      </c>
      <c r="C127" s="133">
        <v>0.0044464697884902885</v>
      </c>
      <c r="D127" s="91" t="s">
        <v>754</v>
      </c>
      <c r="E127" s="91" t="b">
        <v>0</v>
      </c>
      <c r="F127" s="91" t="b">
        <v>0</v>
      </c>
      <c r="G127" s="91" t="b">
        <v>0</v>
      </c>
    </row>
    <row r="128" spans="1:7" ht="15">
      <c r="A128" s="91" t="s">
        <v>733</v>
      </c>
      <c r="B128" s="91">
        <v>2</v>
      </c>
      <c r="C128" s="133">
        <v>0.0044464697884902885</v>
      </c>
      <c r="D128" s="91" t="s">
        <v>754</v>
      </c>
      <c r="E128" s="91" t="b">
        <v>0</v>
      </c>
      <c r="F128" s="91" t="b">
        <v>0</v>
      </c>
      <c r="G128" s="91" t="b">
        <v>0</v>
      </c>
    </row>
    <row r="129" spans="1:7" ht="15">
      <c r="A129" s="91" t="s">
        <v>734</v>
      </c>
      <c r="B129" s="91">
        <v>2</v>
      </c>
      <c r="C129" s="133">
        <v>0.0044464697884902885</v>
      </c>
      <c r="D129" s="91" t="s">
        <v>754</v>
      </c>
      <c r="E129" s="91" t="b">
        <v>0</v>
      </c>
      <c r="F129" s="91" t="b">
        <v>0</v>
      </c>
      <c r="G129" s="91" t="b">
        <v>0</v>
      </c>
    </row>
    <row r="130" spans="1:7" ht="15">
      <c r="A130" s="91" t="s">
        <v>735</v>
      </c>
      <c r="B130" s="91">
        <v>2</v>
      </c>
      <c r="C130" s="133">
        <v>0.0044464697884902885</v>
      </c>
      <c r="D130" s="91" t="s">
        <v>754</v>
      </c>
      <c r="E130" s="91" t="b">
        <v>0</v>
      </c>
      <c r="F130" s="91" t="b">
        <v>0</v>
      </c>
      <c r="G130" s="91" t="b">
        <v>0</v>
      </c>
    </row>
    <row r="131" spans="1:7" ht="15">
      <c r="A131" s="91" t="s">
        <v>736</v>
      </c>
      <c r="B131" s="91">
        <v>2</v>
      </c>
      <c r="C131" s="133">
        <v>0.0044464697884902885</v>
      </c>
      <c r="D131" s="91" t="s">
        <v>754</v>
      </c>
      <c r="E131" s="91" t="b">
        <v>0</v>
      </c>
      <c r="F131" s="91" t="b">
        <v>0</v>
      </c>
      <c r="G131" s="91" t="b">
        <v>0</v>
      </c>
    </row>
    <row r="132" spans="1:7" ht="15">
      <c r="A132" s="91" t="s">
        <v>737</v>
      </c>
      <c r="B132" s="91">
        <v>2</v>
      </c>
      <c r="C132" s="133">
        <v>0.0044464697884902885</v>
      </c>
      <c r="D132" s="91" t="s">
        <v>754</v>
      </c>
      <c r="E132" s="91" t="b">
        <v>0</v>
      </c>
      <c r="F132" s="91" t="b">
        <v>0</v>
      </c>
      <c r="G132" s="91" t="b">
        <v>0</v>
      </c>
    </row>
    <row r="133" spans="1:7" ht="15">
      <c r="A133" s="91" t="s">
        <v>738</v>
      </c>
      <c r="B133" s="91">
        <v>2</v>
      </c>
      <c r="C133" s="133">
        <v>0.0044464697884902885</v>
      </c>
      <c r="D133" s="91" t="s">
        <v>754</v>
      </c>
      <c r="E133" s="91" t="b">
        <v>0</v>
      </c>
      <c r="F133" s="91" t="b">
        <v>0</v>
      </c>
      <c r="G133" s="91" t="b">
        <v>0</v>
      </c>
    </row>
    <row r="134" spans="1:7" ht="15">
      <c r="A134" s="91" t="s">
        <v>739</v>
      </c>
      <c r="B134" s="91">
        <v>2</v>
      </c>
      <c r="C134" s="133">
        <v>0.0044464697884902885</v>
      </c>
      <c r="D134" s="91" t="s">
        <v>754</v>
      </c>
      <c r="E134" s="91" t="b">
        <v>0</v>
      </c>
      <c r="F134" s="91" t="b">
        <v>0</v>
      </c>
      <c r="G134" s="91" t="b">
        <v>0</v>
      </c>
    </row>
    <row r="135" spans="1:7" ht="15">
      <c r="A135" s="91" t="s">
        <v>740</v>
      </c>
      <c r="B135" s="91">
        <v>2</v>
      </c>
      <c r="C135" s="133">
        <v>0.0044464697884902885</v>
      </c>
      <c r="D135" s="91" t="s">
        <v>754</v>
      </c>
      <c r="E135" s="91" t="b">
        <v>0</v>
      </c>
      <c r="F135" s="91" t="b">
        <v>0</v>
      </c>
      <c r="G135" s="91" t="b">
        <v>0</v>
      </c>
    </row>
    <row r="136" spans="1:7" ht="15">
      <c r="A136" s="91" t="s">
        <v>741</v>
      </c>
      <c r="B136" s="91">
        <v>2</v>
      </c>
      <c r="C136" s="133">
        <v>0.0044464697884902885</v>
      </c>
      <c r="D136" s="91" t="s">
        <v>754</v>
      </c>
      <c r="E136" s="91" t="b">
        <v>0</v>
      </c>
      <c r="F136" s="91" t="b">
        <v>0</v>
      </c>
      <c r="G136" s="91" t="b">
        <v>0</v>
      </c>
    </row>
    <row r="137" spans="1:7" ht="15">
      <c r="A137" s="91" t="s">
        <v>742</v>
      </c>
      <c r="B137" s="91">
        <v>2</v>
      </c>
      <c r="C137" s="133">
        <v>0.0044464697884902885</v>
      </c>
      <c r="D137" s="91" t="s">
        <v>754</v>
      </c>
      <c r="E137" s="91" t="b">
        <v>0</v>
      </c>
      <c r="F137" s="91" t="b">
        <v>0</v>
      </c>
      <c r="G137" s="91" t="b">
        <v>0</v>
      </c>
    </row>
    <row r="138" spans="1:7" ht="15">
      <c r="A138" s="91" t="s">
        <v>743</v>
      </c>
      <c r="B138" s="91">
        <v>2</v>
      </c>
      <c r="C138" s="133">
        <v>0.0044464697884902885</v>
      </c>
      <c r="D138" s="91" t="s">
        <v>754</v>
      </c>
      <c r="E138" s="91" t="b">
        <v>0</v>
      </c>
      <c r="F138" s="91" t="b">
        <v>0</v>
      </c>
      <c r="G138" s="91" t="b">
        <v>0</v>
      </c>
    </row>
    <row r="139" spans="1:7" ht="15">
      <c r="A139" s="91" t="s">
        <v>744</v>
      </c>
      <c r="B139" s="91">
        <v>2</v>
      </c>
      <c r="C139" s="133">
        <v>0.0044464697884902885</v>
      </c>
      <c r="D139" s="91" t="s">
        <v>754</v>
      </c>
      <c r="E139" s="91" t="b">
        <v>0</v>
      </c>
      <c r="F139" s="91" t="b">
        <v>0</v>
      </c>
      <c r="G139" s="91" t="b">
        <v>0</v>
      </c>
    </row>
    <row r="140" spans="1:7" ht="15">
      <c r="A140" s="91" t="s">
        <v>745</v>
      </c>
      <c r="B140" s="91">
        <v>2</v>
      </c>
      <c r="C140" s="133">
        <v>0.0044464697884902885</v>
      </c>
      <c r="D140" s="91" t="s">
        <v>754</v>
      </c>
      <c r="E140" s="91" t="b">
        <v>0</v>
      </c>
      <c r="F140" s="91" t="b">
        <v>0</v>
      </c>
      <c r="G140" s="91" t="b">
        <v>0</v>
      </c>
    </row>
    <row r="141" spans="1:7" ht="15">
      <c r="A141" s="91" t="s">
        <v>746</v>
      </c>
      <c r="B141" s="91">
        <v>2</v>
      </c>
      <c r="C141" s="133">
        <v>0.0044464697884902885</v>
      </c>
      <c r="D141" s="91" t="s">
        <v>754</v>
      </c>
      <c r="E141" s="91" t="b">
        <v>0</v>
      </c>
      <c r="F141" s="91" t="b">
        <v>0</v>
      </c>
      <c r="G141" s="91" t="b">
        <v>0</v>
      </c>
    </row>
    <row r="142" spans="1:7" ht="15">
      <c r="A142" s="91" t="s">
        <v>747</v>
      </c>
      <c r="B142" s="91">
        <v>2</v>
      </c>
      <c r="C142" s="133">
        <v>0.0044464697884902885</v>
      </c>
      <c r="D142" s="91" t="s">
        <v>754</v>
      </c>
      <c r="E142" s="91" t="b">
        <v>0</v>
      </c>
      <c r="F142" s="91" t="b">
        <v>0</v>
      </c>
      <c r="G142" s="91" t="b">
        <v>0</v>
      </c>
    </row>
    <row r="143" spans="1:7" ht="15">
      <c r="A143" s="91" t="s">
        <v>748</v>
      </c>
      <c r="B143" s="91">
        <v>2</v>
      </c>
      <c r="C143" s="133">
        <v>0.0044464697884902885</v>
      </c>
      <c r="D143" s="91" t="s">
        <v>754</v>
      </c>
      <c r="E143" s="91" t="b">
        <v>0</v>
      </c>
      <c r="F143" s="91" t="b">
        <v>0</v>
      </c>
      <c r="G143" s="91" t="b">
        <v>0</v>
      </c>
    </row>
    <row r="144" spans="1:7" ht="15">
      <c r="A144" s="91" t="s">
        <v>749</v>
      </c>
      <c r="B144" s="91">
        <v>2</v>
      </c>
      <c r="C144" s="133">
        <v>0.005584579412928781</v>
      </c>
      <c r="D144" s="91" t="s">
        <v>754</v>
      </c>
      <c r="E144" s="91" t="b">
        <v>0</v>
      </c>
      <c r="F144" s="91" t="b">
        <v>0</v>
      </c>
      <c r="G144" s="91" t="b">
        <v>0</v>
      </c>
    </row>
    <row r="145" spans="1:7" ht="15">
      <c r="A145" s="91" t="s">
        <v>750</v>
      </c>
      <c r="B145" s="91">
        <v>2</v>
      </c>
      <c r="C145" s="133">
        <v>0.0044464697884902885</v>
      </c>
      <c r="D145" s="91" t="s">
        <v>754</v>
      </c>
      <c r="E145" s="91" t="b">
        <v>0</v>
      </c>
      <c r="F145" s="91" t="b">
        <v>0</v>
      </c>
      <c r="G145" s="91" t="b">
        <v>0</v>
      </c>
    </row>
    <row r="146" spans="1:7" ht="15">
      <c r="A146" s="91" t="s">
        <v>751</v>
      </c>
      <c r="B146" s="91">
        <v>2</v>
      </c>
      <c r="C146" s="133">
        <v>0.0044464697884902885</v>
      </c>
      <c r="D146" s="91" t="s">
        <v>754</v>
      </c>
      <c r="E146" s="91" t="b">
        <v>0</v>
      </c>
      <c r="F146" s="91" t="b">
        <v>0</v>
      </c>
      <c r="G146" s="91" t="b">
        <v>0</v>
      </c>
    </row>
    <row r="147" spans="1:7" ht="15">
      <c r="A147" s="91" t="s">
        <v>510</v>
      </c>
      <c r="B147" s="91">
        <v>9</v>
      </c>
      <c r="C147" s="133">
        <v>0.01034527847951921</v>
      </c>
      <c r="D147" s="91" t="s">
        <v>456</v>
      </c>
      <c r="E147" s="91" t="b">
        <v>0</v>
      </c>
      <c r="F147" s="91" t="b">
        <v>0</v>
      </c>
      <c r="G147" s="91" t="b">
        <v>0</v>
      </c>
    </row>
    <row r="148" spans="1:7" ht="15">
      <c r="A148" s="91" t="s">
        <v>512</v>
      </c>
      <c r="B148" s="91">
        <v>7</v>
      </c>
      <c r="C148" s="133">
        <v>0.005618205802591722</v>
      </c>
      <c r="D148" s="91" t="s">
        <v>456</v>
      </c>
      <c r="E148" s="91" t="b">
        <v>0</v>
      </c>
      <c r="F148" s="91" t="b">
        <v>0</v>
      </c>
      <c r="G148" s="91" t="b">
        <v>0</v>
      </c>
    </row>
    <row r="149" spans="1:7" ht="15">
      <c r="A149" s="91" t="s">
        <v>511</v>
      </c>
      <c r="B149" s="91">
        <v>7</v>
      </c>
      <c r="C149" s="133">
        <v>0.005618205802591722</v>
      </c>
      <c r="D149" s="91" t="s">
        <v>456</v>
      </c>
      <c r="E149" s="91" t="b">
        <v>0</v>
      </c>
      <c r="F149" s="91" t="b">
        <v>0</v>
      </c>
      <c r="G149" s="91" t="b">
        <v>0</v>
      </c>
    </row>
    <row r="150" spans="1:7" ht="15">
      <c r="A150" s="91" t="s">
        <v>513</v>
      </c>
      <c r="B150" s="91">
        <v>6</v>
      </c>
      <c r="C150" s="133">
        <v>0.006896852319679473</v>
      </c>
      <c r="D150" s="91" t="s">
        <v>456</v>
      </c>
      <c r="E150" s="91" t="b">
        <v>0</v>
      </c>
      <c r="F150" s="91" t="b">
        <v>0</v>
      </c>
      <c r="G150" s="91" t="b">
        <v>0</v>
      </c>
    </row>
    <row r="151" spans="1:7" ht="15">
      <c r="A151" s="91" t="s">
        <v>514</v>
      </c>
      <c r="B151" s="91">
        <v>4</v>
      </c>
      <c r="C151" s="133">
        <v>0.014486424960331997</v>
      </c>
      <c r="D151" s="91" t="s">
        <v>456</v>
      </c>
      <c r="E151" s="91" t="b">
        <v>0</v>
      </c>
      <c r="F151" s="91" t="b">
        <v>0</v>
      </c>
      <c r="G151" s="91" t="b">
        <v>0</v>
      </c>
    </row>
    <row r="152" spans="1:7" ht="15">
      <c r="A152" s="91" t="s">
        <v>516</v>
      </c>
      <c r="B152" s="91">
        <v>4</v>
      </c>
      <c r="C152" s="133">
        <v>0.014486424960331997</v>
      </c>
      <c r="D152" s="91" t="s">
        <v>456</v>
      </c>
      <c r="E152" s="91" t="b">
        <v>0</v>
      </c>
      <c r="F152" s="91" t="b">
        <v>0</v>
      </c>
      <c r="G152" s="91" t="b">
        <v>0</v>
      </c>
    </row>
    <row r="153" spans="1:7" ht="15">
      <c r="A153" s="91" t="s">
        <v>517</v>
      </c>
      <c r="B153" s="91">
        <v>3</v>
      </c>
      <c r="C153" s="133">
        <v>0.008127648890367942</v>
      </c>
      <c r="D153" s="91" t="s">
        <v>456</v>
      </c>
      <c r="E153" s="91" t="b">
        <v>0</v>
      </c>
      <c r="F153" s="91" t="b">
        <v>0</v>
      </c>
      <c r="G153" s="91" t="b">
        <v>0</v>
      </c>
    </row>
    <row r="154" spans="1:7" ht="15">
      <c r="A154" s="91" t="s">
        <v>216</v>
      </c>
      <c r="B154" s="91">
        <v>2</v>
      </c>
      <c r="C154" s="133">
        <v>0.007243212480165999</v>
      </c>
      <c r="D154" s="91" t="s">
        <v>456</v>
      </c>
      <c r="E154" s="91" t="b">
        <v>0</v>
      </c>
      <c r="F154" s="91" t="b">
        <v>0</v>
      </c>
      <c r="G154" s="91" t="b">
        <v>0</v>
      </c>
    </row>
    <row r="155" spans="1:7" ht="15">
      <c r="A155" s="91" t="s">
        <v>518</v>
      </c>
      <c r="B155" s="91">
        <v>2</v>
      </c>
      <c r="C155" s="133">
        <v>0.007243212480165999</v>
      </c>
      <c r="D155" s="91" t="s">
        <v>456</v>
      </c>
      <c r="E155" s="91" t="b">
        <v>0</v>
      </c>
      <c r="F155" s="91" t="b">
        <v>0</v>
      </c>
      <c r="G155" s="91" t="b">
        <v>0</v>
      </c>
    </row>
    <row r="156" spans="1:7" ht="15">
      <c r="A156" s="91" t="s">
        <v>519</v>
      </c>
      <c r="B156" s="91">
        <v>2</v>
      </c>
      <c r="C156" s="133">
        <v>0.007243212480165999</v>
      </c>
      <c r="D156" s="91" t="s">
        <v>456</v>
      </c>
      <c r="E156" s="91" t="b">
        <v>0</v>
      </c>
      <c r="F156" s="91" t="b">
        <v>0</v>
      </c>
      <c r="G156" s="91" t="b">
        <v>0</v>
      </c>
    </row>
    <row r="157" spans="1:7" ht="15">
      <c r="A157" s="91" t="s">
        <v>641</v>
      </c>
      <c r="B157" s="91">
        <v>2</v>
      </c>
      <c r="C157" s="133">
        <v>0.007243212480165999</v>
      </c>
      <c r="D157" s="91" t="s">
        <v>456</v>
      </c>
      <c r="E157" s="91" t="b">
        <v>0</v>
      </c>
      <c r="F157" s="91" t="b">
        <v>0</v>
      </c>
      <c r="G157" s="91" t="b">
        <v>0</v>
      </c>
    </row>
    <row r="158" spans="1:7" ht="15">
      <c r="A158" s="91" t="s">
        <v>642</v>
      </c>
      <c r="B158" s="91">
        <v>2</v>
      </c>
      <c r="C158" s="133">
        <v>0.007243212480165999</v>
      </c>
      <c r="D158" s="91" t="s">
        <v>456</v>
      </c>
      <c r="E158" s="91" t="b">
        <v>0</v>
      </c>
      <c r="F158" s="91" t="b">
        <v>0</v>
      </c>
      <c r="G158" s="91" t="b">
        <v>0</v>
      </c>
    </row>
    <row r="159" spans="1:7" ht="15">
      <c r="A159" s="91" t="s">
        <v>661</v>
      </c>
      <c r="B159" s="91">
        <v>2</v>
      </c>
      <c r="C159" s="133">
        <v>0.007243212480165999</v>
      </c>
      <c r="D159" s="91" t="s">
        <v>456</v>
      </c>
      <c r="E159" s="91" t="b">
        <v>0</v>
      </c>
      <c r="F159" s="91" t="b">
        <v>0</v>
      </c>
      <c r="G159" s="91" t="b">
        <v>0</v>
      </c>
    </row>
    <row r="160" spans="1:7" ht="15">
      <c r="A160" s="91" t="s">
        <v>662</v>
      </c>
      <c r="B160" s="91">
        <v>2</v>
      </c>
      <c r="C160" s="133">
        <v>0.007243212480165999</v>
      </c>
      <c r="D160" s="91" t="s">
        <v>456</v>
      </c>
      <c r="E160" s="91" t="b">
        <v>0</v>
      </c>
      <c r="F160" s="91" t="b">
        <v>0</v>
      </c>
      <c r="G160" s="91" t="b">
        <v>0</v>
      </c>
    </row>
    <row r="161" spans="1:7" ht="15">
      <c r="A161" s="91" t="s">
        <v>643</v>
      </c>
      <c r="B161" s="91">
        <v>2</v>
      </c>
      <c r="C161" s="133">
        <v>0.007243212480165999</v>
      </c>
      <c r="D161" s="91" t="s">
        <v>456</v>
      </c>
      <c r="E161" s="91" t="b">
        <v>0</v>
      </c>
      <c r="F161" s="91" t="b">
        <v>0</v>
      </c>
      <c r="G161" s="91" t="b">
        <v>0</v>
      </c>
    </row>
    <row r="162" spans="1:7" ht="15">
      <c r="A162" s="91" t="s">
        <v>644</v>
      </c>
      <c r="B162" s="91">
        <v>2</v>
      </c>
      <c r="C162" s="133">
        <v>0.007243212480165999</v>
      </c>
      <c r="D162" s="91" t="s">
        <v>456</v>
      </c>
      <c r="E162" s="91" t="b">
        <v>0</v>
      </c>
      <c r="F162" s="91" t="b">
        <v>0</v>
      </c>
      <c r="G162" s="91" t="b">
        <v>0</v>
      </c>
    </row>
    <row r="163" spans="1:7" ht="15">
      <c r="A163" s="91" t="s">
        <v>645</v>
      </c>
      <c r="B163" s="91">
        <v>2</v>
      </c>
      <c r="C163" s="133">
        <v>0.007243212480165999</v>
      </c>
      <c r="D163" s="91" t="s">
        <v>456</v>
      </c>
      <c r="E163" s="91" t="b">
        <v>0</v>
      </c>
      <c r="F163" s="91" t="b">
        <v>0</v>
      </c>
      <c r="G163" s="91" t="b">
        <v>0</v>
      </c>
    </row>
    <row r="164" spans="1:7" ht="15">
      <c r="A164" s="91" t="s">
        <v>663</v>
      </c>
      <c r="B164" s="91">
        <v>2</v>
      </c>
      <c r="C164" s="133">
        <v>0.007243212480165999</v>
      </c>
      <c r="D164" s="91" t="s">
        <v>456</v>
      </c>
      <c r="E164" s="91" t="b">
        <v>0</v>
      </c>
      <c r="F164" s="91" t="b">
        <v>0</v>
      </c>
      <c r="G164" s="91" t="b">
        <v>0</v>
      </c>
    </row>
    <row r="165" spans="1:7" ht="15">
      <c r="A165" s="91" t="s">
        <v>646</v>
      </c>
      <c r="B165" s="91">
        <v>2</v>
      </c>
      <c r="C165" s="133">
        <v>0.007243212480165999</v>
      </c>
      <c r="D165" s="91" t="s">
        <v>456</v>
      </c>
      <c r="E165" s="91" t="b">
        <v>0</v>
      </c>
      <c r="F165" s="91" t="b">
        <v>0</v>
      </c>
      <c r="G165" s="91" t="b">
        <v>0</v>
      </c>
    </row>
    <row r="166" spans="1:7" ht="15">
      <c r="A166" s="91" t="s">
        <v>647</v>
      </c>
      <c r="B166" s="91">
        <v>2</v>
      </c>
      <c r="C166" s="133">
        <v>0.007243212480165999</v>
      </c>
      <c r="D166" s="91" t="s">
        <v>456</v>
      </c>
      <c r="E166" s="91" t="b">
        <v>0</v>
      </c>
      <c r="F166" s="91" t="b">
        <v>0</v>
      </c>
      <c r="G166" s="91" t="b">
        <v>0</v>
      </c>
    </row>
    <row r="167" spans="1:7" ht="15">
      <c r="A167" s="91" t="s">
        <v>648</v>
      </c>
      <c r="B167" s="91">
        <v>2</v>
      </c>
      <c r="C167" s="133">
        <v>0.007243212480165999</v>
      </c>
      <c r="D167" s="91" t="s">
        <v>456</v>
      </c>
      <c r="E167" s="91" t="b">
        <v>0</v>
      </c>
      <c r="F167" s="91" t="b">
        <v>0</v>
      </c>
      <c r="G167" s="91" t="b">
        <v>0</v>
      </c>
    </row>
    <row r="168" spans="1:7" ht="15">
      <c r="A168" s="91" t="s">
        <v>649</v>
      </c>
      <c r="B168" s="91">
        <v>2</v>
      </c>
      <c r="C168" s="133">
        <v>0.007243212480165999</v>
      </c>
      <c r="D168" s="91" t="s">
        <v>456</v>
      </c>
      <c r="E168" s="91" t="b">
        <v>0</v>
      </c>
      <c r="F168" s="91" t="b">
        <v>0</v>
      </c>
      <c r="G168" s="91" t="b">
        <v>0</v>
      </c>
    </row>
    <row r="169" spans="1:7" ht="15">
      <c r="A169" s="91" t="s">
        <v>650</v>
      </c>
      <c r="B169" s="91">
        <v>2</v>
      </c>
      <c r="C169" s="133">
        <v>0.007243212480165999</v>
      </c>
      <c r="D169" s="91" t="s">
        <v>456</v>
      </c>
      <c r="E169" s="91" t="b">
        <v>0</v>
      </c>
      <c r="F169" s="91" t="b">
        <v>0</v>
      </c>
      <c r="G169" s="91" t="b">
        <v>0</v>
      </c>
    </row>
    <row r="170" spans="1:7" ht="15">
      <c r="A170" s="91" t="s">
        <v>651</v>
      </c>
      <c r="B170" s="91">
        <v>2</v>
      </c>
      <c r="C170" s="133">
        <v>0.007243212480165999</v>
      </c>
      <c r="D170" s="91" t="s">
        <v>456</v>
      </c>
      <c r="E170" s="91" t="b">
        <v>0</v>
      </c>
      <c r="F170" s="91" t="b">
        <v>0</v>
      </c>
      <c r="G170" s="91" t="b">
        <v>0</v>
      </c>
    </row>
    <row r="171" spans="1:7" ht="15">
      <c r="A171" s="91" t="s">
        <v>652</v>
      </c>
      <c r="B171" s="91">
        <v>2</v>
      </c>
      <c r="C171" s="133">
        <v>0.007243212480165999</v>
      </c>
      <c r="D171" s="91" t="s">
        <v>456</v>
      </c>
      <c r="E171" s="91" t="b">
        <v>0</v>
      </c>
      <c r="F171" s="91" t="b">
        <v>0</v>
      </c>
      <c r="G171" s="91" t="b">
        <v>0</v>
      </c>
    </row>
    <row r="172" spans="1:7" ht="15">
      <c r="A172" s="91" t="s">
        <v>653</v>
      </c>
      <c r="B172" s="91">
        <v>2</v>
      </c>
      <c r="C172" s="133">
        <v>0.007243212480165999</v>
      </c>
      <c r="D172" s="91" t="s">
        <v>456</v>
      </c>
      <c r="E172" s="91" t="b">
        <v>0</v>
      </c>
      <c r="F172" s="91" t="b">
        <v>0</v>
      </c>
      <c r="G172" s="91" t="b">
        <v>0</v>
      </c>
    </row>
    <row r="173" spans="1:7" ht="15">
      <c r="A173" s="91" t="s">
        <v>654</v>
      </c>
      <c r="B173" s="91">
        <v>2</v>
      </c>
      <c r="C173" s="133">
        <v>0.007243212480165999</v>
      </c>
      <c r="D173" s="91" t="s">
        <v>456</v>
      </c>
      <c r="E173" s="91" t="b">
        <v>0</v>
      </c>
      <c r="F173" s="91" t="b">
        <v>0</v>
      </c>
      <c r="G173" s="91" t="b">
        <v>0</v>
      </c>
    </row>
    <row r="174" spans="1:7" ht="15">
      <c r="A174" s="91" t="s">
        <v>655</v>
      </c>
      <c r="B174" s="91">
        <v>2</v>
      </c>
      <c r="C174" s="133">
        <v>0.007243212480165999</v>
      </c>
      <c r="D174" s="91" t="s">
        <v>456</v>
      </c>
      <c r="E174" s="91" t="b">
        <v>0</v>
      </c>
      <c r="F174" s="91" t="b">
        <v>0</v>
      </c>
      <c r="G174" s="91" t="b">
        <v>0</v>
      </c>
    </row>
    <row r="175" spans="1:7" ht="15">
      <c r="A175" s="91" t="s">
        <v>656</v>
      </c>
      <c r="B175" s="91">
        <v>2</v>
      </c>
      <c r="C175" s="133">
        <v>0.007243212480165999</v>
      </c>
      <c r="D175" s="91" t="s">
        <v>456</v>
      </c>
      <c r="E175" s="91" t="b">
        <v>0</v>
      </c>
      <c r="F175" s="91" t="b">
        <v>0</v>
      </c>
      <c r="G175" s="91" t="b">
        <v>0</v>
      </c>
    </row>
    <row r="176" spans="1:7" ht="15">
      <c r="A176" s="91" t="s">
        <v>657</v>
      </c>
      <c r="B176" s="91">
        <v>2</v>
      </c>
      <c r="C176" s="133">
        <v>0.007243212480165999</v>
      </c>
      <c r="D176" s="91" t="s">
        <v>456</v>
      </c>
      <c r="E176" s="91" t="b">
        <v>0</v>
      </c>
      <c r="F176" s="91" t="b">
        <v>0</v>
      </c>
      <c r="G176" s="91" t="b">
        <v>0</v>
      </c>
    </row>
    <row r="177" spans="1:7" ht="15">
      <c r="A177" s="91" t="s">
        <v>658</v>
      </c>
      <c r="B177" s="91">
        <v>2</v>
      </c>
      <c r="C177" s="133">
        <v>0.007243212480165999</v>
      </c>
      <c r="D177" s="91" t="s">
        <v>456</v>
      </c>
      <c r="E177" s="91" t="b">
        <v>0</v>
      </c>
      <c r="F177" s="91" t="b">
        <v>0</v>
      </c>
      <c r="G177" s="91" t="b">
        <v>0</v>
      </c>
    </row>
    <row r="178" spans="1:7" ht="15">
      <c r="A178" s="91" t="s">
        <v>659</v>
      </c>
      <c r="B178" s="91">
        <v>2</v>
      </c>
      <c r="C178" s="133">
        <v>0.007243212480165999</v>
      </c>
      <c r="D178" s="91" t="s">
        <v>456</v>
      </c>
      <c r="E178" s="91" t="b">
        <v>0</v>
      </c>
      <c r="F178" s="91" t="b">
        <v>0</v>
      </c>
      <c r="G178" s="91" t="b">
        <v>0</v>
      </c>
    </row>
    <row r="179" spans="1:7" ht="15">
      <c r="A179" s="91" t="s">
        <v>660</v>
      </c>
      <c r="B179" s="91">
        <v>2</v>
      </c>
      <c r="C179" s="133">
        <v>0.007243212480165999</v>
      </c>
      <c r="D179" s="91" t="s">
        <v>456</v>
      </c>
      <c r="E179" s="91" t="b">
        <v>0</v>
      </c>
      <c r="F179" s="91" t="b">
        <v>0</v>
      </c>
      <c r="G179" s="91" t="b">
        <v>0</v>
      </c>
    </row>
    <row r="180" spans="1:7" ht="15">
      <c r="A180" s="91" t="s">
        <v>734</v>
      </c>
      <c r="B180" s="91">
        <v>2</v>
      </c>
      <c r="C180" s="133">
        <v>0.007243212480165999</v>
      </c>
      <c r="D180" s="91" t="s">
        <v>456</v>
      </c>
      <c r="E180" s="91" t="b">
        <v>0</v>
      </c>
      <c r="F180" s="91" t="b">
        <v>0</v>
      </c>
      <c r="G180" s="91" t="b">
        <v>0</v>
      </c>
    </row>
    <row r="181" spans="1:7" ht="15">
      <c r="A181" s="91" t="s">
        <v>735</v>
      </c>
      <c r="B181" s="91">
        <v>2</v>
      </c>
      <c r="C181" s="133">
        <v>0.007243212480165999</v>
      </c>
      <c r="D181" s="91" t="s">
        <v>456</v>
      </c>
      <c r="E181" s="91" t="b">
        <v>0</v>
      </c>
      <c r="F181" s="91" t="b">
        <v>0</v>
      </c>
      <c r="G181" s="91" t="b">
        <v>0</v>
      </c>
    </row>
    <row r="182" spans="1:7" ht="15">
      <c r="A182" s="91" t="s">
        <v>736</v>
      </c>
      <c r="B182" s="91">
        <v>2</v>
      </c>
      <c r="C182" s="133">
        <v>0.007243212480165999</v>
      </c>
      <c r="D182" s="91" t="s">
        <v>456</v>
      </c>
      <c r="E182" s="91" t="b">
        <v>0</v>
      </c>
      <c r="F182" s="91" t="b">
        <v>0</v>
      </c>
      <c r="G182" s="91" t="b">
        <v>0</v>
      </c>
    </row>
    <row r="183" spans="1:7" ht="15">
      <c r="A183" s="91" t="s">
        <v>737</v>
      </c>
      <c r="B183" s="91">
        <v>2</v>
      </c>
      <c r="C183" s="133">
        <v>0.007243212480165999</v>
      </c>
      <c r="D183" s="91" t="s">
        <v>456</v>
      </c>
      <c r="E183" s="91" t="b">
        <v>0</v>
      </c>
      <c r="F183" s="91" t="b">
        <v>0</v>
      </c>
      <c r="G183" s="91" t="b">
        <v>0</v>
      </c>
    </row>
    <row r="184" spans="1:7" ht="15">
      <c r="A184" s="91" t="s">
        <v>738</v>
      </c>
      <c r="B184" s="91">
        <v>2</v>
      </c>
      <c r="C184" s="133">
        <v>0.007243212480165999</v>
      </c>
      <c r="D184" s="91" t="s">
        <v>456</v>
      </c>
      <c r="E184" s="91" t="b">
        <v>0</v>
      </c>
      <c r="F184" s="91" t="b">
        <v>0</v>
      </c>
      <c r="G184" s="91" t="b">
        <v>0</v>
      </c>
    </row>
    <row r="185" spans="1:7" ht="15">
      <c r="A185" s="91" t="s">
        <v>739</v>
      </c>
      <c r="B185" s="91">
        <v>2</v>
      </c>
      <c r="C185" s="133">
        <v>0.007243212480165999</v>
      </c>
      <c r="D185" s="91" t="s">
        <v>456</v>
      </c>
      <c r="E185" s="91" t="b">
        <v>0</v>
      </c>
      <c r="F185" s="91" t="b">
        <v>0</v>
      </c>
      <c r="G185" s="91" t="b">
        <v>0</v>
      </c>
    </row>
    <row r="186" spans="1:7" ht="15">
      <c r="A186" s="91" t="s">
        <v>740</v>
      </c>
      <c r="B186" s="91">
        <v>2</v>
      </c>
      <c r="C186" s="133">
        <v>0.007243212480165999</v>
      </c>
      <c r="D186" s="91" t="s">
        <v>456</v>
      </c>
      <c r="E186" s="91" t="b">
        <v>0</v>
      </c>
      <c r="F186" s="91" t="b">
        <v>0</v>
      </c>
      <c r="G186" s="91" t="b">
        <v>0</v>
      </c>
    </row>
    <row r="187" spans="1:7" ht="15">
      <c r="A187" s="91" t="s">
        <v>741</v>
      </c>
      <c r="B187" s="91">
        <v>2</v>
      </c>
      <c r="C187" s="133">
        <v>0.007243212480165999</v>
      </c>
      <c r="D187" s="91" t="s">
        <v>456</v>
      </c>
      <c r="E187" s="91" t="b">
        <v>0</v>
      </c>
      <c r="F187" s="91" t="b">
        <v>0</v>
      </c>
      <c r="G187" s="91" t="b">
        <v>0</v>
      </c>
    </row>
    <row r="188" spans="1:7" ht="15">
      <c r="A188" s="91" t="s">
        <v>742</v>
      </c>
      <c r="B188" s="91">
        <v>2</v>
      </c>
      <c r="C188" s="133">
        <v>0.007243212480165999</v>
      </c>
      <c r="D188" s="91" t="s">
        <v>456</v>
      </c>
      <c r="E188" s="91" t="b">
        <v>0</v>
      </c>
      <c r="F188" s="91" t="b">
        <v>0</v>
      </c>
      <c r="G188" s="91" t="b">
        <v>0</v>
      </c>
    </row>
    <row r="189" spans="1:7" ht="15">
      <c r="A189" s="91" t="s">
        <v>743</v>
      </c>
      <c r="B189" s="91">
        <v>2</v>
      </c>
      <c r="C189" s="133">
        <v>0.007243212480165999</v>
      </c>
      <c r="D189" s="91" t="s">
        <v>456</v>
      </c>
      <c r="E189" s="91" t="b">
        <v>0</v>
      </c>
      <c r="F189" s="91" t="b">
        <v>0</v>
      </c>
      <c r="G189" s="91" t="b">
        <v>0</v>
      </c>
    </row>
    <row r="190" spans="1:7" ht="15">
      <c r="A190" s="91" t="s">
        <v>744</v>
      </c>
      <c r="B190" s="91">
        <v>2</v>
      </c>
      <c r="C190" s="133">
        <v>0.007243212480165999</v>
      </c>
      <c r="D190" s="91" t="s">
        <v>456</v>
      </c>
      <c r="E190" s="91" t="b">
        <v>0</v>
      </c>
      <c r="F190" s="91" t="b">
        <v>0</v>
      </c>
      <c r="G190" s="91" t="b">
        <v>0</v>
      </c>
    </row>
    <row r="191" spans="1:7" ht="15">
      <c r="A191" s="91" t="s">
        <v>745</v>
      </c>
      <c r="B191" s="91">
        <v>2</v>
      </c>
      <c r="C191" s="133">
        <v>0.007243212480165999</v>
      </c>
      <c r="D191" s="91" t="s">
        <v>456</v>
      </c>
      <c r="E191" s="91" t="b">
        <v>0</v>
      </c>
      <c r="F191" s="91" t="b">
        <v>0</v>
      </c>
      <c r="G191" s="91" t="b">
        <v>0</v>
      </c>
    </row>
    <row r="192" spans="1:7" ht="15">
      <c r="A192" s="91" t="s">
        <v>537</v>
      </c>
      <c r="B192" s="91">
        <v>2</v>
      </c>
      <c r="C192" s="133">
        <v>0.007243212480165999</v>
      </c>
      <c r="D192" s="91" t="s">
        <v>456</v>
      </c>
      <c r="E192" s="91" t="b">
        <v>0</v>
      </c>
      <c r="F192" s="91" t="b">
        <v>0</v>
      </c>
      <c r="G192" s="91" t="b">
        <v>0</v>
      </c>
    </row>
    <row r="193" spans="1:7" ht="15">
      <c r="A193" s="91" t="s">
        <v>527</v>
      </c>
      <c r="B193" s="91">
        <v>2</v>
      </c>
      <c r="C193" s="133">
        <v>0.007243212480165999</v>
      </c>
      <c r="D193" s="91" t="s">
        <v>456</v>
      </c>
      <c r="E193" s="91" t="b">
        <v>0</v>
      </c>
      <c r="F193" s="91" t="b">
        <v>0</v>
      </c>
      <c r="G193" s="91" t="b">
        <v>0</v>
      </c>
    </row>
    <row r="194" spans="1:7" ht="15">
      <c r="A194" s="91" t="s">
        <v>538</v>
      </c>
      <c r="B194" s="91">
        <v>2</v>
      </c>
      <c r="C194" s="133">
        <v>0.010362694300518135</v>
      </c>
      <c r="D194" s="91" t="s">
        <v>456</v>
      </c>
      <c r="E194" s="91" t="b">
        <v>0</v>
      </c>
      <c r="F194" s="91" t="b">
        <v>0</v>
      </c>
      <c r="G194" s="91" t="b">
        <v>0</v>
      </c>
    </row>
    <row r="195" spans="1:7" ht="15">
      <c r="A195" s="91" t="s">
        <v>639</v>
      </c>
      <c r="B195" s="91">
        <v>2</v>
      </c>
      <c r="C195" s="133">
        <v>0.010362694300518135</v>
      </c>
      <c r="D195" s="91" t="s">
        <v>456</v>
      </c>
      <c r="E195" s="91" t="b">
        <v>0</v>
      </c>
      <c r="F195" s="91" t="b">
        <v>0</v>
      </c>
      <c r="G195" s="91" t="b">
        <v>0</v>
      </c>
    </row>
    <row r="196" spans="1:7" ht="15">
      <c r="A196" s="91" t="s">
        <v>640</v>
      </c>
      <c r="B196" s="91">
        <v>2</v>
      </c>
      <c r="C196" s="133">
        <v>0.010362694300518135</v>
      </c>
      <c r="D196" s="91" t="s">
        <v>456</v>
      </c>
      <c r="E196" s="91" t="b">
        <v>0</v>
      </c>
      <c r="F196" s="91" t="b">
        <v>0</v>
      </c>
      <c r="G196" s="91" t="b">
        <v>0</v>
      </c>
    </row>
    <row r="197" spans="1:7" ht="15">
      <c r="A197" s="91" t="s">
        <v>536</v>
      </c>
      <c r="B197" s="91">
        <v>2</v>
      </c>
      <c r="C197" s="133">
        <v>0.010362694300518135</v>
      </c>
      <c r="D197" s="91" t="s">
        <v>456</v>
      </c>
      <c r="E197" s="91" t="b">
        <v>0</v>
      </c>
      <c r="F197" s="91" t="b">
        <v>0</v>
      </c>
      <c r="G197" s="91" t="b">
        <v>0</v>
      </c>
    </row>
    <row r="198" spans="1:7" ht="15">
      <c r="A198" s="91" t="s">
        <v>510</v>
      </c>
      <c r="B198" s="91">
        <v>9</v>
      </c>
      <c r="C198" s="133">
        <v>0.01048133758358364</v>
      </c>
      <c r="D198" s="91" t="s">
        <v>457</v>
      </c>
      <c r="E198" s="91" t="b">
        <v>0</v>
      </c>
      <c r="F198" s="91" t="b">
        <v>0</v>
      </c>
      <c r="G198" s="91" t="b">
        <v>0</v>
      </c>
    </row>
    <row r="199" spans="1:7" ht="15">
      <c r="A199" s="91" t="s">
        <v>511</v>
      </c>
      <c r="B199" s="91">
        <v>7</v>
      </c>
      <c r="C199" s="133">
        <v>0.008152151453898387</v>
      </c>
      <c r="D199" s="91" t="s">
        <v>457</v>
      </c>
      <c r="E199" s="91" t="b">
        <v>0</v>
      </c>
      <c r="F199" s="91" t="b">
        <v>0</v>
      </c>
      <c r="G199" s="91" t="b">
        <v>0</v>
      </c>
    </row>
    <row r="200" spans="1:7" ht="15">
      <c r="A200" s="91" t="s">
        <v>512</v>
      </c>
      <c r="B200" s="91">
        <v>7</v>
      </c>
      <c r="C200" s="133">
        <v>0.008152151453898387</v>
      </c>
      <c r="D200" s="91" t="s">
        <v>457</v>
      </c>
      <c r="E200" s="91" t="b">
        <v>0</v>
      </c>
      <c r="F200" s="91" t="b">
        <v>0</v>
      </c>
      <c r="G200" s="91" t="b">
        <v>0</v>
      </c>
    </row>
    <row r="201" spans="1:7" ht="15">
      <c r="A201" s="91" t="s">
        <v>521</v>
      </c>
      <c r="B201" s="91">
        <v>4</v>
      </c>
      <c r="C201" s="133">
        <v>0.00949495034267985</v>
      </c>
      <c r="D201" s="91" t="s">
        <v>457</v>
      </c>
      <c r="E201" s="91" t="b">
        <v>0</v>
      </c>
      <c r="F201" s="91" t="b">
        <v>0</v>
      </c>
      <c r="G201" s="91" t="b">
        <v>0</v>
      </c>
    </row>
    <row r="202" spans="1:7" ht="15">
      <c r="A202" s="91" t="s">
        <v>522</v>
      </c>
      <c r="B202" s="91">
        <v>4</v>
      </c>
      <c r="C202" s="133">
        <v>0.00949495034267985</v>
      </c>
      <c r="D202" s="91" t="s">
        <v>457</v>
      </c>
      <c r="E202" s="91" t="b">
        <v>0</v>
      </c>
      <c r="F202" s="91" t="b">
        <v>0</v>
      </c>
      <c r="G202" s="91" t="b">
        <v>0</v>
      </c>
    </row>
    <row r="203" spans="1:7" ht="15">
      <c r="A203" s="91" t="s">
        <v>523</v>
      </c>
      <c r="B203" s="91">
        <v>4</v>
      </c>
      <c r="C203" s="133">
        <v>0.00949495034267985</v>
      </c>
      <c r="D203" s="91" t="s">
        <v>457</v>
      </c>
      <c r="E203" s="91" t="b">
        <v>0</v>
      </c>
      <c r="F203" s="91" t="b">
        <v>0</v>
      </c>
      <c r="G203" s="91" t="b">
        <v>0</v>
      </c>
    </row>
    <row r="204" spans="1:7" ht="15">
      <c r="A204" s="91" t="s">
        <v>524</v>
      </c>
      <c r="B204" s="91">
        <v>4</v>
      </c>
      <c r="C204" s="133">
        <v>0.015485597022560072</v>
      </c>
      <c r="D204" s="91" t="s">
        <v>457</v>
      </c>
      <c r="E204" s="91" t="b">
        <v>0</v>
      </c>
      <c r="F204" s="91" t="b">
        <v>0</v>
      </c>
      <c r="G204" s="91" t="b">
        <v>0</v>
      </c>
    </row>
    <row r="205" spans="1:7" ht="15">
      <c r="A205" s="91" t="s">
        <v>525</v>
      </c>
      <c r="B205" s="91">
        <v>4</v>
      </c>
      <c r="C205" s="133">
        <v>0.00949495034267985</v>
      </c>
      <c r="D205" s="91" t="s">
        <v>457</v>
      </c>
      <c r="E205" s="91" t="b">
        <v>0</v>
      </c>
      <c r="F205" s="91" t="b">
        <v>0</v>
      </c>
      <c r="G205" s="91" t="b">
        <v>0</v>
      </c>
    </row>
    <row r="206" spans="1:7" ht="15">
      <c r="A206" s="91" t="s">
        <v>526</v>
      </c>
      <c r="B206" s="91">
        <v>3</v>
      </c>
      <c r="C206" s="133">
        <v>0.008985970019820334</v>
      </c>
      <c r="D206" s="91" t="s">
        <v>457</v>
      </c>
      <c r="E206" s="91" t="b">
        <v>0</v>
      </c>
      <c r="F206" s="91" t="b">
        <v>0</v>
      </c>
      <c r="G206" s="91" t="b">
        <v>0</v>
      </c>
    </row>
    <row r="207" spans="1:7" ht="15">
      <c r="A207" s="91" t="s">
        <v>527</v>
      </c>
      <c r="B207" s="91">
        <v>3</v>
      </c>
      <c r="C207" s="133">
        <v>0.008985970019820334</v>
      </c>
      <c r="D207" s="91" t="s">
        <v>457</v>
      </c>
      <c r="E207" s="91" t="b">
        <v>0</v>
      </c>
      <c r="F207" s="91" t="b">
        <v>0</v>
      </c>
      <c r="G207" s="91" t="b">
        <v>0</v>
      </c>
    </row>
    <row r="208" spans="1:7" ht="15">
      <c r="A208" s="91" t="s">
        <v>513</v>
      </c>
      <c r="B208" s="91">
        <v>3</v>
      </c>
      <c r="C208" s="133">
        <v>0.008985970019820334</v>
      </c>
      <c r="D208" s="91" t="s">
        <v>457</v>
      </c>
      <c r="E208" s="91" t="b">
        <v>0</v>
      </c>
      <c r="F208" s="91" t="b">
        <v>0</v>
      </c>
      <c r="G208" s="91" t="b">
        <v>0</v>
      </c>
    </row>
    <row r="209" spans="1:7" ht="15">
      <c r="A209" s="91" t="s">
        <v>220</v>
      </c>
      <c r="B209" s="91">
        <v>2</v>
      </c>
      <c r="C209" s="133">
        <v>0.007742798511280036</v>
      </c>
      <c r="D209" s="91" t="s">
        <v>457</v>
      </c>
      <c r="E209" s="91" t="b">
        <v>0</v>
      </c>
      <c r="F209" s="91" t="b">
        <v>0</v>
      </c>
      <c r="G209" s="91" t="b">
        <v>0</v>
      </c>
    </row>
    <row r="210" spans="1:7" ht="15">
      <c r="A210" s="91" t="s">
        <v>702</v>
      </c>
      <c r="B210" s="91">
        <v>2</v>
      </c>
      <c r="C210" s="133">
        <v>0.007742798511280036</v>
      </c>
      <c r="D210" s="91" t="s">
        <v>457</v>
      </c>
      <c r="E210" s="91" t="b">
        <v>0</v>
      </c>
      <c r="F210" s="91" t="b">
        <v>0</v>
      </c>
      <c r="G210" s="91" t="b">
        <v>0</v>
      </c>
    </row>
    <row r="211" spans="1:7" ht="15">
      <c r="A211" s="91" t="s">
        <v>703</v>
      </c>
      <c r="B211" s="91">
        <v>2</v>
      </c>
      <c r="C211" s="133">
        <v>0.007742798511280036</v>
      </c>
      <c r="D211" s="91" t="s">
        <v>457</v>
      </c>
      <c r="E211" s="91" t="b">
        <v>0</v>
      </c>
      <c r="F211" s="91" t="b">
        <v>0</v>
      </c>
      <c r="G211" s="91" t="b">
        <v>0</v>
      </c>
    </row>
    <row r="212" spans="1:7" ht="15">
      <c r="A212" s="91" t="s">
        <v>704</v>
      </c>
      <c r="B212" s="91">
        <v>2</v>
      </c>
      <c r="C212" s="133">
        <v>0.007742798511280036</v>
      </c>
      <c r="D212" s="91" t="s">
        <v>457</v>
      </c>
      <c r="E212" s="91" t="b">
        <v>0</v>
      </c>
      <c r="F212" s="91" t="b">
        <v>0</v>
      </c>
      <c r="G212" s="91" t="b">
        <v>0</v>
      </c>
    </row>
    <row r="213" spans="1:7" ht="15">
      <c r="A213" s="91" t="s">
        <v>705</v>
      </c>
      <c r="B213" s="91">
        <v>2</v>
      </c>
      <c r="C213" s="133">
        <v>0.007742798511280036</v>
      </c>
      <c r="D213" s="91" t="s">
        <v>457</v>
      </c>
      <c r="E213" s="91" t="b">
        <v>0</v>
      </c>
      <c r="F213" s="91" t="b">
        <v>0</v>
      </c>
      <c r="G213" s="91" t="b">
        <v>0</v>
      </c>
    </row>
    <row r="214" spans="1:7" ht="15">
      <c r="A214" s="91" t="s">
        <v>706</v>
      </c>
      <c r="B214" s="91">
        <v>2</v>
      </c>
      <c r="C214" s="133">
        <v>0.007742798511280036</v>
      </c>
      <c r="D214" s="91" t="s">
        <v>457</v>
      </c>
      <c r="E214" s="91" t="b">
        <v>0</v>
      </c>
      <c r="F214" s="91" t="b">
        <v>0</v>
      </c>
      <c r="G214" s="91" t="b">
        <v>0</v>
      </c>
    </row>
    <row r="215" spans="1:7" ht="15">
      <c r="A215" s="91" t="s">
        <v>707</v>
      </c>
      <c r="B215" s="91">
        <v>2</v>
      </c>
      <c r="C215" s="133">
        <v>0.007742798511280036</v>
      </c>
      <c r="D215" s="91" t="s">
        <v>457</v>
      </c>
      <c r="E215" s="91" t="b">
        <v>0</v>
      </c>
      <c r="F215" s="91" t="b">
        <v>0</v>
      </c>
      <c r="G215" s="91" t="b">
        <v>0</v>
      </c>
    </row>
    <row r="216" spans="1:7" ht="15">
      <c r="A216" s="91" t="s">
        <v>708</v>
      </c>
      <c r="B216" s="91">
        <v>2</v>
      </c>
      <c r="C216" s="133">
        <v>0.007742798511280036</v>
      </c>
      <c r="D216" s="91" t="s">
        <v>457</v>
      </c>
      <c r="E216" s="91" t="b">
        <v>0</v>
      </c>
      <c r="F216" s="91" t="b">
        <v>0</v>
      </c>
      <c r="G216" s="91" t="b">
        <v>0</v>
      </c>
    </row>
    <row r="217" spans="1:7" ht="15">
      <c r="A217" s="91" t="s">
        <v>709</v>
      </c>
      <c r="B217" s="91">
        <v>2</v>
      </c>
      <c r="C217" s="133">
        <v>0.007742798511280036</v>
      </c>
      <c r="D217" s="91" t="s">
        <v>457</v>
      </c>
      <c r="E217" s="91" t="b">
        <v>0</v>
      </c>
      <c r="F217" s="91" t="b">
        <v>0</v>
      </c>
      <c r="G217" s="91" t="b">
        <v>0</v>
      </c>
    </row>
    <row r="218" spans="1:7" ht="15">
      <c r="A218" s="91" t="s">
        <v>534</v>
      </c>
      <c r="B218" s="91">
        <v>2</v>
      </c>
      <c r="C218" s="133">
        <v>0.007742798511280036</v>
      </c>
      <c r="D218" s="91" t="s">
        <v>457</v>
      </c>
      <c r="E218" s="91" t="b">
        <v>0</v>
      </c>
      <c r="F218" s="91" t="b">
        <v>0</v>
      </c>
      <c r="G218" s="91" t="b">
        <v>0</v>
      </c>
    </row>
    <row r="219" spans="1:7" ht="15">
      <c r="A219" s="91" t="s">
        <v>710</v>
      </c>
      <c r="B219" s="91">
        <v>2</v>
      </c>
      <c r="C219" s="133">
        <v>0.007742798511280036</v>
      </c>
      <c r="D219" s="91" t="s">
        <v>457</v>
      </c>
      <c r="E219" s="91" t="b">
        <v>0</v>
      </c>
      <c r="F219" s="91" t="b">
        <v>0</v>
      </c>
      <c r="G219" s="91" t="b">
        <v>0</v>
      </c>
    </row>
    <row r="220" spans="1:7" ht="15">
      <c r="A220" s="91" t="s">
        <v>711</v>
      </c>
      <c r="B220" s="91">
        <v>2</v>
      </c>
      <c r="C220" s="133">
        <v>0.007742798511280036</v>
      </c>
      <c r="D220" s="91" t="s">
        <v>457</v>
      </c>
      <c r="E220" s="91" t="b">
        <v>0</v>
      </c>
      <c r="F220" s="91" t="b">
        <v>0</v>
      </c>
      <c r="G220" s="91" t="b">
        <v>0</v>
      </c>
    </row>
    <row r="221" spans="1:7" ht="15">
      <c r="A221" s="91" t="s">
        <v>746</v>
      </c>
      <c r="B221" s="91">
        <v>2</v>
      </c>
      <c r="C221" s="133">
        <v>0.007742798511280036</v>
      </c>
      <c r="D221" s="91" t="s">
        <v>457</v>
      </c>
      <c r="E221" s="91" t="b">
        <v>0</v>
      </c>
      <c r="F221" s="91" t="b">
        <v>0</v>
      </c>
      <c r="G221" s="91" t="b">
        <v>0</v>
      </c>
    </row>
    <row r="222" spans="1:7" ht="15">
      <c r="A222" s="91" t="s">
        <v>750</v>
      </c>
      <c r="B222" s="91">
        <v>2</v>
      </c>
      <c r="C222" s="133">
        <v>0.007742798511280036</v>
      </c>
      <c r="D222" s="91" t="s">
        <v>457</v>
      </c>
      <c r="E222" s="91" t="b">
        <v>0</v>
      </c>
      <c r="F222" s="91" t="b">
        <v>0</v>
      </c>
      <c r="G222" s="91" t="b">
        <v>0</v>
      </c>
    </row>
    <row r="223" spans="1:7" ht="15">
      <c r="A223" s="91" t="s">
        <v>751</v>
      </c>
      <c r="B223" s="91">
        <v>2</v>
      </c>
      <c r="C223" s="133">
        <v>0.007742798511280036</v>
      </c>
      <c r="D223" s="91" t="s">
        <v>457</v>
      </c>
      <c r="E223" s="91" t="b">
        <v>0</v>
      </c>
      <c r="F223" s="91" t="b">
        <v>0</v>
      </c>
      <c r="G223" s="91" t="b">
        <v>0</v>
      </c>
    </row>
    <row r="224" spans="1:7" ht="15">
      <c r="A224" s="91" t="s">
        <v>537</v>
      </c>
      <c r="B224" s="91">
        <v>2</v>
      </c>
      <c r="C224" s="133">
        <v>0.007742798511280036</v>
      </c>
      <c r="D224" s="91" t="s">
        <v>457</v>
      </c>
      <c r="E224" s="91" t="b">
        <v>0</v>
      </c>
      <c r="F224" s="91" t="b">
        <v>0</v>
      </c>
      <c r="G224" s="91" t="b">
        <v>0</v>
      </c>
    </row>
    <row r="225" spans="1:7" ht="15">
      <c r="A225" s="91" t="s">
        <v>514</v>
      </c>
      <c r="B225" s="91">
        <v>2</v>
      </c>
      <c r="C225" s="133">
        <v>0.010738121851220148</v>
      </c>
      <c r="D225" s="91" t="s">
        <v>457</v>
      </c>
      <c r="E225" s="91" t="b">
        <v>0</v>
      </c>
      <c r="F225" s="91" t="b">
        <v>0</v>
      </c>
      <c r="G225" s="91" t="b">
        <v>0</v>
      </c>
    </row>
    <row r="226" spans="1:7" ht="15">
      <c r="A226" s="91" t="s">
        <v>516</v>
      </c>
      <c r="B226" s="91">
        <v>2</v>
      </c>
      <c r="C226" s="133">
        <v>0.010738121851220148</v>
      </c>
      <c r="D226" s="91" t="s">
        <v>457</v>
      </c>
      <c r="E226" s="91" t="b">
        <v>0</v>
      </c>
      <c r="F226" s="91" t="b">
        <v>0</v>
      </c>
      <c r="G226" s="91" t="b">
        <v>0</v>
      </c>
    </row>
    <row r="227" spans="1:7" ht="15">
      <c r="A227" s="91" t="s">
        <v>749</v>
      </c>
      <c r="B227" s="91">
        <v>2</v>
      </c>
      <c r="C227" s="133">
        <v>0.010738121851220148</v>
      </c>
      <c r="D227" s="91" t="s">
        <v>457</v>
      </c>
      <c r="E227" s="91" t="b">
        <v>0</v>
      </c>
      <c r="F227" s="91" t="b">
        <v>0</v>
      </c>
      <c r="G227" s="91" t="b">
        <v>0</v>
      </c>
    </row>
    <row r="228" spans="1:7" ht="15">
      <c r="A228" s="91" t="s">
        <v>639</v>
      </c>
      <c r="B228" s="91">
        <v>2</v>
      </c>
      <c r="C228" s="133">
        <v>0.010738121851220148</v>
      </c>
      <c r="D228" s="91" t="s">
        <v>457</v>
      </c>
      <c r="E228" s="91" t="b">
        <v>0</v>
      </c>
      <c r="F228" s="91" t="b">
        <v>0</v>
      </c>
      <c r="G228" s="91" t="b">
        <v>0</v>
      </c>
    </row>
    <row r="229" spans="1:7" ht="15">
      <c r="A229" s="91" t="s">
        <v>640</v>
      </c>
      <c r="B229" s="91">
        <v>2</v>
      </c>
      <c r="C229" s="133">
        <v>0.010738121851220148</v>
      </c>
      <c r="D229" s="91" t="s">
        <v>457</v>
      </c>
      <c r="E229" s="91" t="b">
        <v>0</v>
      </c>
      <c r="F229" s="91" t="b">
        <v>0</v>
      </c>
      <c r="G229" s="91" t="b">
        <v>0</v>
      </c>
    </row>
    <row r="230" spans="1:7" ht="15">
      <c r="A230" s="91" t="s">
        <v>748</v>
      </c>
      <c r="B230" s="91">
        <v>2</v>
      </c>
      <c r="C230" s="133">
        <v>0.007742798511280036</v>
      </c>
      <c r="D230" s="91" t="s">
        <v>457</v>
      </c>
      <c r="E230" s="91" t="b">
        <v>0</v>
      </c>
      <c r="F230" s="91" t="b">
        <v>0</v>
      </c>
      <c r="G230" s="91" t="b">
        <v>0</v>
      </c>
    </row>
    <row r="231" spans="1:7" ht="15">
      <c r="A231" s="91" t="s">
        <v>747</v>
      </c>
      <c r="B231" s="91">
        <v>2</v>
      </c>
      <c r="C231" s="133">
        <v>0.007742798511280036</v>
      </c>
      <c r="D231" s="91" t="s">
        <v>457</v>
      </c>
      <c r="E231" s="91" t="b">
        <v>0</v>
      </c>
      <c r="F231" s="91" t="b">
        <v>0</v>
      </c>
      <c r="G231" s="91" t="b">
        <v>0</v>
      </c>
    </row>
    <row r="232" spans="1:7" ht="15">
      <c r="A232" s="91" t="s">
        <v>513</v>
      </c>
      <c r="B232" s="91">
        <v>2</v>
      </c>
      <c r="C232" s="133">
        <v>0</v>
      </c>
      <c r="D232" s="91" t="s">
        <v>458</v>
      </c>
      <c r="E232" s="91" t="b">
        <v>0</v>
      </c>
      <c r="F232" s="91" t="b">
        <v>0</v>
      </c>
      <c r="G232" s="91" t="b">
        <v>0</v>
      </c>
    </row>
    <row r="233" spans="1:7" ht="15">
      <c r="A233" s="91" t="s">
        <v>529</v>
      </c>
      <c r="B233" s="91">
        <v>2</v>
      </c>
      <c r="C233" s="133">
        <v>0</v>
      </c>
      <c r="D233" s="91" t="s">
        <v>458</v>
      </c>
      <c r="E233" s="91" t="b">
        <v>0</v>
      </c>
      <c r="F233" s="91" t="b">
        <v>0</v>
      </c>
      <c r="G233" s="91" t="b">
        <v>0</v>
      </c>
    </row>
    <row r="234" spans="1:7" ht="15">
      <c r="A234" s="91" t="s">
        <v>530</v>
      </c>
      <c r="B234" s="91">
        <v>2</v>
      </c>
      <c r="C234" s="133">
        <v>0</v>
      </c>
      <c r="D234" s="91" t="s">
        <v>458</v>
      </c>
      <c r="E234" s="91" t="b">
        <v>0</v>
      </c>
      <c r="F234" s="91" t="b">
        <v>0</v>
      </c>
      <c r="G234" s="91" t="b">
        <v>0</v>
      </c>
    </row>
    <row r="235" spans="1:7" ht="15">
      <c r="A235" s="91" t="s">
        <v>531</v>
      </c>
      <c r="B235" s="91">
        <v>2</v>
      </c>
      <c r="C235" s="133">
        <v>0</v>
      </c>
      <c r="D235" s="91" t="s">
        <v>458</v>
      </c>
      <c r="E235" s="91" t="b">
        <v>0</v>
      </c>
      <c r="F235" s="91" t="b">
        <v>0</v>
      </c>
      <c r="G235" s="91" t="b">
        <v>0</v>
      </c>
    </row>
    <row r="236" spans="1:7" ht="15">
      <c r="A236" s="91" t="s">
        <v>532</v>
      </c>
      <c r="B236" s="91">
        <v>2</v>
      </c>
      <c r="C236" s="133">
        <v>0</v>
      </c>
      <c r="D236" s="91" t="s">
        <v>458</v>
      </c>
      <c r="E236" s="91" t="b">
        <v>0</v>
      </c>
      <c r="F236" s="91" t="b">
        <v>0</v>
      </c>
      <c r="G236" s="91" t="b">
        <v>0</v>
      </c>
    </row>
    <row r="237" spans="1:7" ht="15">
      <c r="A237" s="91" t="s">
        <v>533</v>
      </c>
      <c r="B237" s="91">
        <v>2</v>
      </c>
      <c r="C237" s="133">
        <v>0</v>
      </c>
      <c r="D237" s="91" t="s">
        <v>458</v>
      </c>
      <c r="E237" s="91" t="b">
        <v>0</v>
      </c>
      <c r="F237" s="91" t="b">
        <v>0</v>
      </c>
      <c r="G237" s="91" t="b">
        <v>0</v>
      </c>
    </row>
    <row r="238" spans="1:7" ht="15">
      <c r="A238" s="91" t="s">
        <v>534</v>
      </c>
      <c r="B238" s="91">
        <v>2</v>
      </c>
      <c r="C238" s="133">
        <v>0</v>
      </c>
      <c r="D238" s="91" t="s">
        <v>458</v>
      </c>
      <c r="E238" s="91" t="b">
        <v>0</v>
      </c>
      <c r="F238" s="91" t="b">
        <v>0</v>
      </c>
      <c r="G238" s="91" t="b">
        <v>0</v>
      </c>
    </row>
    <row r="239" spans="1:7" ht="15">
      <c r="A239" s="91" t="s">
        <v>511</v>
      </c>
      <c r="B239" s="91">
        <v>2</v>
      </c>
      <c r="C239" s="133">
        <v>0</v>
      </c>
      <c r="D239" s="91" t="s">
        <v>458</v>
      </c>
      <c r="E239" s="91" t="b">
        <v>0</v>
      </c>
      <c r="F239" s="91" t="b">
        <v>0</v>
      </c>
      <c r="G239" s="91" t="b">
        <v>0</v>
      </c>
    </row>
    <row r="240" spans="1:7" ht="15">
      <c r="A240" s="91" t="s">
        <v>510</v>
      </c>
      <c r="B240" s="91">
        <v>5</v>
      </c>
      <c r="C240" s="133">
        <v>0.01275550829084666</v>
      </c>
      <c r="D240" s="91" t="s">
        <v>459</v>
      </c>
      <c r="E240" s="91" t="b">
        <v>0</v>
      </c>
      <c r="F240" s="91" t="b">
        <v>0</v>
      </c>
      <c r="G240" s="91" t="b">
        <v>0</v>
      </c>
    </row>
    <row r="241" spans="1:7" ht="15">
      <c r="A241" s="91" t="s">
        <v>512</v>
      </c>
      <c r="B241" s="91">
        <v>5</v>
      </c>
      <c r="C241" s="133">
        <v>0.003355137544390882</v>
      </c>
      <c r="D241" s="91" t="s">
        <v>459</v>
      </c>
      <c r="E241" s="91" t="b">
        <v>0</v>
      </c>
      <c r="F241" s="91" t="b">
        <v>0</v>
      </c>
      <c r="G241" s="91" t="b">
        <v>0</v>
      </c>
    </row>
    <row r="242" spans="1:7" ht="15">
      <c r="A242" s="91" t="s">
        <v>511</v>
      </c>
      <c r="B242" s="91">
        <v>3</v>
      </c>
      <c r="C242" s="133">
        <v>0.007653304974507997</v>
      </c>
      <c r="D242" s="91" t="s">
        <v>459</v>
      </c>
      <c r="E242" s="91" t="b">
        <v>0</v>
      </c>
      <c r="F242" s="91" t="b">
        <v>0</v>
      </c>
      <c r="G242" s="91" t="b">
        <v>0</v>
      </c>
    </row>
    <row r="243" spans="1:7" ht="15">
      <c r="A243" s="91" t="s">
        <v>513</v>
      </c>
      <c r="B243" s="91">
        <v>3</v>
      </c>
      <c r="C243" s="133">
        <v>0.007653304974507997</v>
      </c>
      <c r="D243" s="91" t="s">
        <v>459</v>
      </c>
      <c r="E243" s="91" t="b">
        <v>0</v>
      </c>
      <c r="F243" s="91" t="b">
        <v>0</v>
      </c>
      <c r="G243" s="91" t="b">
        <v>0</v>
      </c>
    </row>
    <row r="244" spans="1:7" ht="15">
      <c r="A244" s="91" t="s">
        <v>536</v>
      </c>
      <c r="B244" s="91">
        <v>2</v>
      </c>
      <c r="C244" s="133">
        <v>0.01318900424379057</v>
      </c>
      <c r="D244" s="91" t="s">
        <v>459</v>
      </c>
      <c r="E244" s="91" t="b">
        <v>0</v>
      </c>
      <c r="F244" s="91" t="b">
        <v>0</v>
      </c>
      <c r="G244" s="91" t="b">
        <v>0</v>
      </c>
    </row>
    <row r="245" spans="1:7" ht="15">
      <c r="A245" s="91" t="s">
        <v>527</v>
      </c>
      <c r="B245" s="91">
        <v>2</v>
      </c>
      <c r="C245" s="133">
        <v>0.008086800927451905</v>
      </c>
      <c r="D245" s="91" t="s">
        <v>459</v>
      </c>
      <c r="E245" s="91" t="b">
        <v>0</v>
      </c>
      <c r="F245" s="91" t="b">
        <v>0</v>
      </c>
      <c r="G245" s="91" t="b">
        <v>0</v>
      </c>
    </row>
    <row r="246" spans="1:7" ht="15">
      <c r="A246" s="91" t="s">
        <v>537</v>
      </c>
      <c r="B246" s="91">
        <v>2</v>
      </c>
      <c r="C246" s="133">
        <v>0.008086800927451905</v>
      </c>
      <c r="D246" s="91" t="s">
        <v>459</v>
      </c>
      <c r="E246" s="91" t="b">
        <v>0</v>
      </c>
      <c r="F246" s="91" t="b">
        <v>0</v>
      </c>
      <c r="G246" s="91" t="b">
        <v>0</v>
      </c>
    </row>
    <row r="247" spans="1:7" ht="15">
      <c r="A247" s="91" t="s">
        <v>514</v>
      </c>
      <c r="B247" s="91">
        <v>2</v>
      </c>
      <c r="C247" s="133">
        <v>0.01318900424379057</v>
      </c>
      <c r="D247" s="91" t="s">
        <v>459</v>
      </c>
      <c r="E247" s="91" t="b">
        <v>0</v>
      </c>
      <c r="F247" s="91" t="b">
        <v>0</v>
      </c>
      <c r="G247" s="91" t="b">
        <v>0</v>
      </c>
    </row>
    <row r="248" spans="1:7" ht="15">
      <c r="A248" s="91" t="s">
        <v>516</v>
      </c>
      <c r="B248" s="91">
        <v>2</v>
      </c>
      <c r="C248" s="133">
        <v>0.01318900424379057</v>
      </c>
      <c r="D248" s="91" t="s">
        <v>459</v>
      </c>
      <c r="E248" s="91" t="b">
        <v>0</v>
      </c>
      <c r="F248" s="91" t="b">
        <v>0</v>
      </c>
      <c r="G248" s="91" t="b">
        <v>0</v>
      </c>
    </row>
    <row r="249" spans="1:7" ht="15">
      <c r="A249" s="91" t="s">
        <v>538</v>
      </c>
      <c r="B249" s="91">
        <v>2</v>
      </c>
      <c r="C249" s="133">
        <v>0.01318900424379057</v>
      </c>
      <c r="D249" s="91" t="s">
        <v>459</v>
      </c>
      <c r="E249" s="91" t="b">
        <v>0</v>
      </c>
      <c r="F249" s="91" t="b">
        <v>0</v>
      </c>
      <c r="G249" s="91" t="b">
        <v>0</v>
      </c>
    </row>
    <row r="250" spans="1:7" ht="15">
      <c r="A250" s="91" t="s">
        <v>639</v>
      </c>
      <c r="B250" s="91">
        <v>2</v>
      </c>
      <c r="C250" s="133">
        <v>0.01318900424379057</v>
      </c>
      <c r="D250" s="91" t="s">
        <v>459</v>
      </c>
      <c r="E250" s="91" t="b">
        <v>0</v>
      </c>
      <c r="F250" s="91" t="b">
        <v>0</v>
      </c>
      <c r="G250" s="91" t="b">
        <v>0</v>
      </c>
    </row>
    <row r="251" spans="1:7" ht="15">
      <c r="A251" s="91" t="s">
        <v>640</v>
      </c>
      <c r="B251" s="91">
        <v>2</v>
      </c>
      <c r="C251" s="133">
        <v>0.01318900424379057</v>
      </c>
      <c r="D251" s="91" t="s">
        <v>459</v>
      </c>
      <c r="E251" s="91" t="b">
        <v>0</v>
      </c>
      <c r="F251" s="91" t="b">
        <v>0</v>
      </c>
      <c r="G25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758</v>
      </c>
      <c r="B1" s="13" t="s">
        <v>759</v>
      </c>
      <c r="C1" s="13" t="s">
        <v>752</v>
      </c>
      <c r="D1" s="13" t="s">
        <v>753</v>
      </c>
      <c r="E1" s="13" t="s">
        <v>760</v>
      </c>
      <c r="F1" s="13" t="s">
        <v>144</v>
      </c>
      <c r="G1" s="13" t="s">
        <v>761</v>
      </c>
      <c r="H1" s="13" t="s">
        <v>762</v>
      </c>
      <c r="I1" s="13" t="s">
        <v>763</v>
      </c>
      <c r="J1" s="13" t="s">
        <v>764</v>
      </c>
      <c r="K1" s="13" t="s">
        <v>765</v>
      </c>
      <c r="L1" s="13" t="s">
        <v>766</v>
      </c>
    </row>
    <row r="2" spans="1:12" ht="15">
      <c r="A2" s="91" t="s">
        <v>512</v>
      </c>
      <c r="B2" s="91" t="s">
        <v>518</v>
      </c>
      <c r="C2" s="91">
        <v>4</v>
      </c>
      <c r="D2" s="133">
        <v>0.0066167203281035925</v>
      </c>
      <c r="E2" s="133">
        <v>1.4193469446705609</v>
      </c>
      <c r="F2" s="91" t="s">
        <v>754</v>
      </c>
      <c r="G2" s="91" t="b">
        <v>0</v>
      </c>
      <c r="H2" s="91" t="b">
        <v>0</v>
      </c>
      <c r="I2" s="91" t="b">
        <v>0</v>
      </c>
      <c r="J2" s="91" t="b">
        <v>0</v>
      </c>
      <c r="K2" s="91" t="b">
        <v>0</v>
      </c>
      <c r="L2" s="91" t="b">
        <v>0</v>
      </c>
    </row>
    <row r="3" spans="1:12" ht="15">
      <c r="A3" s="91" t="s">
        <v>518</v>
      </c>
      <c r="B3" s="91" t="s">
        <v>519</v>
      </c>
      <c r="C3" s="91">
        <v>4</v>
      </c>
      <c r="D3" s="133">
        <v>0.0066167203281035925</v>
      </c>
      <c r="E3" s="133">
        <v>2.0960405542954277</v>
      </c>
      <c r="F3" s="91" t="s">
        <v>754</v>
      </c>
      <c r="G3" s="91" t="b">
        <v>0</v>
      </c>
      <c r="H3" s="91" t="b">
        <v>0</v>
      </c>
      <c r="I3" s="91" t="b">
        <v>0</v>
      </c>
      <c r="J3" s="91" t="b">
        <v>0</v>
      </c>
      <c r="K3" s="91" t="b">
        <v>0</v>
      </c>
      <c r="L3" s="91" t="b">
        <v>0</v>
      </c>
    </row>
    <row r="4" spans="1:12" ht="15">
      <c r="A4" s="91" t="s">
        <v>519</v>
      </c>
      <c r="B4" s="91" t="s">
        <v>514</v>
      </c>
      <c r="C4" s="91">
        <v>4</v>
      </c>
      <c r="D4" s="133">
        <v>0.0066167203281035925</v>
      </c>
      <c r="E4" s="133">
        <v>1.7950105586314464</v>
      </c>
      <c r="F4" s="91" t="s">
        <v>754</v>
      </c>
      <c r="G4" s="91" t="b">
        <v>0</v>
      </c>
      <c r="H4" s="91" t="b">
        <v>0</v>
      </c>
      <c r="I4" s="91" t="b">
        <v>0</v>
      </c>
      <c r="J4" s="91" t="b">
        <v>0</v>
      </c>
      <c r="K4" s="91" t="b">
        <v>0</v>
      </c>
      <c r="L4" s="91" t="b">
        <v>0</v>
      </c>
    </row>
    <row r="5" spans="1:12" ht="15">
      <c r="A5" s="91" t="s">
        <v>514</v>
      </c>
      <c r="B5" s="91" t="s">
        <v>516</v>
      </c>
      <c r="C5" s="91">
        <v>4</v>
      </c>
      <c r="D5" s="133">
        <v>0.0066167203281035925</v>
      </c>
      <c r="E5" s="133">
        <v>1.4939805629674652</v>
      </c>
      <c r="F5" s="91" t="s">
        <v>754</v>
      </c>
      <c r="G5" s="91" t="b">
        <v>0</v>
      </c>
      <c r="H5" s="91" t="b">
        <v>0</v>
      </c>
      <c r="I5" s="91" t="b">
        <v>0</v>
      </c>
      <c r="J5" s="91" t="b">
        <v>0</v>
      </c>
      <c r="K5" s="91" t="b">
        <v>0</v>
      </c>
      <c r="L5" s="91" t="b">
        <v>0</v>
      </c>
    </row>
    <row r="6" spans="1:12" ht="15">
      <c r="A6" s="91" t="s">
        <v>516</v>
      </c>
      <c r="B6" s="91" t="s">
        <v>641</v>
      </c>
      <c r="C6" s="91">
        <v>4</v>
      </c>
      <c r="D6" s="133">
        <v>0.0066167203281035925</v>
      </c>
      <c r="E6" s="133">
        <v>1.7950105586314464</v>
      </c>
      <c r="F6" s="91" t="s">
        <v>754</v>
      </c>
      <c r="G6" s="91" t="b">
        <v>0</v>
      </c>
      <c r="H6" s="91" t="b">
        <v>0</v>
      </c>
      <c r="I6" s="91" t="b">
        <v>0</v>
      </c>
      <c r="J6" s="91" t="b">
        <v>0</v>
      </c>
      <c r="K6" s="91" t="b">
        <v>0</v>
      </c>
      <c r="L6" s="91" t="b">
        <v>0</v>
      </c>
    </row>
    <row r="7" spans="1:12" ht="15">
      <c r="A7" s="91" t="s">
        <v>641</v>
      </c>
      <c r="B7" s="91" t="s">
        <v>514</v>
      </c>
      <c r="C7" s="91">
        <v>4</v>
      </c>
      <c r="D7" s="133">
        <v>0.0066167203281035925</v>
      </c>
      <c r="E7" s="133">
        <v>1.7950105586314464</v>
      </c>
      <c r="F7" s="91" t="s">
        <v>754</v>
      </c>
      <c r="G7" s="91" t="b">
        <v>0</v>
      </c>
      <c r="H7" s="91" t="b">
        <v>0</v>
      </c>
      <c r="I7" s="91" t="b">
        <v>0</v>
      </c>
      <c r="J7" s="91" t="b">
        <v>0</v>
      </c>
      <c r="K7" s="91" t="b">
        <v>0</v>
      </c>
      <c r="L7" s="91" t="b">
        <v>0</v>
      </c>
    </row>
    <row r="8" spans="1:12" ht="15">
      <c r="A8" s="91" t="s">
        <v>514</v>
      </c>
      <c r="B8" s="91" t="s">
        <v>642</v>
      </c>
      <c r="C8" s="91">
        <v>4</v>
      </c>
      <c r="D8" s="133">
        <v>0.0066167203281035925</v>
      </c>
      <c r="E8" s="133">
        <v>1.7950105586314464</v>
      </c>
      <c r="F8" s="91" t="s">
        <v>754</v>
      </c>
      <c r="G8" s="91" t="b">
        <v>0</v>
      </c>
      <c r="H8" s="91" t="b">
        <v>0</v>
      </c>
      <c r="I8" s="91" t="b">
        <v>0</v>
      </c>
      <c r="J8" s="91" t="b">
        <v>0</v>
      </c>
      <c r="K8" s="91" t="b">
        <v>0</v>
      </c>
      <c r="L8" s="91" t="b">
        <v>0</v>
      </c>
    </row>
    <row r="9" spans="1:12" ht="15">
      <c r="A9" s="91" t="s">
        <v>643</v>
      </c>
      <c r="B9" s="91" t="s">
        <v>644</v>
      </c>
      <c r="C9" s="91">
        <v>4</v>
      </c>
      <c r="D9" s="133">
        <v>0.0066167203281035925</v>
      </c>
      <c r="E9" s="133">
        <v>2.0960405542954277</v>
      </c>
      <c r="F9" s="91" t="s">
        <v>754</v>
      </c>
      <c r="G9" s="91" t="b">
        <v>0</v>
      </c>
      <c r="H9" s="91" t="b">
        <v>0</v>
      </c>
      <c r="I9" s="91" t="b">
        <v>0</v>
      </c>
      <c r="J9" s="91" t="b">
        <v>0</v>
      </c>
      <c r="K9" s="91" t="b">
        <v>0</v>
      </c>
      <c r="L9" s="91" t="b">
        <v>0</v>
      </c>
    </row>
    <row r="10" spans="1:12" ht="15">
      <c r="A10" s="91" t="s">
        <v>644</v>
      </c>
      <c r="B10" s="91" t="s">
        <v>645</v>
      </c>
      <c r="C10" s="91">
        <v>4</v>
      </c>
      <c r="D10" s="133">
        <v>0.0066167203281035925</v>
      </c>
      <c r="E10" s="133">
        <v>2.0960405542954277</v>
      </c>
      <c r="F10" s="91" t="s">
        <v>754</v>
      </c>
      <c r="G10" s="91" t="b">
        <v>0</v>
      </c>
      <c r="H10" s="91" t="b">
        <v>0</v>
      </c>
      <c r="I10" s="91" t="b">
        <v>0</v>
      </c>
      <c r="J10" s="91" t="b">
        <v>0</v>
      </c>
      <c r="K10" s="91" t="b">
        <v>0</v>
      </c>
      <c r="L10" s="91" t="b">
        <v>0</v>
      </c>
    </row>
    <row r="11" spans="1:12" ht="15">
      <c r="A11" s="91" t="s">
        <v>645</v>
      </c>
      <c r="B11" s="91" t="s">
        <v>516</v>
      </c>
      <c r="C11" s="91">
        <v>4</v>
      </c>
      <c r="D11" s="133">
        <v>0.0066167203281035925</v>
      </c>
      <c r="E11" s="133">
        <v>1.7950105586314464</v>
      </c>
      <c r="F11" s="91" t="s">
        <v>754</v>
      </c>
      <c r="G11" s="91" t="b">
        <v>0</v>
      </c>
      <c r="H11" s="91" t="b">
        <v>0</v>
      </c>
      <c r="I11" s="91" t="b">
        <v>0</v>
      </c>
      <c r="J11" s="91" t="b">
        <v>0</v>
      </c>
      <c r="K11" s="91" t="b">
        <v>0</v>
      </c>
      <c r="L11" s="91" t="b">
        <v>0</v>
      </c>
    </row>
    <row r="12" spans="1:12" ht="15">
      <c r="A12" s="91" t="s">
        <v>646</v>
      </c>
      <c r="B12" s="91" t="s">
        <v>647</v>
      </c>
      <c r="C12" s="91">
        <v>4</v>
      </c>
      <c r="D12" s="133">
        <v>0.0066167203281035925</v>
      </c>
      <c r="E12" s="133">
        <v>2.0960405542954277</v>
      </c>
      <c r="F12" s="91" t="s">
        <v>754</v>
      </c>
      <c r="G12" s="91" t="b">
        <v>0</v>
      </c>
      <c r="H12" s="91" t="b">
        <v>0</v>
      </c>
      <c r="I12" s="91" t="b">
        <v>0</v>
      </c>
      <c r="J12" s="91" t="b">
        <v>0</v>
      </c>
      <c r="K12" s="91" t="b">
        <v>0</v>
      </c>
      <c r="L12" s="91" t="b">
        <v>0</v>
      </c>
    </row>
    <row r="13" spans="1:12" ht="15">
      <c r="A13" s="91" t="s">
        <v>647</v>
      </c>
      <c r="B13" s="91" t="s">
        <v>648</v>
      </c>
      <c r="C13" s="91">
        <v>4</v>
      </c>
      <c r="D13" s="133">
        <v>0.0066167203281035925</v>
      </c>
      <c r="E13" s="133">
        <v>2.0960405542954277</v>
      </c>
      <c r="F13" s="91" t="s">
        <v>754</v>
      </c>
      <c r="G13" s="91" t="b">
        <v>0</v>
      </c>
      <c r="H13" s="91" t="b">
        <v>0</v>
      </c>
      <c r="I13" s="91" t="b">
        <v>0</v>
      </c>
      <c r="J13" s="91" t="b">
        <v>0</v>
      </c>
      <c r="K13" s="91" t="b">
        <v>0</v>
      </c>
      <c r="L13" s="91" t="b">
        <v>0</v>
      </c>
    </row>
    <row r="14" spans="1:12" ht="15">
      <c r="A14" s="91" t="s">
        <v>648</v>
      </c>
      <c r="B14" s="91" t="s">
        <v>649</v>
      </c>
      <c r="C14" s="91">
        <v>4</v>
      </c>
      <c r="D14" s="133">
        <v>0.0066167203281035925</v>
      </c>
      <c r="E14" s="133">
        <v>2.0960405542954277</v>
      </c>
      <c r="F14" s="91" t="s">
        <v>754</v>
      </c>
      <c r="G14" s="91" t="b">
        <v>0</v>
      </c>
      <c r="H14" s="91" t="b">
        <v>0</v>
      </c>
      <c r="I14" s="91" t="b">
        <v>0</v>
      </c>
      <c r="J14" s="91" t="b">
        <v>0</v>
      </c>
      <c r="K14" s="91" t="b">
        <v>0</v>
      </c>
      <c r="L14" s="91" t="b">
        <v>0</v>
      </c>
    </row>
    <row r="15" spans="1:12" ht="15">
      <c r="A15" s="91" t="s">
        <v>649</v>
      </c>
      <c r="B15" s="91" t="s">
        <v>511</v>
      </c>
      <c r="C15" s="91">
        <v>4</v>
      </c>
      <c r="D15" s="133">
        <v>0.0066167203281035925</v>
      </c>
      <c r="E15" s="133">
        <v>1.4428280405200837</v>
      </c>
      <c r="F15" s="91" t="s">
        <v>754</v>
      </c>
      <c r="G15" s="91" t="b">
        <v>0</v>
      </c>
      <c r="H15" s="91" t="b">
        <v>0</v>
      </c>
      <c r="I15" s="91" t="b">
        <v>0</v>
      </c>
      <c r="J15" s="91" t="b">
        <v>0</v>
      </c>
      <c r="K15" s="91" t="b">
        <v>0</v>
      </c>
      <c r="L15" s="91" t="b">
        <v>0</v>
      </c>
    </row>
    <row r="16" spans="1:12" ht="15">
      <c r="A16" s="91" t="s">
        <v>521</v>
      </c>
      <c r="B16" s="91" t="s">
        <v>522</v>
      </c>
      <c r="C16" s="91">
        <v>4</v>
      </c>
      <c r="D16" s="133">
        <v>0.0066167203281035925</v>
      </c>
      <c r="E16" s="133">
        <v>2.0960405542954277</v>
      </c>
      <c r="F16" s="91" t="s">
        <v>754</v>
      </c>
      <c r="G16" s="91" t="b">
        <v>0</v>
      </c>
      <c r="H16" s="91" t="b">
        <v>0</v>
      </c>
      <c r="I16" s="91" t="b">
        <v>0</v>
      </c>
      <c r="J16" s="91" t="b">
        <v>0</v>
      </c>
      <c r="K16" s="91" t="b">
        <v>0</v>
      </c>
      <c r="L16" s="91" t="b">
        <v>0</v>
      </c>
    </row>
    <row r="17" spans="1:12" ht="15">
      <c r="A17" s="91" t="s">
        <v>522</v>
      </c>
      <c r="B17" s="91" t="s">
        <v>523</v>
      </c>
      <c r="C17" s="91">
        <v>4</v>
      </c>
      <c r="D17" s="133">
        <v>0.0066167203281035925</v>
      </c>
      <c r="E17" s="133">
        <v>2.0960405542954277</v>
      </c>
      <c r="F17" s="91" t="s">
        <v>754</v>
      </c>
      <c r="G17" s="91" t="b">
        <v>0</v>
      </c>
      <c r="H17" s="91" t="b">
        <v>0</v>
      </c>
      <c r="I17" s="91" t="b">
        <v>0</v>
      </c>
      <c r="J17" s="91" t="b">
        <v>0</v>
      </c>
      <c r="K17" s="91" t="b">
        <v>0</v>
      </c>
      <c r="L17" s="91" t="b">
        <v>0</v>
      </c>
    </row>
    <row r="18" spans="1:12" ht="15">
      <c r="A18" s="91" t="s">
        <v>523</v>
      </c>
      <c r="B18" s="91" t="s">
        <v>510</v>
      </c>
      <c r="C18" s="91">
        <v>4</v>
      </c>
      <c r="D18" s="133">
        <v>0.0066167203281035925</v>
      </c>
      <c r="E18" s="133">
        <v>1.3363727096057971</v>
      </c>
      <c r="F18" s="91" t="s">
        <v>754</v>
      </c>
      <c r="G18" s="91" t="b">
        <v>0</v>
      </c>
      <c r="H18" s="91" t="b">
        <v>0</v>
      </c>
      <c r="I18" s="91" t="b">
        <v>0</v>
      </c>
      <c r="J18" s="91" t="b">
        <v>0</v>
      </c>
      <c r="K18" s="91" t="b">
        <v>0</v>
      </c>
      <c r="L18" s="91" t="b">
        <v>0</v>
      </c>
    </row>
    <row r="19" spans="1:12" ht="15">
      <c r="A19" s="91" t="s">
        <v>512</v>
      </c>
      <c r="B19" s="91" t="s">
        <v>650</v>
      </c>
      <c r="C19" s="91">
        <v>4</v>
      </c>
      <c r="D19" s="133">
        <v>0.0066167203281035925</v>
      </c>
      <c r="E19" s="133">
        <v>1.4193469446705609</v>
      </c>
      <c r="F19" s="91" t="s">
        <v>754</v>
      </c>
      <c r="G19" s="91" t="b">
        <v>0</v>
      </c>
      <c r="H19" s="91" t="b">
        <v>0</v>
      </c>
      <c r="I19" s="91" t="b">
        <v>0</v>
      </c>
      <c r="J19" s="91" t="b">
        <v>0</v>
      </c>
      <c r="K19" s="91" t="b">
        <v>0</v>
      </c>
      <c r="L19" s="91" t="b">
        <v>0</v>
      </c>
    </row>
    <row r="20" spans="1:12" ht="15">
      <c r="A20" s="91" t="s">
        <v>650</v>
      </c>
      <c r="B20" s="91" t="s">
        <v>651</v>
      </c>
      <c r="C20" s="91">
        <v>4</v>
      </c>
      <c r="D20" s="133">
        <v>0.0066167203281035925</v>
      </c>
      <c r="E20" s="133">
        <v>2.0960405542954277</v>
      </c>
      <c r="F20" s="91" t="s">
        <v>754</v>
      </c>
      <c r="G20" s="91" t="b">
        <v>0</v>
      </c>
      <c r="H20" s="91" t="b">
        <v>0</v>
      </c>
      <c r="I20" s="91" t="b">
        <v>0</v>
      </c>
      <c r="J20" s="91" t="b">
        <v>0</v>
      </c>
      <c r="K20" s="91" t="b">
        <v>0</v>
      </c>
      <c r="L20" s="91" t="b">
        <v>0</v>
      </c>
    </row>
    <row r="21" spans="1:12" ht="15">
      <c r="A21" s="91" t="s">
        <v>651</v>
      </c>
      <c r="B21" s="91" t="s">
        <v>510</v>
      </c>
      <c r="C21" s="91">
        <v>4</v>
      </c>
      <c r="D21" s="133">
        <v>0.0066167203281035925</v>
      </c>
      <c r="E21" s="133">
        <v>1.3363727096057971</v>
      </c>
      <c r="F21" s="91" t="s">
        <v>754</v>
      </c>
      <c r="G21" s="91" t="b">
        <v>0</v>
      </c>
      <c r="H21" s="91" t="b">
        <v>0</v>
      </c>
      <c r="I21" s="91" t="b">
        <v>0</v>
      </c>
      <c r="J21" s="91" t="b">
        <v>0</v>
      </c>
      <c r="K21" s="91" t="b">
        <v>0</v>
      </c>
      <c r="L21" s="91" t="b">
        <v>0</v>
      </c>
    </row>
    <row r="22" spans="1:12" ht="15">
      <c r="A22" s="91" t="s">
        <v>510</v>
      </c>
      <c r="B22" s="91" t="s">
        <v>652</v>
      </c>
      <c r="C22" s="91">
        <v>4</v>
      </c>
      <c r="D22" s="133">
        <v>0.0066167203281035925</v>
      </c>
      <c r="E22" s="133">
        <v>1.3363727096057971</v>
      </c>
      <c r="F22" s="91" t="s">
        <v>754</v>
      </c>
      <c r="G22" s="91" t="b">
        <v>0</v>
      </c>
      <c r="H22" s="91" t="b">
        <v>0</v>
      </c>
      <c r="I22" s="91" t="b">
        <v>0</v>
      </c>
      <c r="J22" s="91" t="b">
        <v>0</v>
      </c>
      <c r="K22" s="91" t="b">
        <v>0</v>
      </c>
      <c r="L22" s="91" t="b">
        <v>0</v>
      </c>
    </row>
    <row r="23" spans="1:12" ht="15">
      <c r="A23" s="91" t="s">
        <v>652</v>
      </c>
      <c r="B23" s="91" t="s">
        <v>653</v>
      </c>
      <c r="C23" s="91">
        <v>4</v>
      </c>
      <c r="D23" s="133">
        <v>0.0066167203281035925</v>
      </c>
      <c r="E23" s="133">
        <v>2.0960405542954277</v>
      </c>
      <c r="F23" s="91" t="s">
        <v>754</v>
      </c>
      <c r="G23" s="91" t="b">
        <v>0</v>
      </c>
      <c r="H23" s="91" t="b">
        <v>0</v>
      </c>
      <c r="I23" s="91" t="b">
        <v>0</v>
      </c>
      <c r="J23" s="91" t="b">
        <v>0</v>
      </c>
      <c r="K23" s="91" t="b">
        <v>0</v>
      </c>
      <c r="L23" s="91" t="b">
        <v>0</v>
      </c>
    </row>
    <row r="24" spans="1:12" ht="15">
      <c r="A24" s="91" t="s">
        <v>653</v>
      </c>
      <c r="B24" s="91" t="s">
        <v>654</v>
      </c>
      <c r="C24" s="91">
        <v>4</v>
      </c>
      <c r="D24" s="133">
        <v>0.0066167203281035925</v>
      </c>
      <c r="E24" s="133">
        <v>2.0960405542954277</v>
      </c>
      <c r="F24" s="91" t="s">
        <v>754</v>
      </c>
      <c r="G24" s="91" t="b">
        <v>0</v>
      </c>
      <c r="H24" s="91" t="b">
        <v>0</v>
      </c>
      <c r="I24" s="91" t="b">
        <v>0</v>
      </c>
      <c r="J24" s="91" t="b">
        <v>0</v>
      </c>
      <c r="K24" s="91" t="b">
        <v>0</v>
      </c>
      <c r="L24" s="91" t="b">
        <v>0</v>
      </c>
    </row>
    <row r="25" spans="1:12" ht="15">
      <c r="A25" s="91" t="s">
        <v>654</v>
      </c>
      <c r="B25" s="91" t="s">
        <v>513</v>
      </c>
      <c r="C25" s="91">
        <v>4</v>
      </c>
      <c r="D25" s="133">
        <v>0.0066167203281035925</v>
      </c>
      <c r="E25" s="133">
        <v>1.5841571933165532</v>
      </c>
      <c r="F25" s="91" t="s">
        <v>754</v>
      </c>
      <c r="G25" s="91" t="b">
        <v>0</v>
      </c>
      <c r="H25" s="91" t="b">
        <v>0</v>
      </c>
      <c r="I25" s="91" t="b">
        <v>0</v>
      </c>
      <c r="J25" s="91" t="b">
        <v>0</v>
      </c>
      <c r="K25" s="91" t="b">
        <v>0</v>
      </c>
      <c r="L25" s="91" t="b">
        <v>0</v>
      </c>
    </row>
    <row r="26" spans="1:12" ht="15">
      <c r="A26" s="91" t="s">
        <v>513</v>
      </c>
      <c r="B26" s="91" t="s">
        <v>655</v>
      </c>
      <c r="C26" s="91">
        <v>4</v>
      </c>
      <c r="D26" s="133">
        <v>0.0066167203281035925</v>
      </c>
      <c r="E26" s="133">
        <v>1.551972509945152</v>
      </c>
      <c r="F26" s="91" t="s">
        <v>754</v>
      </c>
      <c r="G26" s="91" t="b">
        <v>0</v>
      </c>
      <c r="H26" s="91" t="b">
        <v>0</v>
      </c>
      <c r="I26" s="91" t="b">
        <v>0</v>
      </c>
      <c r="J26" s="91" t="b">
        <v>0</v>
      </c>
      <c r="K26" s="91" t="b">
        <v>0</v>
      </c>
      <c r="L26" s="91" t="b">
        <v>0</v>
      </c>
    </row>
    <row r="27" spans="1:12" ht="15">
      <c r="A27" s="91" t="s">
        <v>655</v>
      </c>
      <c r="B27" s="91" t="s">
        <v>656</v>
      </c>
      <c r="C27" s="91">
        <v>4</v>
      </c>
      <c r="D27" s="133">
        <v>0.0066167203281035925</v>
      </c>
      <c r="E27" s="133">
        <v>2.0960405542954277</v>
      </c>
      <c r="F27" s="91" t="s">
        <v>754</v>
      </c>
      <c r="G27" s="91" t="b">
        <v>0</v>
      </c>
      <c r="H27" s="91" t="b">
        <v>0</v>
      </c>
      <c r="I27" s="91" t="b">
        <v>0</v>
      </c>
      <c r="J27" s="91" t="b">
        <v>0</v>
      </c>
      <c r="K27" s="91" t="b">
        <v>0</v>
      </c>
      <c r="L27" s="91" t="b">
        <v>0</v>
      </c>
    </row>
    <row r="28" spans="1:12" ht="15">
      <c r="A28" s="91" t="s">
        <v>656</v>
      </c>
      <c r="B28" s="91" t="s">
        <v>657</v>
      </c>
      <c r="C28" s="91">
        <v>4</v>
      </c>
      <c r="D28" s="133">
        <v>0.0066167203281035925</v>
      </c>
      <c r="E28" s="133">
        <v>2.0960405542954277</v>
      </c>
      <c r="F28" s="91" t="s">
        <v>754</v>
      </c>
      <c r="G28" s="91" t="b">
        <v>0</v>
      </c>
      <c r="H28" s="91" t="b">
        <v>0</v>
      </c>
      <c r="I28" s="91" t="b">
        <v>0</v>
      </c>
      <c r="J28" s="91" t="b">
        <v>0</v>
      </c>
      <c r="K28" s="91" t="b">
        <v>0</v>
      </c>
      <c r="L28" s="91" t="b">
        <v>0</v>
      </c>
    </row>
    <row r="29" spans="1:12" ht="15">
      <c r="A29" s="91" t="s">
        <v>657</v>
      </c>
      <c r="B29" s="91" t="s">
        <v>658</v>
      </c>
      <c r="C29" s="91">
        <v>4</v>
      </c>
      <c r="D29" s="133">
        <v>0.0066167203281035925</v>
      </c>
      <c r="E29" s="133">
        <v>2.0960405542954277</v>
      </c>
      <c r="F29" s="91" t="s">
        <v>754</v>
      </c>
      <c r="G29" s="91" t="b">
        <v>0</v>
      </c>
      <c r="H29" s="91" t="b">
        <v>0</v>
      </c>
      <c r="I29" s="91" t="b">
        <v>0</v>
      </c>
      <c r="J29" s="91" t="b">
        <v>0</v>
      </c>
      <c r="K29" s="91" t="b">
        <v>0</v>
      </c>
      <c r="L29" s="91" t="b">
        <v>0</v>
      </c>
    </row>
    <row r="30" spans="1:12" ht="15">
      <c r="A30" s="91" t="s">
        <v>658</v>
      </c>
      <c r="B30" s="91" t="s">
        <v>659</v>
      </c>
      <c r="C30" s="91">
        <v>4</v>
      </c>
      <c r="D30" s="133">
        <v>0.0066167203281035925</v>
      </c>
      <c r="E30" s="133">
        <v>2.0960405542954277</v>
      </c>
      <c r="F30" s="91" t="s">
        <v>754</v>
      </c>
      <c r="G30" s="91" t="b">
        <v>0</v>
      </c>
      <c r="H30" s="91" t="b">
        <v>0</v>
      </c>
      <c r="I30" s="91" t="b">
        <v>0</v>
      </c>
      <c r="J30" s="91" t="b">
        <v>0</v>
      </c>
      <c r="K30" s="91" t="b">
        <v>0</v>
      </c>
      <c r="L30" s="91" t="b">
        <v>0</v>
      </c>
    </row>
    <row r="31" spans="1:12" ht="15">
      <c r="A31" s="91" t="s">
        <v>510</v>
      </c>
      <c r="B31" s="91" t="s">
        <v>660</v>
      </c>
      <c r="C31" s="91">
        <v>4</v>
      </c>
      <c r="D31" s="133">
        <v>0.0066167203281035925</v>
      </c>
      <c r="E31" s="133">
        <v>1.3363727096057971</v>
      </c>
      <c r="F31" s="91" t="s">
        <v>754</v>
      </c>
      <c r="G31" s="91" t="b">
        <v>0</v>
      </c>
      <c r="H31" s="91" t="b">
        <v>0</v>
      </c>
      <c r="I31" s="91" t="b">
        <v>0</v>
      </c>
      <c r="J31" s="91" t="b">
        <v>0</v>
      </c>
      <c r="K31" s="91" t="b">
        <v>0</v>
      </c>
      <c r="L31" s="91" t="b">
        <v>0</v>
      </c>
    </row>
    <row r="32" spans="1:12" ht="15">
      <c r="A32" s="91" t="s">
        <v>660</v>
      </c>
      <c r="B32" s="91" t="s">
        <v>511</v>
      </c>
      <c r="C32" s="91">
        <v>4</v>
      </c>
      <c r="D32" s="133">
        <v>0.0066167203281035925</v>
      </c>
      <c r="E32" s="133">
        <v>1.4428280405200837</v>
      </c>
      <c r="F32" s="91" t="s">
        <v>754</v>
      </c>
      <c r="G32" s="91" t="b">
        <v>0</v>
      </c>
      <c r="H32" s="91" t="b">
        <v>0</v>
      </c>
      <c r="I32" s="91" t="b">
        <v>0</v>
      </c>
      <c r="J32" s="91" t="b">
        <v>0</v>
      </c>
      <c r="K32" s="91" t="b">
        <v>0</v>
      </c>
      <c r="L32" s="91" t="b">
        <v>0</v>
      </c>
    </row>
    <row r="33" spans="1:12" ht="15">
      <c r="A33" s="91" t="s">
        <v>642</v>
      </c>
      <c r="B33" s="91" t="s">
        <v>661</v>
      </c>
      <c r="C33" s="91">
        <v>3</v>
      </c>
      <c r="D33" s="133">
        <v>0.005671077504725898</v>
      </c>
      <c r="E33" s="133">
        <v>2.0960405542954277</v>
      </c>
      <c r="F33" s="91" t="s">
        <v>754</v>
      </c>
      <c r="G33" s="91" t="b">
        <v>0</v>
      </c>
      <c r="H33" s="91" t="b">
        <v>0</v>
      </c>
      <c r="I33" s="91" t="b">
        <v>0</v>
      </c>
      <c r="J33" s="91" t="b">
        <v>0</v>
      </c>
      <c r="K33" s="91" t="b">
        <v>0</v>
      </c>
      <c r="L33" s="91" t="b">
        <v>0</v>
      </c>
    </row>
    <row r="34" spans="1:12" ht="15">
      <c r="A34" s="91" t="s">
        <v>661</v>
      </c>
      <c r="B34" s="91" t="s">
        <v>662</v>
      </c>
      <c r="C34" s="91">
        <v>3</v>
      </c>
      <c r="D34" s="133">
        <v>0.005671077504725898</v>
      </c>
      <c r="E34" s="133">
        <v>2.2209792909037276</v>
      </c>
      <c r="F34" s="91" t="s">
        <v>754</v>
      </c>
      <c r="G34" s="91" t="b">
        <v>0</v>
      </c>
      <c r="H34" s="91" t="b">
        <v>0</v>
      </c>
      <c r="I34" s="91" t="b">
        <v>0</v>
      </c>
      <c r="J34" s="91" t="b">
        <v>0</v>
      </c>
      <c r="K34" s="91" t="b">
        <v>0</v>
      </c>
      <c r="L34" s="91" t="b">
        <v>0</v>
      </c>
    </row>
    <row r="35" spans="1:12" ht="15">
      <c r="A35" s="91" t="s">
        <v>662</v>
      </c>
      <c r="B35" s="91" t="s">
        <v>643</v>
      </c>
      <c r="C35" s="91">
        <v>3</v>
      </c>
      <c r="D35" s="133">
        <v>0.005671077504725898</v>
      </c>
      <c r="E35" s="133">
        <v>2.0960405542954277</v>
      </c>
      <c r="F35" s="91" t="s">
        <v>754</v>
      </c>
      <c r="G35" s="91" t="b">
        <v>0</v>
      </c>
      <c r="H35" s="91" t="b">
        <v>0</v>
      </c>
      <c r="I35" s="91" t="b">
        <v>0</v>
      </c>
      <c r="J35" s="91" t="b">
        <v>0</v>
      </c>
      <c r="K35" s="91" t="b">
        <v>0</v>
      </c>
      <c r="L35" s="91" t="b">
        <v>0</v>
      </c>
    </row>
    <row r="36" spans="1:12" ht="15">
      <c r="A36" s="91" t="s">
        <v>516</v>
      </c>
      <c r="B36" s="91" t="s">
        <v>663</v>
      </c>
      <c r="C36" s="91">
        <v>3</v>
      </c>
      <c r="D36" s="133">
        <v>0.005671077504725898</v>
      </c>
      <c r="E36" s="133">
        <v>1.7950105586314464</v>
      </c>
      <c r="F36" s="91" t="s">
        <v>754</v>
      </c>
      <c r="G36" s="91" t="b">
        <v>0</v>
      </c>
      <c r="H36" s="91" t="b">
        <v>0</v>
      </c>
      <c r="I36" s="91" t="b">
        <v>0</v>
      </c>
      <c r="J36" s="91" t="b">
        <v>0</v>
      </c>
      <c r="K36" s="91" t="b">
        <v>0</v>
      </c>
      <c r="L36" s="91" t="b">
        <v>0</v>
      </c>
    </row>
    <row r="37" spans="1:12" ht="15">
      <c r="A37" s="91" t="s">
        <v>663</v>
      </c>
      <c r="B37" s="91" t="s">
        <v>646</v>
      </c>
      <c r="C37" s="91">
        <v>3</v>
      </c>
      <c r="D37" s="133">
        <v>0.005671077504725898</v>
      </c>
      <c r="E37" s="133">
        <v>2.0960405542954277</v>
      </c>
      <c r="F37" s="91" t="s">
        <v>754</v>
      </c>
      <c r="G37" s="91" t="b">
        <v>0</v>
      </c>
      <c r="H37" s="91" t="b">
        <v>0</v>
      </c>
      <c r="I37" s="91" t="b">
        <v>0</v>
      </c>
      <c r="J37" s="91" t="b">
        <v>0</v>
      </c>
      <c r="K37" s="91" t="b">
        <v>0</v>
      </c>
      <c r="L37" s="91" t="b">
        <v>0</v>
      </c>
    </row>
    <row r="38" spans="1:12" ht="15">
      <c r="A38" s="91" t="s">
        <v>512</v>
      </c>
      <c r="B38" s="91" t="s">
        <v>665</v>
      </c>
      <c r="C38" s="91">
        <v>3</v>
      </c>
      <c r="D38" s="133">
        <v>0.005671077504725898</v>
      </c>
      <c r="E38" s="133">
        <v>1.4193469446705609</v>
      </c>
      <c r="F38" s="91" t="s">
        <v>754</v>
      </c>
      <c r="G38" s="91" t="b">
        <v>0</v>
      </c>
      <c r="H38" s="91" t="b">
        <v>0</v>
      </c>
      <c r="I38" s="91" t="b">
        <v>0</v>
      </c>
      <c r="J38" s="91" t="b">
        <v>0</v>
      </c>
      <c r="K38" s="91" t="b">
        <v>0</v>
      </c>
      <c r="L38" s="91" t="b">
        <v>0</v>
      </c>
    </row>
    <row r="39" spans="1:12" ht="15">
      <c r="A39" s="91" t="s">
        <v>665</v>
      </c>
      <c r="B39" s="91" t="s">
        <v>666</v>
      </c>
      <c r="C39" s="91">
        <v>3</v>
      </c>
      <c r="D39" s="133">
        <v>0.005671077504725898</v>
      </c>
      <c r="E39" s="133">
        <v>2.2209792909037276</v>
      </c>
      <c r="F39" s="91" t="s">
        <v>754</v>
      </c>
      <c r="G39" s="91" t="b">
        <v>0</v>
      </c>
      <c r="H39" s="91" t="b">
        <v>0</v>
      </c>
      <c r="I39" s="91" t="b">
        <v>0</v>
      </c>
      <c r="J39" s="91" t="b">
        <v>0</v>
      </c>
      <c r="K39" s="91" t="b">
        <v>0</v>
      </c>
      <c r="L39" s="91" t="b">
        <v>0</v>
      </c>
    </row>
    <row r="40" spans="1:12" ht="15">
      <c r="A40" s="91" t="s">
        <v>666</v>
      </c>
      <c r="B40" s="91" t="s">
        <v>667</v>
      </c>
      <c r="C40" s="91">
        <v>3</v>
      </c>
      <c r="D40" s="133">
        <v>0.005671077504725898</v>
      </c>
      <c r="E40" s="133">
        <v>2.2209792909037276</v>
      </c>
      <c r="F40" s="91" t="s">
        <v>754</v>
      </c>
      <c r="G40" s="91" t="b">
        <v>0</v>
      </c>
      <c r="H40" s="91" t="b">
        <v>0</v>
      </c>
      <c r="I40" s="91" t="b">
        <v>0</v>
      </c>
      <c r="J40" s="91" t="b">
        <v>0</v>
      </c>
      <c r="K40" s="91" t="b">
        <v>0</v>
      </c>
      <c r="L40" s="91" t="b">
        <v>0</v>
      </c>
    </row>
    <row r="41" spans="1:12" ht="15">
      <c r="A41" s="91" t="s">
        <v>667</v>
      </c>
      <c r="B41" s="91" t="s">
        <v>639</v>
      </c>
      <c r="C41" s="91">
        <v>3</v>
      </c>
      <c r="D41" s="133">
        <v>0.005671077504725898</v>
      </c>
      <c r="E41" s="133">
        <v>1.9199492952397463</v>
      </c>
      <c r="F41" s="91" t="s">
        <v>754</v>
      </c>
      <c r="G41" s="91" t="b">
        <v>0</v>
      </c>
      <c r="H41" s="91" t="b">
        <v>0</v>
      </c>
      <c r="I41" s="91" t="b">
        <v>0</v>
      </c>
      <c r="J41" s="91" t="b">
        <v>0</v>
      </c>
      <c r="K41" s="91" t="b">
        <v>0</v>
      </c>
      <c r="L41" s="91" t="b">
        <v>0</v>
      </c>
    </row>
    <row r="42" spans="1:12" ht="15">
      <c r="A42" s="91" t="s">
        <v>639</v>
      </c>
      <c r="B42" s="91" t="s">
        <v>668</v>
      </c>
      <c r="C42" s="91">
        <v>3</v>
      </c>
      <c r="D42" s="133">
        <v>0.005671077504725898</v>
      </c>
      <c r="E42" s="133">
        <v>1.9199492952397463</v>
      </c>
      <c r="F42" s="91" t="s">
        <v>754</v>
      </c>
      <c r="G42" s="91" t="b">
        <v>0</v>
      </c>
      <c r="H42" s="91" t="b">
        <v>0</v>
      </c>
      <c r="I42" s="91" t="b">
        <v>0</v>
      </c>
      <c r="J42" s="91" t="b">
        <v>0</v>
      </c>
      <c r="K42" s="91" t="b">
        <v>0</v>
      </c>
      <c r="L42" s="91" t="b">
        <v>0</v>
      </c>
    </row>
    <row r="43" spans="1:12" ht="15">
      <c r="A43" s="91" t="s">
        <v>668</v>
      </c>
      <c r="B43" s="91" t="s">
        <v>669</v>
      </c>
      <c r="C43" s="91">
        <v>3</v>
      </c>
      <c r="D43" s="133">
        <v>0.005671077504725898</v>
      </c>
      <c r="E43" s="133">
        <v>2.2209792909037276</v>
      </c>
      <c r="F43" s="91" t="s">
        <v>754</v>
      </c>
      <c r="G43" s="91" t="b">
        <v>0</v>
      </c>
      <c r="H43" s="91" t="b">
        <v>0</v>
      </c>
      <c r="I43" s="91" t="b">
        <v>0</v>
      </c>
      <c r="J43" s="91" t="b">
        <v>0</v>
      </c>
      <c r="K43" s="91" t="b">
        <v>0</v>
      </c>
      <c r="L43" s="91" t="b">
        <v>0</v>
      </c>
    </row>
    <row r="44" spans="1:12" ht="15">
      <c r="A44" s="91" t="s">
        <v>669</v>
      </c>
      <c r="B44" s="91" t="s">
        <v>525</v>
      </c>
      <c r="C44" s="91">
        <v>3</v>
      </c>
      <c r="D44" s="133">
        <v>0.005671077504725898</v>
      </c>
      <c r="E44" s="133">
        <v>1.9199492952397463</v>
      </c>
      <c r="F44" s="91" t="s">
        <v>754</v>
      </c>
      <c r="G44" s="91" t="b">
        <v>0</v>
      </c>
      <c r="H44" s="91" t="b">
        <v>0</v>
      </c>
      <c r="I44" s="91" t="b">
        <v>0</v>
      </c>
      <c r="J44" s="91" t="b">
        <v>0</v>
      </c>
      <c r="K44" s="91" t="b">
        <v>0</v>
      </c>
      <c r="L44" s="91" t="b">
        <v>0</v>
      </c>
    </row>
    <row r="45" spans="1:12" ht="15">
      <c r="A45" s="91" t="s">
        <v>640</v>
      </c>
      <c r="B45" s="91" t="s">
        <v>670</v>
      </c>
      <c r="C45" s="91">
        <v>3</v>
      </c>
      <c r="D45" s="133">
        <v>0.005671077504725898</v>
      </c>
      <c r="E45" s="133">
        <v>1.9199492952397463</v>
      </c>
      <c r="F45" s="91" t="s">
        <v>754</v>
      </c>
      <c r="G45" s="91" t="b">
        <v>0</v>
      </c>
      <c r="H45" s="91" t="b">
        <v>0</v>
      </c>
      <c r="I45" s="91" t="b">
        <v>0</v>
      </c>
      <c r="J45" s="91" t="b">
        <v>0</v>
      </c>
      <c r="K45" s="91" t="b">
        <v>0</v>
      </c>
      <c r="L45" s="91" t="b">
        <v>0</v>
      </c>
    </row>
    <row r="46" spans="1:12" ht="15">
      <c r="A46" s="91" t="s">
        <v>670</v>
      </c>
      <c r="B46" s="91" t="s">
        <v>510</v>
      </c>
      <c r="C46" s="91">
        <v>3</v>
      </c>
      <c r="D46" s="133">
        <v>0.005671077504725898</v>
      </c>
      <c r="E46" s="133">
        <v>1.3363727096057971</v>
      </c>
      <c r="F46" s="91" t="s">
        <v>754</v>
      </c>
      <c r="G46" s="91" t="b">
        <v>0</v>
      </c>
      <c r="H46" s="91" t="b">
        <v>0</v>
      </c>
      <c r="I46" s="91" t="b">
        <v>0</v>
      </c>
      <c r="J46" s="91" t="b">
        <v>0</v>
      </c>
      <c r="K46" s="91" t="b">
        <v>0</v>
      </c>
      <c r="L46" s="91" t="b">
        <v>0</v>
      </c>
    </row>
    <row r="47" spans="1:12" ht="15">
      <c r="A47" s="91" t="s">
        <v>510</v>
      </c>
      <c r="B47" s="91" t="s">
        <v>639</v>
      </c>
      <c r="C47" s="91">
        <v>3</v>
      </c>
      <c r="D47" s="133">
        <v>0.005671077504725898</v>
      </c>
      <c r="E47" s="133">
        <v>1.0353427139418159</v>
      </c>
      <c r="F47" s="91" t="s">
        <v>754</v>
      </c>
      <c r="G47" s="91" t="b">
        <v>0</v>
      </c>
      <c r="H47" s="91" t="b">
        <v>0</v>
      </c>
      <c r="I47" s="91" t="b">
        <v>0</v>
      </c>
      <c r="J47" s="91" t="b">
        <v>0</v>
      </c>
      <c r="K47" s="91" t="b">
        <v>0</v>
      </c>
      <c r="L47" s="91" t="b">
        <v>0</v>
      </c>
    </row>
    <row r="48" spans="1:12" ht="15">
      <c r="A48" s="91" t="s">
        <v>639</v>
      </c>
      <c r="B48" s="91" t="s">
        <v>671</v>
      </c>
      <c r="C48" s="91">
        <v>3</v>
      </c>
      <c r="D48" s="133">
        <v>0.005671077504725898</v>
      </c>
      <c r="E48" s="133">
        <v>1.9199492952397463</v>
      </c>
      <c r="F48" s="91" t="s">
        <v>754</v>
      </c>
      <c r="G48" s="91" t="b">
        <v>0</v>
      </c>
      <c r="H48" s="91" t="b">
        <v>0</v>
      </c>
      <c r="I48" s="91" t="b">
        <v>0</v>
      </c>
      <c r="J48" s="91" t="b">
        <v>0</v>
      </c>
      <c r="K48" s="91" t="b">
        <v>0</v>
      </c>
      <c r="L48" s="91" t="b">
        <v>0</v>
      </c>
    </row>
    <row r="49" spans="1:12" ht="15">
      <c r="A49" s="91" t="s">
        <v>671</v>
      </c>
      <c r="B49" s="91" t="s">
        <v>672</v>
      </c>
      <c r="C49" s="91">
        <v>3</v>
      </c>
      <c r="D49" s="133">
        <v>0.005671077504725898</v>
      </c>
      <c r="E49" s="133">
        <v>2.2209792909037276</v>
      </c>
      <c r="F49" s="91" t="s">
        <v>754</v>
      </c>
      <c r="G49" s="91" t="b">
        <v>0</v>
      </c>
      <c r="H49" s="91" t="b">
        <v>0</v>
      </c>
      <c r="I49" s="91" t="b">
        <v>0</v>
      </c>
      <c r="J49" s="91" t="b">
        <v>0</v>
      </c>
      <c r="K49" s="91" t="b">
        <v>0</v>
      </c>
      <c r="L49" s="91" t="b">
        <v>0</v>
      </c>
    </row>
    <row r="50" spans="1:12" ht="15">
      <c r="A50" s="91" t="s">
        <v>672</v>
      </c>
      <c r="B50" s="91" t="s">
        <v>673</v>
      </c>
      <c r="C50" s="91">
        <v>3</v>
      </c>
      <c r="D50" s="133">
        <v>0.005671077504725898</v>
      </c>
      <c r="E50" s="133">
        <v>2.2209792909037276</v>
      </c>
      <c r="F50" s="91" t="s">
        <v>754</v>
      </c>
      <c r="G50" s="91" t="b">
        <v>0</v>
      </c>
      <c r="H50" s="91" t="b">
        <v>0</v>
      </c>
      <c r="I50" s="91" t="b">
        <v>0</v>
      </c>
      <c r="J50" s="91" t="b">
        <v>0</v>
      </c>
      <c r="K50" s="91" t="b">
        <v>0</v>
      </c>
      <c r="L50" s="91" t="b">
        <v>0</v>
      </c>
    </row>
    <row r="51" spans="1:12" ht="15">
      <c r="A51" s="91" t="s">
        <v>673</v>
      </c>
      <c r="B51" s="91" t="s">
        <v>674</v>
      </c>
      <c r="C51" s="91">
        <v>3</v>
      </c>
      <c r="D51" s="133">
        <v>0.005671077504725898</v>
      </c>
      <c r="E51" s="133">
        <v>2.2209792909037276</v>
      </c>
      <c r="F51" s="91" t="s">
        <v>754</v>
      </c>
      <c r="G51" s="91" t="b">
        <v>0</v>
      </c>
      <c r="H51" s="91" t="b">
        <v>0</v>
      </c>
      <c r="I51" s="91" t="b">
        <v>0</v>
      </c>
      <c r="J51" s="91" t="b">
        <v>0</v>
      </c>
      <c r="K51" s="91" t="b">
        <v>0</v>
      </c>
      <c r="L51" s="91" t="b">
        <v>0</v>
      </c>
    </row>
    <row r="52" spans="1:12" ht="15">
      <c r="A52" s="91" t="s">
        <v>674</v>
      </c>
      <c r="B52" s="91" t="s">
        <v>640</v>
      </c>
      <c r="C52" s="91">
        <v>3</v>
      </c>
      <c r="D52" s="133">
        <v>0.005671077504725898</v>
      </c>
      <c r="E52" s="133">
        <v>1.9199492952397463</v>
      </c>
      <c r="F52" s="91" t="s">
        <v>754</v>
      </c>
      <c r="G52" s="91" t="b">
        <v>0</v>
      </c>
      <c r="H52" s="91" t="b">
        <v>0</v>
      </c>
      <c r="I52" s="91" t="b">
        <v>0</v>
      </c>
      <c r="J52" s="91" t="b">
        <v>0</v>
      </c>
      <c r="K52" s="91" t="b">
        <v>0</v>
      </c>
      <c r="L52" s="91" t="b">
        <v>0</v>
      </c>
    </row>
    <row r="53" spans="1:12" ht="15">
      <c r="A53" s="91" t="s">
        <v>640</v>
      </c>
      <c r="B53" s="91" t="s">
        <v>675</v>
      </c>
      <c r="C53" s="91">
        <v>3</v>
      </c>
      <c r="D53" s="133">
        <v>0.005671077504725898</v>
      </c>
      <c r="E53" s="133">
        <v>1.9199492952397463</v>
      </c>
      <c r="F53" s="91" t="s">
        <v>754</v>
      </c>
      <c r="G53" s="91" t="b">
        <v>0</v>
      </c>
      <c r="H53" s="91" t="b">
        <v>0</v>
      </c>
      <c r="I53" s="91" t="b">
        <v>0</v>
      </c>
      <c r="J53" s="91" t="b">
        <v>0</v>
      </c>
      <c r="K53" s="91" t="b">
        <v>0</v>
      </c>
      <c r="L53" s="91" t="b">
        <v>0</v>
      </c>
    </row>
    <row r="54" spans="1:12" ht="15">
      <c r="A54" s="91" t="s">
        <v>675</v>
      </c>
      <c r="B54" s="91" t="s">
        <v>510</v>
      </c>
      <c r="C54" s="91">
        <v>3</v>
      </c>
      <c r="D54" s="133">
        <v>0.005671077504725898</v>
      </c>
      <c r="E54" s="133">
        <v>1.3363727096057971</v>
      </c>
      <c r="F54" s="91" t="s">
        <v>754</v>
      </c>
      <c r="G54" s="91" t="b">
        <v>0</v>
      </c>
      <c r="H54" s="91" t="b">
        <v>0</v>
      </c>
      <c r="I54" s="91" t="b">
        <v>0</v>
      </c>
      <c r="J54" s="91" t="b">
        <v>0</v>
      </c>
      <c r="K54" s="91" t="b">
        <v>0</v>
      </c>
      <c r="L54" s="91" t="b">
        <v>0</v>
      </c>
    </row>
    <row r="55" spans="1:12" ht="15">
      <c r="A55" s="91" t="s">
        <v>510</v>
      </c>
      <c r="B55" s="91" t="s">
        <v>676</v>
      </c>
      <c r="C55" s="91">
        <v>3</v>
      </c>
      <c r="D55" s="133">
        <v>0.005671077504725898</v>
      </c>
      <c r="E55" s="133">
        <v>1.3363727096057971</v>
      </c>
      <c r="F55" s="91" t="s">
        <v>754</v>
      </c>
      <c r="G55" s="91" t="b">
        <v>0</v>
      </c>
      <c r="H55" s="91" t="b">
        <v>0</v>
      </c>
      <c r="I55" s="91" t="b">
        <v>0</v>
      </c>
      <c r="J55" s="91" t="b">
        <v>0</v>
      </c>
      <c r="K55" s="91" t="b">
        <v>0</v>
      </c>
      <c r="L55" s="91" t="b">
        <v>0</v>
      </c>
    </row>
    <row r="56" spans="1:12" ht="15">
      <c r="A56" s="91" t="s">
        <v>512</v>
      </c>
      <c r="B56" s="91" t="s">
        <v>677</v>
      </c>
      <c r="C56" s="91">
        <v>3</v>
      </c>
      <c r="D56" s="133">
        <v>0.005671077504725898</v>
      </c>
      <c r="E56" s="133">
        <v>1.4193469446705609</v>
      </c>
      <c r="F56" s="91" t="s">
        <v>754</v>
      </c>
      <c r="G56" s="91" t="b">
        <v>0</v>
      </c>
      <c r="H56" s="91" t="b">
        <v>0</v>
      </c>
      <c r="I56" s="91" t="b">
        <v>0</v>
      </c>
      <c r="J56" s="91" t="b">
        <v>0</v>
      </c>
      <c r="K56" s="91" t="b">
        <v>0</v>
      </c>
      <c r="L56" s="91" t="b">
        <v>0</v>
      </c>
    </row>
    <row r="57" spans="1:12" ht="15">
      <c r="A57" s="91" t="s">
        <v>677</v>
      </c>
      <c r="B57" s="91" t="s">
        <v>678</v>
      </c>
      <c r="C57" s="91">
        <v>3</v>
      </c>
      <c r="D57" s="133">
        <v>0.005671077504725898</v>
      </c>
      <c r="E57" s="133">
        <v>2.2209792909037276</v>
      </c>
      <c r="F57" s="91" t="s">
        <v>754</v>
      </c>
      <c r="G57" s="91" t="b">
        <v>0</v>
      </c>
      <c r="H57" s="91" t="b">
        <v>0</v>
      </c>
      <c r="I57" s="91" t="b">
        <v>0</v>
      </c>
      <c r="J57" s="91" t="b">
        <v>0</v>
      </c>
      <c r="K57" s="91" t="b">
        <v>0</v>
      </c>
      <c r="L57" s="91" t="b">
        <v>0</v>
      </c>
    </row>
    <row r="58" spans="1:12" ht="15">
      <c r="A58" s="91" t="s">
        <v>678</v>
      </c>
      <c r="B58" s="91" t="s">
        <v>679</v>
      </c>
      <c r="C58" s="91">
        <v>3</v>
      </c>
      <c r="D58" s="133">
        <v>0.005671077504725898</v>
      </c>
      <c r="E58" s="133">
        <v>2.2209792909037276</v>
      </c>
      <c r="F58" s="91" t="s">
        <v>754</v>
      </c>
      <c r="G58" s="91" t="b">
        <v>0</v>
      </c>
      <c r="H58" s="91" t="b">
        <v>0</v>
      </c>
      <c r="I58" s="91" t="b">
        <v>0</v>
      </c>
      <c r="J58" s="91" t="b">
        <v>0</v>
      </c>
      <c r="K58" s="91" t="b">
        <v>0</v>
      </c>
      <c r="L58" s="91" t="b">
        <v>0</v>
      </c>
    </row>
    <row r="59" spans="1:12" ht="15">
      <c r="A59" s="91" t="s">
        <v>680</v>
      </c>
      <c r="B59" s="91" t="s">
        <v>681</v>
      </c>
      <c r="C59" s="91">
        <v>3</v>
      </c>
      <c r="D59" s="133">
        <v>0.005671077504725898</v>
      </c>
      <c r="E59" s="133">
        <v>2.2209792909037276</v>
      </c>
      <c r="F59" s="91" t="s">
        <v>754</v>
      </c>
      <c r="G59" s="91" t="b">
        <v>0</v>
      </c>
      <c r="H59" s="91" t="b">
        <v>0</v>
      </c>
      <c r="I59" s="91" t="b">
        <v>0</v>
      </c>
      <c r="J59" s="91" t="b">
        <v>0</v>
      </c>
      <c r="K59" s="91" t="b">
        <v>0</v>
      </c>
      <c r="L59" s="91" t="b">
        <v>0</v>
      </c>
    </row>
    <row r="60" spans="1:12" ht="15">
      <c r="A60" s="91" t="s">
        <v>681</v>
      </c>
      <c r="B60" s="91" t="s">
        <v>682</v>
      </c>
      <c r="C60" s="91">
        <v>3</v>
      </c>
      <c r="D60" s="133">
        <v>0.005671077504725898</v>
      </c>
      <c r="E60" s="133">
        <v>2.2209792909037276</v>
      </c>
      <c r="F60" s="91" t="s">
        <v>754</v>
      </c>
      <c r="G60" s="91" t="b">
        <v>0</v>
      </c>
      <c r="H60" s="91" t="b">
        <v>0</v>
      </c>
      <c r="I60" s="91" t="b">
        <v>0</v>
      </c>
      <c r="J60" s="91" t="b">
        <v>0</v>
      </c>
      <c r="K60" s="91" t="b">
        <v>0</v>
      </c>
      <c r="L60" s="91" t="b">
        <v>0</v>
      </c>
    </row>
    <row r="61" spans="1:12" ht="15">
      <c r="A61" s="91" t="s">
        <v>682</v>
      </c>
      <c r="B61" s="91" t="s">
        <v>683</v>
      </c>
      <c r="C61" s="91">
        <v>3</v>
      </c>
      <c r="D61" s="133">
        <v>0.005671077504725898</v>
      </c>
      <c r="E61" s="133">
        <v>2.2209792909037276</v>
      </c>
      <c r="F61" s="91" t="s">
        <v>754</v>
      </c>
      <c r="G61" s="91" t="b">
        <v>0</v>
      </c>
      <c r="H61" s="91" t="b">
        <v>0</v>
      </c>
      <c r="I61" s="91" t="b">
        <v>0</v>
      </c>
      <c r="J61" s="91" t="b">
        <v>0</v>
      </c>
      <c r="K61" s="91" t="b">
        <v>0</v>
      </c>
      <c r="L61" s="91" t="b">
        <v>0</v>
      </c>
    </row>
    <row r="62" spans="1:12" ht="15">
      <c r="A62" s="91" t="s">
        <v>683</v>
      </c>
      <c r="B62" s="91" t="s">
        <v>684</v>
      </c>
      <c r="C62" s="91">
        <v>3</v>
      </c>
      <c r="D62" s="133">
        <v>0.005671077504725898</v>
      </c>
      <c r="E62" s="133">
        <v>2.2209792909037276</v>
      </c>
      <c r="F62" s="91" t="s">
        <v>754</v>
      </c>
      <c r="G62" s="91" t="b">
        <v>0</v>
      </c>
      <c r="H62" s="91" t="b">
        <v>0</v>
      </c>
      <c r="I62" s="91" t="b">
        <v>0</v>
      </c>
      <c r="J62" s="91" t="b">
        <v>0</v>
      </c>
      <c r="K62" s="91" t="b">
        <v>0</v>
      </c>
      <c r="L62" s="91" t="b">
        <v>0</v>
      </c>
    </row>
    <row r="63" spans="1:12" ht="15">
      <c r="A63" s="91" t="s">
        <v>685</v>
      </c>
      <c r="B63" s="91" t="s">
        <v>537</v>
      </c>
      <c r="C63" s="91">
        <v>3</v>
      </c>
      <c r="D63" s="133">
        <v>0.005671077504725898</v>
      </c>
      <c r="E63" s="133">
        <v>1.9199492952397463</v>
      </c>
      <c r="F63" s="91" t="s">
        <v>754</v>
      </c>
      <c r="G63" s="91" t="b">
        <v>0</v>
      </c>
      <c r="H63" s="91" t="b">
        <v>0</v>
      </c>
      <c r="I63" s="91" t="b">
        <v>0</v>
      </c>
      <c r="J63" s="91" t="b">
        <v>0</v>
      </c>
      <c r="K63" s="91" t="b">
        <v>0</v>
      </c>
      <c r="L63" s="91" t="b">
        <v>0</v>
      </c>
    </row>
    <row r="64" spans="1:12" ht="15">
      <c r="A64" s="91" t="s">
        <v>537</v>
      </c>
      <c r="B64" s="91" t="s">
        <v>686</v>
      </c>
      <c r="C64" s="91">
        <v>3</v>
      </c>
      <c r="D64" s="133">
        <v>0.005671077504725898</v>
      </c>
      <c r="E64" s="133">
        <v>1.9199492952397463</v>
      </c>
      <c r="F64" s="91" t="s">
        <v>754</v>
      </c>
      <c r="G64" s="91" t="b">
        <v>0</v>
      </c>
      <c r="H64" s="91" t="b">
        <v>0</v>
      </c>
      <c r="I64" s="91" t="b">
        <v>0</v>
      </c>
      <c r="J64" s="91" t="b">
        <v>0</v>
      </c>
      <c r="K64" s="91" t="b">
        <v>0</v>
      </c>
      <c r="L64" s="91" t="b">
        <v>0</v>
      </c>
    </row>
    <row r="65" spans="1:12" ht="15">
      <c r="A65" s="91" t="s">
        <v>686</v>
      </c>
      <c r="B65" s="91" t="s">
        <v>513</v>
      </c>
      <c r="C65" s="91">
        <v>3</v>
      </c>
      <c r="D65" s="133">
        <v>0.005671077504725898</v>
      </c>
      <c r="E65" s="133">
        <v>1.5841571933165532</v>
      </c>
      <c r="F65" s="91" t="s">
        <v>754</v>
      </c>
      <c r="G65" s="91" t="b">
        <v>0</v>
      </c>
      <c r="H65" s="91" t="b">
        <v>0</v>
      </c>
      <c r="I65" s="91" t="b">
        <v>0</v>
      </c>
      <c r="J65" s="91" t="b">
        <v>0</v>
      </c>
      <c r="K65" s="91" t="b">
        <v>0</v>
      </c>
      <c r="L65" s="91" t="b">
        <v>0</v>
      </c>
    </row>
    <row r="66" spans="1:12" ht="15">
      <c r="A66" s="91" t="s">
        <v>513</v>
      </c>
      <c r="B66" s="91" t="s">
        <v>687</v>
      </c>
      <c r="C66" s="91">
        <v>3</v>
      </c>
      <c r="D66" s="133">
        <v>0.005671077504725898</v>
      </c>
      <c r="E66" s="133">
        <v>1.5519725099451518</v>
      </c>
      <c r="F66" s="91" t="s">
        <v>754</v>
      </c>
      <c r="G66" s="91" t="b">
        <v>0</v>
      </c>
      <c r="H66" s="91" t="b">
        <v>0</v>
      </c>
      <c r="I66" s="91" t="b">
        <v>0</v>
      </c>
      <c r="J66" s="91" t="b">
        <v>0</v>
      </c>
      <c r="K66" s="91" t="b">
        <v>0</v>
      </c>
      <c r="L66" s="91" t="b">
        <v>0</v>
      </c>
    </row>
    <row r="67" spans="1:12" ht="15">
      <c r="A67" s="91" t="s">
        <v>512</v>
      </c>
      <c r="B67" s="91" t="s">
        <v>537</v>
      </c>
      <c r="C67" s="91">
        <v>3</v>
      </c>
      <c r="D67" s="133">
        <v>0.005671077504725898</v>
      </c>
      <c r="E67" s="133">
        <v>1.1183169490065799</v>
      </c>
      <c r="F67" s="91" t="s">
        <v>754</v>
      </c>
      <c r="G67" s="91" t="b">
        <v>0</v>
      </c>
      <c r="H67" s="91" t="b">
        <v>0</v>
      </c>
      <c r="I67" s="91" t="b">
        <v>0</v>
      </c>
      <c r="J67" s="91" t="b">
        <v>0</v>
      </c>
      <c r="K67" s="91" t="b">
        <v>0</v>
      </c>
      <c r="L67" s="91" t="b">
        <v>0</v>
      </c>
    </row>
    <row r="68" spans="1:12" ht="15">
      <c r="A68" s="91" t="s">
        <v>537</v>
      </c>
      <c r="B68" s="91" t="s">
        <v>689</v>
      </c>
      <c r="C68" s="91">
        <v>3</v>
      </c>
      <c r="D68" s="133">
        <v>0.005671077504725898</v>
      </c>
      <c r="E68" s="133">
        <v>1.9199492952397463</v>
      </c>
      <c r="F68" s="91" t="s">
        <v>754</v>
      </c>
      <c r="G68" s="91" t="b">
        <v>0</v>
      </c>
      <c r="H68" s="91" t="b">
        <v>0</v>
      </c>
      <c r="I68" s="91" t="b">
        <v>0</v>
      </c>
      <c r="J68" s="91" t="b">
        <v>0</v>
      </c>
      <c r="K68" s="91" t="b">
        <v>0</v>
      </c>
      <c r="L68" s="91" t="b">
        <v>0</v>
      </c>
    </row>
    <row r="69" spans="1:12" ht="15">
      <c r="A69" s="91" t="s">
        <v>689</v>
      </c>
      <c r="B69" s="91" t="s">
        <v>690</v>
      </c>
      <c r="C69" s="91">
        <v>3</v>
      </c>
      <c r="D69" s="133">
        <v>0.005671077504725898</v>
      </c>
      <c r="E69" s="133">
        <v>2.2209792909037276</v>
      </c>
      <c r="F69" s="91" t="s">
        <v>754</v>
      </c>
      <c r="G69" s="91" t="b">
        <v>0</v>
      </c>
      <c r="H69" s="91" t="b">
        <v>0</v>
      </c>
      <c r="I69" s="91" t="b">
        <v>0</v>
      </c>
      <c r="J69" s="91" t="b">
        <v>0</v>
      </c>
      <c r="K69" s="91" t="b">
        <v>0</v>
      </c>
      <c r="L69" s="91" t="b">
        <v>0</v>
      </c>
    </row>
    <row r="70" spans="1:12" ht="15">
      <c r="A70" s="91" t="s">
        <v>690</v>
      </c>
      <c r="B70" s="91" t="s">
        <v>691</v>
      </c>
      <c r="C70" s="91">
        <v>3</v>
      </c>
      <c r="D70" s="133">
        <v>0.005671077504725898</v>
      </c>
      <c r="E70" s="133">
        <v>2.2209792909037276</v>
      </c>
      <c r="F70" s="91" t="s">
        <v>754</v>
      </c>
      <c r="G70" s="91" t="b">
        <v>0</v>
      </c>
      <c r="H70" s="91" t="b">
        <v>0</v>
      </c>
      <c r="I70" s="91" t="b">
        <v>0</v>
      </c>
      <c r="J70" s="91" t="b">
        <v>0</v>
      </c>
      <c r="K70" s="91" t="b">
        <v>0</v>
      </c>
      <c r="L70" s="91" t="b">
        <v>0</v>
      </c>
    </row>
    <row r="71" spans="1:12" ht="15">
      <c r="A71" s="91" t="s">
        <v>691</v>
      </c>
      <c r="B71" s="91" t="s">
        <v>527</v>
      </c>
      <c r="C71" s="91">
        <v>3</v>
      </c>
      <c r="D71" s="133">
        <v>0.005671077504725898</v>
      </c>
      <c r="E71" s="133">
        <v>1.853002505609133</v>
      </c>
      <c r="F71" s="91" t="s">
        <v>754</v>
      </c>
      <c r="G71" s="91" t="b">
        <v>0</v>
      </c>
      <c r="H71" s="91" t="b">
        <v>0</v>
      </c>
      <c r="I71" s="91" t="b">
        <v>0</v>
      </c>
      <c r="J71" s="91" t="b">
        <v>0</v>
      </c>
      <c r="K71" s="91" t="b">
        <v>0</v>
      </c>
      <c r="L71" s="91" t="b">
        <v>0</v>
      </c>
    </row>
    <row r="72" spans="1:12" ht="15">
      <c r="A72" s="91" t="s">
        <v>692</v>
      </c>
      <c r="B72" s="91" t="s">
        <v>693</v>
      </c>
      <c r="C72" s="91">
        <v>3</v>
      </c>
      <c r="D72" s="133">
        <v>0.005671077504725898</v>
      </c>
      <c r="E72" s="133">
        <v>2.2209792909037276</v>
      </c>
      <c r="F72" s="91" t="s">
        <v>754</v>
      </c>
      <c r="G72" s="91" t="b">
        <v>0</v>
      </c>
      <c r="H72" s="91" t="b">
        <v>0</v>
      </c>
      <c r="I72" s="91" t="b">
        <v>0</v>
      </c>
      <c r="J72" s="91" t="b">
        <v>0</v>
      </c>
      <c r="K72" s="91" t="b">
        <v>0</v>
      </c>
      <c r="L72" s="91" t="b">
        <v>0</v>
      </c>
    </row>
    <row r="73" spans="1:12" ht="15">
      <c r="A73" s="91" t="s">
        <v>693</v>
      </c>
      <c r="B73" s="91" t="s">
        <v>694</v>
      </c>
      <c r="C73" s="91">
        <v>3</v>
      </c>
      <c r="D73" s="133">
        <v>0.005671077504725898</v>
      </c>
      <c r="E73" s="133">
        <v>2.2209792909037276</v>
      </c>
      <c r="F73" s="91" t="s">
        <v>754</v>
      </c>
      <c r="G73" s="91" t="b">
        <v>0</v>
      </c>
      <c r="H73" s="91" t="b">
        <v>0</v>
      </c>
      <c r="I73" s="91" t="b">
        <v>0</v>
      </c>
      <c r="J73" s="91" t="b">
        <v>0</v>
      </c>
      <c r="K73" s="91" t="b">
        <v>0</v>
      </c>
      <c r="L73" s="91" t="b">
        <v>0</v>
      </c>
    </row>
    <row r="74" spans="1:12" ht="15">
      <c r="A74" s="91" t="s">
        <v>694</v>
      </c>
      <c r="B74" s="91" t="s">
        <v>695</v>
      </c>
      <c r="C74" s="91">
        <v>3</v>
      </c>
      <c r="D74" s="133">
        <v>0.005671077504725898</v>
      </c>
      <c r="E74" s="133">
        <v>2.2209792909037276</v>
      </c>
      <c r="F74" s="91" t="s">
        <v>754</v>
      </c>
      <c r="G74" s="91" t="b">
        <v>0</v>
      </c>
      <c r="H74" s="91" t="b">
        <v>0</v>
      </c>
      <c r="I74" s="91" t="b">
        <v>0</v>
      </c>
      <c r="J74" s="91" t="b">
        <v>0</v>
      </c>
      <c r="K74" s="91" t="b">
        <v>0</v>
      </c>
      <c r="L74" s="91" t="b">
        <v>0</v>
      </c>
    </row>
    <row r="75" spans="1:12" ht="15">
      <c r="A75" s="91" t="s">
        <v>695</v>
      </c>
      <c r="B75" s="91" t="s">
        <v>696</v>
      </c>
      <c r="C75" s="91">
        <v>3</v>
      </c>
      <c r="D75" s="133">
        <v>0.005671077504725898</v>
      </c>
      <c r="E75" s="133">
        <v>2.2209792909037276</v>
      </c>
      <c r="F75" s="91" t="s">
        <v>754</v>
      </c>
      <c r="G75" s="91" t="b">
        <v>0</v>
      </c>
      <c r="H75" s="91" t="b">
        <v>0</v>
      </c>
      <c r="I75" s="91" t="b">
        <v>0</v>
      </c>
      <c r="J75" s="91" t="b">
        <v>0</v>
      </c>
      <c r="K75" s="91" t="b">
        <v>0</v>
      </c>
      <c r="L75" s="91" t="b">
        <v>0</v>
      </c>
    </row>
    <row r="76" spans="1:12" ht="15">
      <c r="A76" s="91" t="s">
        <v>696</v>
      </c>
      <c r="B76" s="91" t="s">
        <v>697</v>
      </c>
      <c r="C76" s="91">
        <v>3</v>
      </c>
      <c r="D76" s="133">
        <v>0.005671077504725898</v>
      </c>
      <c r="E76" s="133">
        <v>2.2209792909037276</v>
      </c>
      <c r="F76" s="91" t="s">
        <v>754</v>
      </c>
      <c r="G76" s="91" t="b">
        <v>0</v>
      </c>
      <c r="H76" s="91" t="b">
        <v>0</v>
      </c>
      <c r="I76" s="91" t="b">
        <v>0</v>
      </c>
      <c r="J76" s="91" t="b">
        <v>0</v>
      </c>
      <c r="K76" s="91" t="b">
        <v>0</v>
      </c>
      <c r="L76" s="91" t="b">
        <v>0</v>
      </c>
    </row>
    <row r="77" spans="1:12" ht="15">
      <c r="A77" s="91" t="s">
        <v>697</v>
      </c>
      <c r="B77" s="91" t="s">
        <v>698</v>
      </c>
      <c r="C77" s="91">
        <v>3</v>
      </c>
      <c r="D77" s="133">
        <v>0.005671077504725898</v>
      </c>
      <c r="E77" s="133">
        <v>2.2209792909037276</v>
      </c>
      <c r="F77" s="91" t="s">
        <v>754</v>
      </c>
      <c r="G77" s="91" t="b">
        <v>0</v>
      </c>
      <c r="H77" s="91" t="b">
        <v>0</v>
      </c>
      <c r="I77" s="91" t="b">
        <v>0</v>
      </c>
      <c r="J77" s="91" t="b">
        <v>0</v>
      </c>
      <c r="K77" s="91" t="b">
        <v>0</v>
      </c>
      <c r="L77" s="91" t="b">
        <v>0</v>
      </c>
    </row>
    <row r="78" spans="1:12" ht="15">
      <c r="A78" s="91" t="s">
        <v>698</v>
      </c>
      <c r="B78" s="91" t="s">
        <v>699</v>
      </c>
      <c r="C78" s="91">
        <v>3</v>
      </c>
      <c r="D78" s="133">
        <v>0.005671077504725898</v>
      </c>
      <c r="E78" s="133">
        <v>2.2209792909037276</v>
      </c>
      <c r="F78" s="91" t="s">
        <v>754</v>
      </c>
      <c r="G78" s="91" t="b">
        <v>0</v>
      </c>
      <c r="H78" s="91" t="b">
        <v>0</v>
      </c>
      <c r="I78" s="91" t="b">
        <v>0</v>
      </c>
      <c r="J78" s="91" t="b">
        <v>0</v>
      </c>
      <c r="K78" s="91" t="b">
        <v>0</v>
      </c>
      <c r="L78" s="91" t="b">
        <v>0</v>
      </c>
    </row>
    <row r="79" spans="1:12" ht="15">
      <c r="A79" s="91" t="s">
        <v>699</v>
      </c>
      <c r="B79" s="91" t="s">
        <v>513</v>
      </c>
      <c r="C79" s="91">
        <v>3</v>
      </c>
      <c r="D79" s="133">
        <v>0.005671077504725898</v>
      </c>
      <c r="E79" s="133">
        <v>1.5841571933165532</v>
      </c>
      <c r="F79" s="91" t="s">
        <v>754</v>
      </c>
      <c r="G79" s="91" t="b">
        <v>0</v>
      </c>
      <c r="H79" s="91" t="b">
        <v>0</v>
      </c>
      <c r="I79" s="91" t="b">
        <v>0</v>
      </c>
      <c r="J79" s="91" t="b">
        <v>0</v>
      </c>
      <c r="K79" s="91" t="b">
        <v>0</v>
      </c>
      <c r="L79" s="91" t="b">
        <v>0</v>
      </c>
    </row>
    <row r="80" spans="1:12" ht="15">
      <c r="A80" s="91" t="s">
        <v>513</v>
      </c>
      <c r="B80" s="91" t="s">
        <v>700</v>
      </c>
      <c r="C80" s="91">
        <v>3</v>
      </c>
      <c r="D80" s="133">
        <v>0.005671077504725898</v>
      </c>
      <c r="E80" s="133">
        <v>1.5519725099451518</v>
      </c>
      <c r="F80" s="91" t="s">
        <v>754</v>
      </c>
      <c r="G80" s="91" t="b">
        <v>0</v>
      </c>
      <c r="H80" s="91" t="b">
        <v>0</v>
      </c>
      <c r="I80" s="91" t="b">
        <v>0</v>
      </c>
      <c r="J80" s="91" t="b">
        <v>0</v>
      </c>
      <c r="K80" s="91" t="b">
        <v>0</v>
      </c>
      <c r="L80" s="91" t="b">
        <v>0</v>
      </c>
    </row>
    <row r="81" spans="1:12" ht="15">
      <c r="A81" s="91" t="s">
        <v>700</v>
      </c>
      <c r="B81" s="91" t="s">
        <v>701</v>
      </c>
      <c r="C81" s="91">
        <v>3</v>
      </c>
      <c r="D81" s="133">
        <v>0.005671077504725898</v>
      </c>
      <c r="E81" s="133">
        <v>2.2209792909037276</v>
      </c>
      <c r="F81" s="91" t="s">
        <v>754</v>
      </c>
      <c r="G81" s="91" t="b">
        <v>0</v>
      </c>
      <c r="H81" s="91" t="b">
        <v>0</v>
      </c>
      <c r="I81" s="91" t="b">
        <v>0</v>
      </c>
      <c r="J81" s="91" t="b">
        <v>0</v>
      </c>
      <c r="K81" s="91" t="b">
        <v>0</v>
      </c>
      <c r="L81" s="91" t="b">
        <v>0</v>
      </c>
    </row>
    <row r="82" spans="1:12" ht="15">
      <c r="A82" s="91" t="s">
        <v>513</v>
      </c>
      <c r="B82" s="91" t="s">
        <v>529</v>
      </c>
      <c r="C82" s="91">
        <v>2</v>
      </c>
      <c r="D82" s="133">
        <v>0.0044464697884902885</v>
      </c>
      <c r="E82" s="133">
        <v>1.551972509945152</v>
      </c>
      <c r="F82" s="91" t="s">
        <v>754</v>
      </c>
      <c r="G82" s="91" t="b">
        <v>0</v>
      </c>
      <c r="H82" s="91" t="b">
        <v>0</v>
      </c>
      <c r="I82" s="91" t="b">
        <v>0</v>
      </c>
      <c r="J82" s="91" t="b">
        <v>0</v>
      </c>
      <c r="K82" s="91" t="b">
        <v>0</v>
      </c>
      <c r="L82" s="91" t="b">
        <v>0</v>
      </c>
    </row>
    <row r="83" spans="1:12" ht="15">
      <c r="A83" s="91" t="s">
        <v>529</v>
      </c>
      <c r="B83" s="91" t="s">
        <v>530</v>
      </c>
      <c r="C83" s="91">
        <v>2</v>
      </c>
      <c r="D83" s="133">
        <v>0.0044464697884902885</v>
      </c>
      <c r="E83" s="133">
        <v>2.397070549959409</v>
      </c>
      <c r="F83" s="91" t="s">
        <v>754</v>
      </c>
      <c r="G83" s="91" t="b">
        <v>0</v>
      </c>
      <c r="H83" s="91" t="b">
        <v>0</v>
      </c>
      <c r="I83" s="91" t="b">
        <v>0</v>
      </c>
      <c r="J83" s="91" t="b">
        <v>0</v>
      </c>
      <c r="K83" s="91" t="b">
        <v>0</v>
      </c>
      <c r="L83" s="91" t="b">
        <v>0</v>
      </c>
    </row>
    <row r="84" spans="1:12" ht="15">
      <c r="A84" s="91" t="s">
        <v>530</v>
      </c>
      <c r="B84" s="91" t="s">
        <v>531</v>
      </c>
      <c r="C84" s="91">
        <v>2</v>
      </c>
      <c r="D84" s="133">
        <v>0.0044464697884902885</v>
      </c>
      <c r="E84" s="133">
        <v>2.397070549959409</v>
      </c>
      <c r="F84" s="91" t="s">
        <v>754</v>
      </c>
      <c r="G84" s="91" t="b">
        <v>0</v>
      </c>
      <c r="H84" s="91" t="b">
        <v>0</v>
      </c>
      <c r="I84" s="91" t="b">
        <v>0</v>
      </c>
      <c r="J84" s="91" t="b">
        <v>0</v>
      </c>
      <c r="K84" s="91" t="b">
        <v>0</v>
      </c>
      <c r="L84" s="91" t="b">
        <v>0</v>
      </c>
    </row>
    <row r="85" spans="1:12" ht="15">
      <c r="A85" s="91" t="s">
        <v>531</v>
      </c>
      <c r="B85" s="91" t="s">
        <v>532</v>
      </c>
      <c r="C85" s="91">
        <v>2</v>
      </c>
      <c r="D85" s="133">
        <v>0.0044464697884902885</v>
      </c>
      <c r="E85" s="133">
        <v>2.397070549959409</v>
      </c>
      <c r="F85" s="91" t="s">
        <v>754</v>
      </c>
      <c r="G85" s="91" t="b">
        <v>0</v>
      </c>
      <c r="H85" s="91" t="b">
        <v>0</v>
      </c>
      <c r="I85" s="91" t="b">
        <v>0</v>
      </c>
      <c r="J85" s="91" t="b">
        <v>0</v>
      </c>
      <c r="K85" s="91" t="b">
        <v>0</v>
      </c>
      <c r="L85" s="91" t="b">
        <v>0</v>
      </c>
    </row>
    <row r="86" spans="1:12" ht="15">
      <c r="A86" s="91" t="s">
        <v>532</v>
      </c>
      <c r="B86" s="91" t="s">
        <v>533</v>
      </c>
      <c r="C86" s="91">
        <v>2</v>
      </c>
      <c r="D86" s="133">
        <v>0.0044464697884902885</v>
      </c>
      <c r="E86" s="133">
        <v>2.397070549959409</v>
      </c>
      <c r="F86" s="91" t="s">
        <v>754</v>
      </c>
      <c r="G86" s="91" t="b">
        <v>0</v>
      </c>
      <c r="H86" s="91" t="b">
        <v>0</v>
      </c>
      <c r="I86" s="91" t="b">
        <v>0</v>
      </c>
      <c r="J86" s="91" t="b">
        <v>0</v>
      </c>
      <c r="K86" s="91" t="b">
        <v>0</v>
      </c>
      <c r="L86" s="91" t="b">
        <v>0</v>
      </c>
    </row>
    <row r="87" spans="1:12" ht="15">
      <c r="A87" s="91" t="s">
        <v>533</v>
      </c>
      <c r="B87" s="91" t="s">
        <v>534</v>
      </c>
      <c r="C87" s="91">
        <v>2</v>
      </c>
      <c r="D87" s="133">
        <v>0.0044464697884902885</v>
      </c>
      <c r="E87" s="133">
        <v>2.0960405542954277</v>
      </c>
      <c r="F87" s="91" t="s">
        <v>754</v>
      </c>
      <c r="G87" s="91" t="b">
        <v>0</v>
      </c>
      <c r="H87" s="91" t="b">
        <v>0</v>
      </c>
      <c r="I87" s="91" t="b">
        <v>0</v>
      </c>
      <c r="J87" s="91" t="b">
        <v>0</v>
      </c>
      <c r="K87" s="91" t="b">
        <v>0</v>
      </c>
      <c r="L87" s="91" t="b">
        <v>0</v>
      </c>
    </row>
    <row r="88" spans="1:12" ht="15">
      <c r="A88" s="91" t="s">
        <v>534</v>
      </c>
      <c r="B88" s="91" t="s">
        <v>511</v>
      </c>
      <c r="C88" s="91">
        <v>2</v>
      </c>
      <c r="D88" s="133">
        <v>0.0044464697884902885</v>
      </c>
      <c r="E88" s="133">
        <v>1.1417980448561025</v>
      </c>
      <c r="F88" s="91" t="s">
        <v>754</v>
      </c>
      <c r="G88" s="91" t="b">
        <v>0</v>
      </c>
      <c r="H88" s="91" t="b">
        <v>0</v>
      </c>
      <c r="I88" s="91" t="b">
        <v>0</v>
      </c>
      <c r="J88" s="91" t="b">
        <v>0</v>
      </c>
      <c r="K88" s="91" t="b">
        <v>0</v>
      </c>
      <c r="L88" s="91" t="b">
        <v>0</v>
      </c>
    </row>
    <row r="89" spans="1:12" ht="15">
      <c r="A89" s="91" t="s">
        <v>510</v>
      </c>
      <c r="B89" s="91" t="s">
        <v>702</v>
      </c>
      <c r="C89" s="91">
        <v>2</v>
      </c>
      <c r="D89" s="133">
        <v>0.0044464697884902885</v>
      </c>
      <c r="E89" s="133">
        <v>1.3363727096057971</v>
      </c>
      <c r="F89" s="91" t="s">
        <v>754</v>
      </c>
      <c r="G89" s="91" t="b">
        <v>0</v>
      </c>
      <c r="H89" s="91" t="b">
        <v>0</v>
      </c>
      <c r="I89" s="91" t="b">
        <v>0</v>
      </c>
      <c r="J89" s="91" t="b">
        <v>0</v>
      </c>
      <c r="K89" s="91" t="b">
        <v>0</v>
      </c>
      <c r="L89" s="91" t="b">
        <v>0</v>
      </c>
    </row>
    <row r="90" spans="1:12" ht="15">
      <c r="A90" s="91" t="s">
        <v>702</v>
      </c>
      <c r="B90" s="91" t="s">
        <v>703</v>
      </c>
      <c r="C90" s="91">
        <v>2</v>
      </c>
      <c r="D90" s="133">
        <v>0.0044464697884902885</v>
      </c>
      <c r="E90" s="133">
        <v>2.397070549959409</v>
      </c>
      <c r="F90" s="91" t="s">
        <v>754</v>
      </c>
      <c r="G90" s="91" t="b">
        <v>0</v>
      </c>
      <c r="H90" s="91" t="b">
        <v>0</v>
      </c>
      <c r="I90" s="91" t="b">
        <v>0</v>
      </c>
      <c r="J90" s="91" t="b">
        <v>0</v>
      </c>
      <c r="K90" s="91" t="b">
        <v>0</v>
      </c>
      <c r="L90" s="91" t="b">
        <v>0</v>
      </c>
    </row>
    <row r="91" spans="1:12" ht="15">
      <c r="A91" s="91" t="s">
        <v>703</v>
      </c>
      <c r="B91" s="91" t="s">
        <v>704</v>
      </c>
      <c r="C91" s="91">
        <v>2</v>
      </c>
      <c r="D91" s="133">
        <v>0.0044464697884902885</v>
      </c>
      <c r="E91" s="133">
        <v>2.397070549959409</v>
      </c>
      <c r="F91" s="91" t="s">
        <v>754</v>
      </c>
      <c r="G91" s="91" t="b">
        <v>0</v>
      </c>
      <c r="H91" s="91" t="b">
        <v>0</v>
      </c>
      <c r="I91" s="91" t="b">
        <v>0</v>
      </c>
      <c r="J91" s="91" t="b">
        <v>0</v>
      </c>
      <c r="K91" s="91" t="b">
        <v>0</v>
      </c>
      <c r="L91" s="91" t="b">
        <v>0</v>
      </c>
    </row>
    <row r="92" spans="1:12" ht="15">
      <c r="A92" s="91" t="s">
        <v>704</v>
      </c>
      <c r="B92" s="91" t="s">
        <v>705</v>
      </c>
      <c r="C92" s="91">
        <v>2</v>
      </c>
      <c r="D92" s="133">
        <v>0.0044464697884902885</v>
      </c>
      <c r="E92" s="133">
        <v>2.397070549959409</v>
      </c>
      <c r="F92" s="91" t="s">
        <v>754</v>
      </c>
      <c r="G92" s="91" t="b">
        <v>0</v>
      </c>
      <c r="H92" s="91" t="b">
        <v>0</v>
      </c>
      <c r="I92" s="91" t="b">
        <v>0</v>
      </c>
      <c r="J92" s="91" t="b">
        <v>0</v>
      </c>
      <c r="K92" s="91" t="b">
        <v>0</v>
      </c>
      <c r="L92" s="91" t="b">
        <v>0</v>
      </c>
    </row>
    <row r="93" spans="1:12" ht="15">
      <c r="A93" s="91" t="s">
        <v>705</v>
      </c>
      <c r="B93" s="91" t="s">
        <v>524</v>
      </c>
      <c r="C93" s="91">
        <v>2</v>
      </c>
      <c r="D93" s="133">
        <v>0.0044464697884902885</v>
      </c>
      <c r="E93" s="133">
        <v>2.0960405542954277</v>
      </c>
      <c r="F93" s="91" t="s">
        <v>754</v>
      </c>
      <c r="G93" s="91" t="b">
        <v>0</v>
      </c>
      <c r="H93" s="91" t="b">
        <v>0</v>
      </c>
      <c r="I93" s="91" t="b">
        <v>0</v>
      </c>
      <c r="J93" s="91" t="b">
        <v>0</v>
      </c>
      <c r="K93" s="91" t="b">
        <v>0</v>
      </c>
      <c r="L93" s="91" t="b">
        <v>0</v>
      </c>
    </row>
    <row r="94" spans="1:12" ht="15">
      <c r="A94" s="91" t="s">
        <v>524</v>
      </c>
      <c r="B94" s="91" t="s">
        <v>706</v>
      </c>
      <c r="C94" s="91">
        <v>2</v>
      </c>
      <c r="D94" s="133">
        <v>0.0044464697884902885</v>
      </c>
      <c r="E94" s="133">
        <v>2.0960405542954277</v>
      </c>
      <c r="F94" s="91" t="s">
        <v>754</v>
      </c>
      <c r="G94" s="91" t="b">
        <v>0</v>
      </c>
      <c r="H94" s="91" t="b">
        <v>0</v>
      </c>
      <c r="I94" s="91" t="b">
        <v>0</v>
      </c>
      <c r="J94" s="91" t="b">
        <v>0</v>
      </c>
      <c r="K94" s="91" t="b">
        <v>0</v>
      </c>
      <c r="L94" s="91" t="b">
        <v>0</v>
      </c>
    </row>
    <row r="95" spans="1:12" ht="15">
      <c r="A95" s="91" t="s">
        <v>706</v>
      </c>
      <c r="B95" s="91" t="s">
        <v>707</v>
      </c>
      <c r="C95" s="91">
        <v>2</v>
      </c>
      <c r="D95" s="133">
        <v>0.0044464697884902885</v>
      </c>
      <c r="E95" s="133">
        <v>2.397070549959409</v>
      </c>
      <c r="F95" s="91" t="s">
        <v>754</v>
      </c>
      <c r="G95" s="91" t="b">
        <v>0</v>
      </c>
      <c r="H95" s="91" t="b">
        <v>0</v>
      </c>
      <c r="I95" s="91" t="b">
        <v>0</v>
      </c>
      <c r="J95" s="91" t="b">
        <v>0</v>
      </c>
      <c r="K95" s="91" t="b">
        <v>0</v>
      </c>
      <c r="L95" s="91" t="b">
        <v>0</v>
      </c>
    </row>
    <row r="96" spans="1:12" ht="15">
      <c r="A96" s="91" t="s">
        <v>707</v>
      </c>
      <c r="B96" s="91" t="s">
        <v>525</v>
      </c>
      <c r="C96" s="91">
        <v>2</v>
      </c>
      <c r="D96" s="133">
        <v>0.0044464697884902885</v>
      </c>
      <c r="E96" s="133">
        <v>1.9199492952397463</v>
      </c>
      <c r="F96" s="91" t="s">
        <v>754</v>
      </c>
      <c r="G96" s="91" t="b">
        <v>0</v>
      </c>
      <c r="H96" s="91" t="b">
        <v>0</v>
      </c>
      <c r="I96" s="91" t="b">
        <v>0</v>
      </c>
      <c r="J96" s="91" t="b">
        <v>0</v>
      </c>
      <c r="K96" s="91" t="b">
        <v>0</v>
      </c>
      <c r="L96" s="91" t="b">
        <v>0</v>
      </c>
    </row>
    <row r="97" spans="1:12" ht="15">
      <c r="A97" s="91" t="s">
        <v>525</v>
      </c>
      <c r="B97" s="91" t="s">
        <v>524</v>
      </c>
      <c r="C97" s="91">
        <v>2</v>
      </c>
      <c r="D97" s="133">
        <v>0.0044464697884902885</v>
      </c>
      <c r="E97" s="133">
        <v>1.618919299575765</v>
      </c>
      <c r="F97" s="91" t="s">
        <v>754</v>
      </c>
      <c r="G97" s="91" t="b">
        <v>0</v>
      </c>
      <c r="H97" s="91" t="b">
        <v>0</v>
      </c>
      <c r="I97" s="91" t="b">
        <v>0</v>
      </c>
      <c r="J97" s="91" t="b">
        <v>0</v>
      </c>
      <c r="K97" s="91" t="b">
        <v>0</v>
      </c>
      <c r="L97" s="91" t="b">
        <v>0</v>
      </c>
    </row>
    <row r="98" spans="1:12" ht="15">
      <c r="A98" s="91" t="s">
        <v>524</v>
      </c>
      <c r="B98" s="91" t="s">
        <v>708</v>
      </c>
      <c r="C98" s="91">
        <v>2</v>
      </c>
      <c r="D98" s="133">
        <v>0.0044464697884902885</v>
      </c>
      <c r="E98" s="133">
        <v>2.0960405542954277</v>
      </c>
      <c r="F98" s="91" t="s">
        <v>754</v>
      </c>
      <c r="G98" s="91" t="b">
        <v>0</v>
      </c>
      <c r="H98" s="91" t="b">
        <v>0</v>
      </c>
      <c r="I98" s="91" t="b">
        <v>0</v>
      </c>
      <c r="J98" s="91" t="b">
        <v>0</v>
      </c>
      <c r="K98" s="91" t="b">
        <v>0</v>
      </c>
      <c r="L98" s="91" t="b">
        <v>0</v>
      </c>
    </row>
    <row r="99" spans="1:12" ht="15">
      <c r="A99" s="91" t="s">
        <v>708</v>
      </c>
      <c r="B99" s="91" t="s">
        <v>526</v>
      </c>
      <c r="C99" s="91">
        <v>2</v>
      </c>
      <c r="D99" s="133">
        <v>0.0044464697884902885</v>
      </c>
      <c r="E99" s="133">
        <v>2.2209792909037276</v>
      </c>
      <c r="F99" s="91" t="s">
        <v>754</v>
      </c>
      <c r="G99" s="91" t="b">
        <v>0</v>
      </c>
      <c r="H99" s="91" t="b">
        <v>0</v>
      </c>
      <c r="I99" s="91" t="b">
        <v>0</v>
      </c>
      <c r="J99" s="91" t="b">
        <v>0</v>
      </c>
      <c r="K99" s="91" t="b">
        <v>0</v>
      </c>
      <c r="L99" s="91" t="b">
        <v>0</v>
      </c>
    </row>
    <row r="100" spans="1:12" ht="15">
      <c r="A100" s="91" t="s">
        <v>526</v>
      </c>
      <c r="B100" s="91" t="s">
        <v>709</v>
      </c>
      <c r="C100" s="91">
        <v>2</v>
      </c>
      <c r="D100" s="133">
        <v>0.0044464697884902885</v>
      </c>
      <c r="E100" s="133">
        <v>2.2209792909037276</v>
      </c>
      <c r="F100" s="91" t="s">
        <v>754</v>
      </c>
      <c r="G100" s="91" t="b">
        <v>0</v>
      </c>
      <c r="H100" s="91" t="b">
        <v>0</v>
      </c>
      <c r="I100" s="91" t="b">
        <v>0</v>
      </c>
      <c r="J100" s="91" t="b">
        <v>0</v>
      </c>
      <c r="K100" s="91" t="b">
        <v>0</v>
      </c>
      <c r="L100" s="91" t="b">
        <v>0</v>
      </c>
    </row>
    <row r="101" spans="1:12" ht="15">
      <c r="A101" s="91" t="s">
        <v>709</v>
      </c>
      <c r="B101" s="91" t="s">
        <v>534</v>
      </c>
      <c r="C101" s="91">
        <v>2</v>
      </c>
      <c r="D101" s="133">
        <v>0.0044464697884902885</v>
      </c>
      <c r="E101" s="133">
        <v>2.0960405542954277</v>
      </c>
      <c r="F101" s="91" t="s">
        <v>754</v>
      </c>
      <c r="G101" s="91" t="b">
        <v>0</v>
      </c>
      <c r="H101" s="91" t="b">
        <v>0</v>
      </c>
      <c r="I101" s="91" t="b">
        <v>0</v>
      </c>
      <c r="J101" s="91" t="b">
        <v>0</v>
      </c>
      <c r="K101" s="91" t="b">
        <v>0</v>
      </c>
      <c r="L101" s="91" t="b">
        <v>0</v>
      </c>
    </row>
    <row r="102" spans="1:12" ht="15">
      <c r="A102" s="91" t="s">
        <v>534</v>
      </c>
      <c r="B102" s="91" t="s">
        <v>710</v>
      </c>
      <c r="C102" s="91">
        <v>2</v>
      </c>
      <c r="D102" s="133">
        <v>0.0044464697884902885</v>
      </c>
      <c r="E102" s="133">
        <v>2.0960405542954277</v>
      </c>
      <c r="F102" s="91" t="s">
        <v>754</v>
      </c>
      <c r="G102" s="91" t="b">
        <v>0</v>
      </c>
      <c r="H102" s="91" t="b">
        <v>0</v>
      </c>
      <c r="I102" s="91" t="b">
        <v>0</v>
      </c>
      <c r="J102" s="91" t="b">
        <v>0</v>
      </c>
      <c r="K102" s="91" t="b">
        <v>0</v>
      </c>
      <c r="L102" s="91" t="b">
        <v>0</v>
      </c>
    </row>
    <row r="103" spans="1:12" ht="15">
      <c r="A103" s="91" t="s">
        <v>710</v>
      </c>
      <c r="B103" s="91" t="s">
        <v>711</v>
      </c>
      <c r="C103" s="91">
        <v>2</v>
      </c>
      <c r="D103" s="133">
        <v>0.0044464697884902885</v>
      </c>
      <c r="E103" s="133">
        <v>2.397070549959409</v>
      </c>
      <c r="F103" s="91" t="s">
        <v>754</v>
      </c>
      <c r="G103" s="91" t="b">
        <v>0</v>
      </c>
      <c r="H103" s="91" t="b">
        <v>0</v>
      </c>
      <c r="I103" s="91" t="b">
        <v>0</v>
      </c>
      <c r="J103" s="91" t="b">
        <v>0</v>
      </c>
      <c r="K103" s="91" t="b">
        <v>0</v>
      </c>
      <c r="L103" s="91" t="b">
        <v>0</v>
      </c>
    </row>
    <row r="104" spans="1:12" ht="15">
      <c r="A104" s="91" t="s">
        <v>711</v>
      </c>
      <c r="B104" s="91" t="s">
        <v>511</v>
      </c>
      <c r="C104" s="91">
        <v>2</v>
      </c>
      <c r="D104" s="133">
        <v>0.0044464697884902885</v>
      </c>
      <c r="E104" s="133">
        <v>1.4428280405200837</v>
      </c>
      <c r="F104" s="91" t="s">
        <v>754</v>
      </c>
      <c r="G104" s="91" t="b">
        <v>0</v>
      </c>
      <c r="H104" s="91" t="b">
        <v>0</v>
      </c>
      <c r="I104" s="91" t="b">
        <v>0</v>
      </c>
      <c r="J104" s="91" t="b">
        <v>0</v>
      </c>
      <c r="K104" s="91" t="b">
        <v>0</v>
      </c>
      <c r="L104" s="91" t="b">
        <v>0</v>
      </c>
    </row>
    <row r="105" spans="1:12" ht="15">
      <c r="A105" s="91" t="s">
        <v>712</v>
      </c>
      <c r="B105" s="91" t="s">
        <v>713</v>
      </c>
      <c r="C105" s="91">
        <v>2</v>
      </c>
      <c r="D105" s="133">
        <v>0.0044464697884902885</v>
      </c>
      <c r="E105" s="133">
        <v>2.397070549959409</v>
      </c>
      <c r="F105" s="91" t="s">
        <v>754</v>
      </c>
      <c r="G105" s="91" t="b">
        <v>0</v>
      </c>
      <c r="H105" s="91" t="b">
        <v>0</v>
      </c>
      <c r="I105" s="91" t="b">
        <v>0</v>
      </c>
      <c r="J105" s="91" t="b">
        <v>0</v>
      </c>
      <c r="K105" s="91" t="b">
        <v>0</v>
      </c>
      <c r="L105" s="91" t="b">
        <v>0</v>
      </c>
    </row>
    <row r="106" spans="1:12" ht="15">
      <c r="A106" s="91" t="s">
        <v>713</v>
      </c>
      <c r="B106" s="91" t="s">
        <v>714</v>
      </c>
      <c r="C106" s="91">
        <v>2</v>
      </c>
      <c r="D106" s="133">
        <v>0.0044464697884902885</v>
      </c>
      <c r="E106" s="133">
        <v>2.397070549959409</v>
      </c>
      <c r="F106" s="91" t="s">
        <v>754</v>
      </c>
      <c r="G106" s="91" t="b">
        <v>0</v>
      </c>
      <c r="H106" s="91" t="b">
        <v>0</v>
      </c>
      <c r="I106" s="91" t="b">
        <v>0</v>
      </c>
      <c r="J106" s="91" t="b">
        <v>0</v>
      </c>
      <c r="K106" s="91" t="b">
        <v>0</v>
      </c>
      <c r="L106" s="91" t="b">
        <v>0</v>
      </c>
    </row>
    <row r="107" spans="1:12" ht="15">
      <c r="A107" s="91" t="s">
        <v>714</v>
      </c>
      <c r="B107" s="91" t="s">
        <v>715</v>
      </c>
      <c r="C107" s="91">
        <v>2</v>
      </c>
      <c r="D107" s="133">
        <v>0.0044464697884902885</v>
      </c>
      <c r="E107" s="133">
        <v>2.397070549959409</v>
      </c>
      <c r="F107" s="91" t="s">
        <v>754</v>
      </c>
      <c r="G107" s="91" t="b">
        <v>0</v>
      </c>
      <c r="H107" s="91" t="b">
        <v>0</v>
      </c>
      <c r="I107" s="91" t="b">
        <v>0</v>
      </c>
      <c r="J107" s="91" t="b">
        <v>0</v>
      </c>
      <c r="K107" s="91" t="b">
        <v>0</v>
      </c>
      <c r="L107" s="91" t="b">
        <v>0</v>
      </c>
    </row>
    <row r="108" spans="1:12" ht="15">
      <c r="A108" s="91" t="s">
        <v>715</v>
      </c>
      <c r="B108" s="91" t="s">
        <v>664</v>
      </c>
      <c r="C108" s="91">
        <v>2</v>
      </c>
      <c r="D108" s="133">
        <v>0.0044464697884902885</v>
      </c>
      <c r="E108" s="133">
        <v>2.2209792909037276</v>
      </c>
      <c r="F108" s="91" t="s">
        <v>754</v>
      </c>
      <c r="G108" s="91" t="b">
        <v>0</v>
      </c>
      <c r="H108" s="91" t="b">
        <v>0</v>
      </c>
      <c r="I108" s="91" t="b">
        <v>0</v>
      </c>
      <c r="J108" s="91" t="b">
        <v>0</v>
      </c>
      <c r="K108" s="91" t="b">
        <v>0</v>
      </c>
      <c r="L108" s="91" t="b">
        <v>0</v>
      </c>
    </row>
    <row r="109" spans="1:12" ht="15">
      <c r="A109" s="91" t="s">
        <v>664</v>
      </c>
      <c r="B109" s="91" t="s">
        <v>716</v>
      </c>
      <c r="C109" s="91">
        <v>2</v>
      </c>
      <c r="D109" s="133">
        <v>0.0044464697884902885</v>
      </c>
      <c r="E109" s="133">
        <v>2.2209792909037276</v>
      </c>
      <c r="F109" s="91" t="s">
        <v>754</v>
      </c>
      <c r="G109" s="91" t="b">
        <v>0</v>
      </c>
      <c r="H109" s="91" t="b">
        <v>0</v>
      </c>
      <c r="I109" s="91" t="b">
        <v>0</v>
      </c>
      <c r="J109" s="91" t="b">
        <v>0</v>
      </c>
      <c r="K109" s="91" t="b">
        <v>0</v>
      </c>
      <c r="L109" s="91" t="b">
        <v>0</v>
      </c>
    </row>
    <row r="110" spans="1:12" ht="15">
      <c r="A110" s="91" t="s">
        <v>716</v>
      </c>
      <c r="B110" s="91" t="s">
        <v>717</v>
      </c>
      <c r="C110" s="91">
        <v>2</v>
      </c>
      <c r="D110" s="133">
        <v>0.0044464697884902885</v>
      </c>
      <c r="E110" s="133">
        <v>2.397070549959409</v>
      </c>
      <c r="F110" s="91" t="s">
        <v>754</v>
      </c>
      <c r="G110" s="91" t="b">
        <v>0</v>
      </c>
      <c r="H110" s="91" t="b">
        <v>0</v>
      </c>
      <c r="I110" s="91" t="b">
        <v>0</v>
      </c>
      <c r="J110" s="91" t="b">
        <v>0</v>
      </c>
      <c r="K110" s="91" t="b">
        <v>0</v>
      </c>
      <c r="L110" s="91" t="b">
        <v>0</v>
      </c>
    </row>
    <row r="111" spans="1:12" ht="15">
      <c r="A111" s="91" t="s">
        <v>717</v>
      </c>
      <c r="B111" s="91" t="s">
        <v>536</v>
      </c>
      <c r="C111" s="91">
        <v>2</v>
      </c>
      <c r="D111" s="133">
        <v>0.0044464697884902885</v>
      </c>
      <c r="E111" s="133">
        <v>2.0960405542954277</v>
      </c>
      <c r="F111" s="91" t="s">
        <v>754</v>
      </c>
      <c r="G111" s="91" t="b">
        <v>0</v>
      </c>
      <c r="H111" s="91" t="b">
        <v>0</v>
      </c>
      <c r="I111" s="91" t="b">
        <v>0</v>
      </c>
      <c r="J111" s="91" t="b">
        <v>0</v>
      </c>
      <c r="K111" s="91" t="b">
        <v>0</v>
      </c>
      <c r="L111" s="91" t="b">
        <v>0</v>
      </c>
    </row>
    <row r="112" spans="1:12" ht="15">
      <c r="A112" s="91" t="s">
        <v>536</v>
      </c>
      <c r="B112" s="91" t="s">
        <v>718</v>
      </c>
      <c r="C112" s="91">
        <v>2</v>
      </c>
      <c r="D112" s="133">
        <v>0.0044464697884902885</v>
      </c>
      <c r="E112" s="133">
        <v>2.0960405542954277</v>
      </c>
      <c r="F112" s="91" t="s">
        <v>754</v>
      </c>
      <c r="G112" s="91" t="b">
        <v>0</v>
      </c>
      <c r="H112" s="91" t="b">
        <v>0</v>
      </c>
      <c r="I112" s="91" t="b">
        <v>0</v>
      </c>
      <c r="J112" s="91" t="b">
        <v>0</v>
      </c>
      <c r="K112" s="91" t="b">
        <v>0</v>
      </c>
      <c r="L112" s="91" t="b">
        <v>0</v>
      </c>
    </row>
    <row r="113" spans="1:12" ht="15">
      <c r="A113" s="91" t="s">
        <v>718</v>
      </c>
      <c r="B113" s="91" t="s">
        <v>719</v>
      </c>
      <c r="C113" s="91">
        <v>2</v>
      </c>
      <c r="D113" s="133">
        <v>0.0044464697884902885</v>
      </c>
      <c r="E113" s="133">
        <v>2.397070549959409</v>
      </c>
      <c r="F113" s="91" t="s">
        <v>754</v>
      </c>
      <c r="G113" s="91" t="b">
        <v>0</v>
      </c>
      <c r="H113" s="91" t="b">
        <v>0</v>
      </c>
      <c r="I113" s="91" t="b">
        <v>0</v>
      </c>
      <c r="J113" s="91" t="b">
        <v>0</v>
      </c>
      <c r="K113" s="91" t="b">
        <v>0</v>
      </c>
      <c r="L113" s="91" t="b">
        <v>0</v>
      </c>
    </row>
    <row r="114" spans="1:12" ht="15">
      <c r="A114" s="91" t="s">
        <v>719</v>
      </c>
      <c r="B114" s="91" t="s">
        <v>720</v>
      </c>
      <c r="C114" s="91">
        <v>2</v>
      </c>
      <c r="D114" s="133">
        <v>0.0044464697884902885</v>
      </c>
      <c r="E114" s="133">
        <v>2.397070549959409</v>
      </c>
      <c r="F114" s="91" t="s">
        <v>754</v>
      </c>
      <c r="G114" s="91" t="b">
        <v>0</v>
      </c>
      <c r="H114" s="91" t="b">
        <v>0</v>
      </c>
      <c r="I114" s="91" t="b">
        <v>0</v>
      </c>
      <c r="J114" s="91" t="b">
        <v>0</v>
      </c>
      <c r="K114" s="91" t="b">
        <v>0</v>
      </c>
      <c r="L114" s="91" t="b">
        <v>0</v>
      </c>
    </row>
    <row r="115" spans="1:12" ht="15">
      <c r="A115" s="91" t="s">
        <v>720</v>
      </c>
      <c r="B115" s="91" t="s">
        <v>721</v>
      </c>
      <c r="C115" s="91">
        <v>2</v>
      </c>
      <c r="D115" s="133">
        <v>0.0044464697884902885</v>
      </c>
      <c r="E115" s="133">
        <v>2.397070549959409</v>
      </c>
      <c r="F115" s="91" t="s">
        <v>754</v>
      </c>
      <c r="G115" s="91" t="b">
        <v>0</v>
      </c>
      <c r="H115" s="91" t="b">
        <v>0</v>
      </c>
      <c r="I115" s="91" t="b">
        <v>0</v>
      </c>
      <c r="J115" s="91" t="b">
        <v>0</v>
      </c>
      <c r="K115" s="91" t="b">
        <v>0</v>
      </c>
      <c r="L115" s="91" t="b">
        <v>0</v>
      </c>
    </row>
    <row r="116" spans="1:12" ht="15">
      <c r="A116" s="91" t="s">
        <v>721</v>
      </c>
      <c r="B116" s="91" t="s">
        <v>510</v>
      </c>
      <c r="C116" s="91">
        <v>2</v>
      </c>
      <c r="D116" s="133">
        <v>0.0044464697884902885</v>
      </c>
      <c r="E116" s="133">
        <v>1.3363727096057971</v>
      </c>
      <c r="F116" s="91" t="s">
        <v>754</v>
      </c>
      <c r="G116" s="91" t="b">
        <v>0</v>
      </c>
      <c r="H116" s="91" t="b">
        <v>0</v>
      </c>
      <c r="I116" s="91" t="b">
        <v>0</v>
      </c>
      <c r="J116" s="91" t="b">
        <v>0</v>
      </c>
      <c r="K116" s="91" t="b">
        <v>0</v>
      </c>
      <c r="L116" s="91" t="b">
        <v>0</v>
      </c>
    </row>
    <row r="117" spans="1:12" ht="15">
      <c r="A117" s="91" t="s">
        <v>510</v>
      </c>
      <c r="B117" s="91" t="s">
        <v>722</v>
      </c>
      <c r="C117" s="91">
        <v>2</v>
      </c>
      <c r="D117" s="133">
        <v>0.0044464697884902885</v>
      </c>
      <c r="E117" s="133">
        <v>1.3363727096057971</v>
      </c>
      <c r="F117" s="91" t="s">
        <v>754</v>
      </c>
      <c r="G117" s="91" t="b">
        <v>0</v>
      </c>
      <c r="H117" s="91" t="b">
        <v>0</v>
      </c>
      <c r="I117" s="91" t="b">
        <v>0</v>
      </c>
      <c r="J117" s="91" t="b">
        <v>0</v>
      </c>
      <c r="K117" s="91" t="b">
        <v>0</v>
      </c>
      <c r="L117" s="91" t="b">
        <v>0</v>
      </c>
    </row>
    <row r="118" spans="1:12" ht="15">
      <c r="A118" s="91" t="s">
        <v>722</v>
      </c>
      <c r="B118" s="91" t="s">
        <v>723</v>
      </c>
      <c r="C118" s="91">
        <v>2</v>
      </c>
      <c r="D118" s="133">
        <v>0.0044464697884902885</v>
      </c>
      <c r="E118" s="133">
        <v>2.397070549959409</v>
      </c>
      <c r="F118" s="91" t="s">
        <v>754</v>
      </c>
      <c r="G118" s="91" t="b">
        <v>0</v>
      </c>
      <c r="H118" s="91" t="b">
        <v>0</v>
      </c>
      <c r="I118" s="91" t="b">
        <v>0</v>
      </c>
      <c r="J118" s="91" t="b">
        <v>0</v>
      </c>
      <c r="K118" s="91" t="b">
        <v>0</v>
      </c>
      <c r="L118" s="91" t="b">
        <v>0</v>
      </c>
    </row>
    <row r="119" spans="1:12" ht="15">
      <c r="A119" s="91" t="s">
        <v>723</v>
      </c>
      <c r="B119" s="91" t="s">
        <v>724</v>
      </c>
      <c r="C119" s="91">
        <v>2</v>
      </c>
      <c r="D119" s="133">
        <v>0.0044464697884902885</v>
      </c>
      <c r="E119" s="133">
        <v>2.397070549959409</v>
      </c>
      <c r="F119" s="91" t="s">
        <v>754</v>
      </c>
      <c r="G119" s="91" t="b">
        <v>0</v>
      </c>
      <c r="H119" s="91" t="b">
        <v>0</v>
      </c>
      <c r="I119" s="91" t="b">
        <v>0</v>
      </c>
      <c r="J119" s="91" t="b">
        <v>0</v>
      </c>
      <c r="K119" s="91" t="b">
        <v>0</v>
      </c>
      <c r="L119" s="91" t="b">
        <v>0</v>
      </c>
    </row>
    <row r="120" spans="1:12" ht="15">
      <c r="A120" s="91" t="s">
        <v>724</v>
      </c>
      <c r="B120" s="91" t="s">
        <v>527</v>
      </c>
      <c r="C120" s="91">
        <v>2</v>
      </c>
      <c r="D120" s="133">
        <v>0.0044464697884902885</v>
      </c>
      <c r="E120" s="133">
        <v>1.853002505609133</v>
      </c>
      <c r="F120" s="91" t="s">
        <v>754</v>
      </c>
      <c r="G120" s="91" t="b">
        <v>0</v>
      </c>
      <c r="H120" s="91" t="b">
        <v>0</v>
      </c>
      <c r="I120" s="91" t="b">
        <v>0</v>
      </c>
      <c r="J120" s="91" t="b">
        <v>0</v>
      </c>
      <c r="K120" s="91" t="b">
        <v>0</v>
      </c>
      <c r="L120" s="91" t="b">
        <v>0</v>
      </c>
    </row>
    <row r="121" spans="1:12" ht="15">
      <c r="A121" s="91" t="s">
        <v>527</v>
      </c>
      <c r="B121" s="91" t="s">
        <v>517</v>
      </c>
      <c r="C121" s="91">
        <v>2</v>
      </c>
      <c r="D121" s="133">
        <v>0.0044464697884902885</v>
      </c>
      <c r="E121" s="133">
        <v>1.6011905326153335</v>
      </c>
      <c r="F121" s="91" t="s">
        <v>754</v>
      </c>
      <c r="G121" s="91" t="b">
        <v>0</v>
      </c>
      <c r="H121" s="91" t="b">
        <v>0</v>
      </c>
      <c r="I121" s="91" t="b">
        <v>0</v>
      </c>
      <c r="J121" s="91" t="b">
        <v>0</v>
      </c>
      <c r="K121" s="91" t="b">
        <v>0</v>
      </c>
      <c r="L121" s="91" t="b">
        <v>0</v>
      </c>
    </row>
    <row r="122" spans="1:12" ht="15">
      <c r="A122" s="91" t="s">
        <v>517</v>
      </c>
      <c r="B122" s="91" t="s">
        <v>725</v>
      </c>
      <c r="C122" s="91">
        <v>2</v>
      </c>
      <c r="D122" s="133">
        <v>0.0044464697884902885</v>
      </c>
      <c r="E122" s="133">
        <v>1.9991305412873712</v>
      </c>
      <c r="F122" s="91" t="s">
        <v>754</v>
      </c>
      <c r="G122" s="91" t="b">
        <v>0</v>
      </c>
      <c r="H122" s="91" t="b">
        <v>0</v>
      </c>
      <c r="I122" s="91" t="b">
        <v>0</v>
      </c>
      <c r="J122" s="91" t="b">
        <v>0</v>
      </c>
      <c r="K122" s="91" t="b">
        <v>0</v>
      </c>
      <c r="L122" s="91" t="b">
        <v>0</v>
      </c>
    </row>
    <row r="123" spans="1:12" ht="15">
      <c r="A123" s="91" t="s">
        <v>725</v>
      </c>
      <c r="B123" s="91" t="s">
        <v>536</v>
      </c>
      <c r="C123" s="91">
        <v>2</v>
      </c>
      <c r="D123" s="133">
        <v>0.0044464697884902885</v>
      </c>
      <c r="E123" s="133">
        <v>2.0960405542954277</v>
      </c>
      <c r="F123" s="91" t="s">
        <v>754</v>
      </c>
      <c r="G123" s="91" t="b">
        <v>0</v>
      </c>
      <c r="H123" s="91" t="b">
        <v>0</v>
      </c>
      <c r="I123" s="91" t="b">
        <v>0</v>
      </c>
      <c r="J123" s="91" t="b">
        <v>0</v>
      </c>
      <c r="K123" s="91" t="b">
        <v>0</v>
      </c>
      <c r="L123" s="91" t="b">
        <v>0</v>
      </c>
    </row>
    <row r="124" spans="1:12" ht="15">
      <c r="A124" s="91" t="s">
        <v>536</v>
      </c>
      <c r="B124" s="91" t="s">
        <v>511</v>
      </c>
      <c r="C124" s="91">
        <v>2</v>
      </c>
      <c r="D124" s="133">
        <v>0.0044464697884902885</v>
      </c>
      <c r="E124" s="133">
        <v>1.1417980448561025</v>
      </c>
      <c r="F124" s="91" t="s">
        <v>754</v>
      </c>
      <c r="G124" s="91" t="b">
        <v>0</v>
      </c>
      <c r="H124" s="91" t="b">
        <v>0</v>
      </c>
      <c r="I124" s="91" t="b">
        <v>0</v>
      </c>
      <c r="J124" s="91" t="b">
        <v>0</v>
      </c>
      <c r="K124" s="91" t="b">
        <v>0</v>
      </c>
      <c r="L124" s="91" t="b">
        <v>0</v>
      </c>
    </row>
    <row r="125" spans="1:12" ht="15">
      <c r="A125" s="91" t="s">
        <v>525</v>
      </c>
      <c r="B125" s="91" t="s">
        <v>726</v>
      </c>
      <c r="C125" s="91">
        <v>2</v>
      </c>
      <c r="D125" s="133">
        <v>0.0044464697884902885</v>
      </c>
      <c r="E125" s="133">
        <v>1.9199492952397463</v>
      </c>
      <c r="F125" s="91" t="s">
        <v>754</v>
      </c>
      <c r="G125" s="91" t="b">
        <v>0</v>
      </c>
      <c r="H125" s="91" t="b">
        <v>0</v>
      </c>
      <c r="I125" s="91" t="b">
        <v>0</v>
      </c>
      <c r="J125" s="91" t="b">
        <v>0</v>
      </c>
      <c r="K125" s="91" t="b">
        <v>0</v>
      </c>
      <c r="L125" s="91" t="b">
        <v>0</v>
      </c>
    </row>
    <row r="126" spans="1:12" ht="15">
      <c r="A126" s="91" t="s">
        <v>726</v>
      </c>
      <c r="B126" s="91" t="s">
        <v>640</v>
      </c>
      <c r="C126" s="91">
        <v>2</v>
      </c>
      <c r="D126" s="133">
        <v>0.0044464697884902885</v>
      </c>
      <c r="E126" s="133">
        <v>1.9199492952397463</v>
      </c>
      <c r="F126" s="91" t="s">
        <v>754</v>
      </c>
      <c r="G126" s="91" t="b">
        <v>0</v>
      </c>
      <c r="H126" s="91" t="b">
        <v>0</v>
      </c>
      <c r="I126" s="91" t="b">
        <v>0</v>
      </c>
      <c r="J126" s="91" t="b">
        <v>0</v>
      </c>
      <c r="K126" s="91" t="b">
        <v>0</v>
      </c>
      <c r="L126" s="91" t="b">
        <v>0</v>
      </c>
    </row>
    <row r="127" spans="1:12" ht="15">
      <c r="A127" s="91" t="s">
        <v>676</v>
      </c>
      <c r="B127" s="91" t="s">
        <v>727</v>
      </c>
      <c r="C127" s="91">
        <v>2</v>
      </c>
      <c r="D127" s="133">
        <v>0.0044464697884902885</v>
      </c>
      <c r="E127" s="133">
        <v>2.397070549959409</v>
      </c>
      <c r="F127" s="91" t="s">
        <v>754</v>
      </c>
      <c r="G127" s="91" t="b">
        <v>0</v>
      </c>
      <c r="H127" s="91" t="b">
        <v>0</v>
      </c>
      <c r="I127" s="91" t="b">
        <v>0</v>
      </c>
      <c r="J127" s="91" t="b">
        <v>0</v>
      </c>
      <c r="K127" s="91" t="b">
        <v>0</v>
      </c>
      <c r="L127" s="91" t="b">
        <v>0</v>
      </c>
    </row>
    <row r="128" spans="1:12" ht="15">
      <c r="A128" s="91" t="s">
        <v>679</v>
      </c>
      <c r="B128" s="91" t="s">
        <v>728</v>
      </c>
      <c r="C128" s="91">
        <v>2</v>
      </c>
      <c r="D128" s="133">
        <v>0.0044464697884902885</v>
      </c>
      <c r="E128" s="133">
        <v>2.2209792909037276</v>
      </c>
      <c r="F128" s="91" t="s">
        <v>754</v>
      </c>
      <c r="G128" s="91" t="b">
        <v>0</v>
      </c>
      <c r="H128" s="91" t="b">
        <v>0</v>
      </c>
      <c r="I128" s="91" t="b">
        <v>0</v>
      </c>
      <c r="J128" s="91" t="b">
        <v>0</v>
      </c>
      <c r="K128" s="91" t="b">
        <v>0</v>
      </c>
      <c r="L128" s="91" t="b">
        <v>0</v>
      </c>
    </row>
    <row r="129" spans="1:12" ht="15">
      <c r="A129" s="91" t="s">
        <v>728</v>
      </c>
      <c r="B129" s="91" t="s">
        <v>680</v>
      </c>
      <c r="C129" s="91">
        <v>2</v>
      </c>
      <c r="D129" s="133">
        <v>0.0044464697884902885</v>
      </c>
      <c r="E129" s="133">
        <v>2.2209792909037276</v>
      </c>
      <c r="F129" s="91" t="s">
        <v>754</v>
      </c>
      <c r="G129" s="91" t="b">
        <v>0</v>
      </c>
      <c r="H129" s="91" t="b">
        <v>0</v>
      </c>
      <c r="I129" s="91" t="b">
        <v>0</v>
      </c>
      <c r="J129" s="91" t="b">
        <v>0</v>
      </c>
      <c r="K129" s="91" t="b">
        <v>0</v>
      </c>
      <c r="L129" s="91" t="b">
        <v>0</v>
      </c>
    </row>
    <row r="130" spans="1:12" ht="15">
      <c r="A130" s="91" t="s">
        <v>684</v>
      </c>
      <c r="B130" s="91" t="s">
        <v>538</v>
      </c>
      <c r="C130" s="91">
        <v>2</v>
      </c>
      <c r="D130" s="133">
        <v>0.0044464697884902885</v>
      </c>
      <c r="E130" s="133">
        <v>1.9199492952397463</v>
      </c>
      <c r="F130" s="91" t="s">
        <v>754</v>
      </c>
      <c r="G130" s="91" t="b">
        <v>0</v>
      </c>
      <c r="H130" s="91" t="b">
        <v>0</v>
      </c>
      <c r="I130" s="91" t="b">
        <v>0</v>
      </c>
      <c r="J130" s="91" t="b">
        <v>0</v>
      </c>
      <c r="K130" s="91" t="b">
        <v>0</v>
      </c>
      <c r="L130" s="91" t="b">
        <v>0</v>
      </c>
    </row>
    <row r="131" spans="1:12" ht="15">
      <c r="A131" s="91" t="s">
        <v>538</v>
      </c>
      <c r="B131" s="91" t="s">
        <v>685</v>
      </c>
      <c r="C131" s="91">
        <v>2</v>
      </c>
      <c r="D131" s="133">
        <v>0.0044464697884902885</v>
      </c>
      <c r="E131" s="133">
        <v>1.9199492952397463</v>
      </c>
      <c r="F131" s="91" t="s">
        <v>754</v>
      </c>
      <c r="G131" s="91" t="b">
        <v>0</v>
      </c>
      <c r="H131" s="91" t="b">
        <v>0</v>
      </c>
      <c r="I131" s="91" t="b">
        <v>0</v>
      </c>
      <c r="J131" s="91" t="b">
        <v>0</v>
      </c>
      <c r="K131" s="91" t="b">
        <v>0</v>
      </c>
      <c r="L131" s="91" t="b">
        <v>0</v>
      </c>
    </row>
    <row r="132" spans="1:12" ht="15">
      <c r="A132" s="91" t="s">
        <v>687</v>
      </c>
      <c r="B132" s="91" t="s">
        <v>538</v>
      </c>
      <c r="C132" s="91">
        <v>2</v>
      </c>
      <c r="D132" s="133">
        <v>0.0044464697884902885</v>
      </c>
      <c r="E132" s="133">
        <v>1.9199492952397463</v>
      </c>
      <c r="F132" s="91" t="s">
        <v>754</v>
      </c>
      <c r="G132" s="91" t="b">
        <v>0</v>
      </c>
      <c r="H132" s="91" t="b">
        <v>0</v>
      </c>
      <c r="I132" s="91" t="b">
        <v>0</v>
      </c>
      <c r="J132" s="91" t="b">
        <v>0</v>
      </c>
      <c r="K132" s="91" t="b">
        <v>0</v>
      </c>
      <c r="L132" s="91" t="b">
        <v>0</v>
      </c>
    </row>
    <row r="133" spans="1:12" ht="15">
      <c r="A133" s="91" t="s">
        <v>538</v>
      </c>
      <c r="B133" s="91" t="s">
        <v>688</v>
      </c>
      <c r="C133" s="91">
        <v>2</v>
      </c>
      <c r="D133" s="133">
        <v>0.0044464697884902885</v>
      </c>
      <c r="E133" s="133">
        <v>1.9199492952397463</v>
      </c>
      <c r="F133" s="91" t="s">
        <v>754</v>
      </c>
      <c r="G133" s="91" t="b">
        <v>0</v>
      </c>
      <c r="H133" s="91" t="b">
        <v>0</v>
      </c>
      <c r="I133" s="91" t="b">
        <v>0</v>
      </c>
      <c r="J133" s="91" t="b">
        <v>0</v>
      </c>
      <c r="K133" s="91" t="b">
        <v>0</v>
      </c>
      <c r="L133" s="91" t="b">
        <v>0</v>
      </c>
    </row>
    <row r="134" spans="1:12" ht="15">
      <c r="A134" s="91" t="s">
        <v>688</v>
      </c>
      <c r="B134" s="91" t="s">
        <v>729</v>
      </c>
      <c r="C134" s="91">
        <v>2</v>
      </c>
      <c r="D134" s="133">
        <v>0.0044464697884902885</v>
      </c>
      <c r="E134" s="133">
        <v>2.2209792909037276</v>
      </c>
      <c r="F134" s="91" t="s">
        <v>754</v>
      </c>
      <c r="G134" s="91" t="b">
        <v>0</v>
      </c>
      <c r="H134" s="91" t="b">
        <v>0</v>
      </c>
      <c r="I134" s="91" t="b">
        <v>0</v>
      </c>
      <c r="J134" s="91" t="b">
        <v>0</v>
      </c>
      <c r="K134" s="91" t="b">
        <v>0</v>
      </c>
      <c r="L134" s="91" t="b">
        <v>0</v>
      </c>
    </row>
    <row r="135" spans="1:12" ht="15">
      <c r="A135" s="91" t="s">
        <v>659</v>
      </c>
      <c r="B135" s="91" t="s">
        <v>730</v>
      </c>
      <c r="C135" s="91">
        <v>2</v>
      </c>
      <c r="D135" s="133">
        <v>0.0044464697884902885</v>
      </c>
      <c r="E135" s="133">
        <v>2.0960405542954277</v>
      </c>
      <c r="F135" s="91" t="s">
        <v>754</v>
      </c>
      <c r="G135" s="91" t="b">
        <v>0</v>
      </c>
      <c r="H135" s="91" t="b">
        <v>0</v>
      </c>
      <c r="I135" s="91" t="b">
        <v>0</v>
      </c>
      <c r="J135" s="91" t="b">
        <v>0</v>
      </c>
      <c r="K135" s="91" t="b">
        <v>0</v>
      </c>
      <c r="L135" s="91" t="b">
        <v>0</v>
      </c>
    </row>
    <row r="136" spans="1:12" ht="15">
      <c r="A136" s="91" t="s">
        <v>730</v>
      </c>
      <c r="B136" s="91" t="s">
        <v>510</v>
      </c>
      <c r="C136" s="91">
        <v>2</v>
      </c>
      <c r="D136" s="133">
        <v>0.0044464697884902885</v>
      </c>
      <c r="E136" s="133">
        <v>1.3363727096057971</v>
      </c>
      <c r="F136" s="91" t="s">
        <v>754</v>
      </c>
      <c r="G136" s="91" t="b">
        <v>0</v>
      </c>
      <c r="H136" s="91" t="b">
        <v>0</v>
      </c>
      <c r="I136" s="91" t="b">
        <v>0</v>
      </c>
      <c r="J136" s="91" t="b">
        <v>0</v>
      </c>
      <c r="K136" s="91" t="b">
        <v>0</v>
      </c>
      <c r="L136" s="91" t="b">
        <v>0</v>
      </c>
    </row>
    <row r="137" spans="1:12" ht="15">
      <c r="A137" s="91" t="s">
        <v>527</v>
      </c>
      <c r="B137" s="91" t="s">
        <v>731</v>
      </c>
      <c r="C137" s="91">
        <v>2</v>
      </c>
      <c r="D137" s="133">
        <v>0.0044464697884902885</v>
      </c>
      <c r="E137" s="133">
        <v>1.9991305412873712</v>
      </c>
      <c r="F137" s="91" t="s">
        <v>754</v>
      </c>
      <c r="G137" s="91" t="b">
        <v>0</v>
      </c>
      <c r="H137" s="91" t="b">
        <v>0</v>
      </c>
      <c r="I137" s="91" t="b">
        <v>0</v>
      </c>
      <c r="J137" s="91" t="b">
        <v>0</v>
      </c>
      <c r="K137" s="91" t="b">
        <v>0</v>
      </c>
      <c r="L137" s="91" t="b">
        <v>0</v>
      </c>
    </row>
    <row r="138" spans="1:12" ht="15">
      <c r="A138" s="91" t="s">
        <v>731</v>
      </c>
      <c r="B138" s="91" t="s">
        <v>692</v>
      </c>
      <c r="C138" s="91">
        <v>2</v>
      </c>
      <c r="D138" s="133">
        <v>0.0044464697884902885</v>
      </c>
      <c r="E138" s="133">
        <v>2.2209792909037276</v>
      </c>
      <c r="F138" s="91" t="s">
        <v>754</v>
      </c>
      <c r="G138" s="91" t="b">
        <v>0</v>
      </c>
      <c r="H138" s="91" t="b">
        <v>0</v>
      </c>
      <c r="I138" s="91" t="b">
        <v>0</v>
      </c>
      <c r="J138" s="91" t="b">
        <v>0</v>
      </c>
      <c r="K138" s="91" t="b">
        <v>0</v>
      </c>
      <c r="L138" s="91" t="b">
        <v>0</v>
      </c>
    </row>
    <row r="139" spans="1:12" ht="15">
      <c r="A139" s="91" t="s">
        <v>701</v>
      </c>
      <c r="B139" s="91" t="s">
        <v>732</v>
      </c>
      <c r="C139" s="91">
        <v>2</v>
      </c>
      <c r="D139" s="133">
        <v>0.0044464697884902885</v>
      </c>
      <c r="E139" s="133">
        <v>2.2209792909037276</v>
      </c>
      <c r="F139" s="91" t="s">
        <v>754</v>
      </c>
      <c r="G139" s="91" t="b">
        <v>0</v>
      </c>
      <c r="H139" s="91" t="b">
        <v>0</v>
      </c>
      <c r="I139" s="91" t="b">
        <v>0</v>
      </c>
      <c r="J139" s="91" t="b">
        <v>0</v>
      </c>
      <c r="K139" s="91" t="b">
        <v>0</v>
      </c>
      <c r="L139" s="91" t="b">
        <v>0</v>
      </c>
    </row>
    <row r="140" spans="1:12" ht="15">
      <c r="A140" s="91" t="s">
        <v>659</v>
      </c>
      <c r="B140" s="91" t="s">
        <v>733</v>
      </c>
      <c r="C140" s="91">
        <v>2</v>
      </c>
      <c r="D140" s="133">
        <v>0.0044464697884902885</v>
      </c>
      <c r="E140" s="133">
        <v>2.0960405542954277</v>
      </c>
      <c r="F140" s="91" t="s">
        <v>754</v>
      </c>
      <c r="G140" s="91" t="b">
        <v>0</v>
      </c>
      <c r="H140" s="91" t="b">
        <v>0</v>
      </c>
      <c r="I140" s="91" t="b">
        <v>0</v>
      </c>
      <c r="J140" s="91" t="b">
        <v>0</v>
      </c>
      <c r="K140" s="91" t="b">
        <v>0</v>
      </c>
      <c r="L140" s="91" t="b">
        <v>0</v>
      </c>
    </row>
    <row r="141" spans="1:12" ht="15">
      <c r="A141" s="91" t="s">
        <v>733</v>
      </c>
      <c r="B141" s="91" t="s">
        <v>510</v>
      </c>
      <c r="C141" s="91">
        <v>2</v>
      </c>
      <c r="D141" s="133">
        <v>0.0044464697884902885</v>
      </c>
      <c r="E141" s="133">
        <v>1.3363727096057971</v>
      </c>
      <c r="F141" s="91" t="s">
        <v>754</v>
      </c>
      <c r="G141" s="91" t="b">
        <v>0</v>
      </c>
      <c r="H141" s="91" t="b">
        <v>0</v>
      </c>
      <c r="I141" s="91" t="b">
        <v>0</v>
      </c>
      <c r="J141" s="91" t="b">
        <v>0</v>
      </c>
      <c r="K141" s="91" t="b">
        <v>0</v>
      </c>
      <c r="L141" s="91" t="b">
        <v>0</v>
      </c>
    </row>
    <row r="142" spans="1:12" ht="15">
      <c r="A142" s="91" t="s">
        <v>734</v>
      </c>
      <c r="B142" s="91" t="s">
        <v>735</v>
      </c>
      <c r="C142" s="91">
        <v>2</v>
      </c>
      <c r="D142" s="133">
        <v>0.0044464697884902885</v>
      </c>
      <c r="E142" s="133">
        <v>2.397070549959409</v>
      </c>
      <c r="F142" s="91" t="s">
        <v>754</v>
      </c>
      <c r="G142" s="91" t="b">
        <v>0</v>
      </c>
      <c r="H142" s="91" t="b">
        <v>0</v>
      </c>
      <c r="I142" s="91" t="b">
        <v>0</v>
      </c>
      <c r="J142" s="91" t="b">
        <v>0</v>
      </c>
      <c r="K142" s="91" t="b">
        <v>0</v>
      </c>
      <c r="L142" s="91" t="b">
        <v>0</v>
      </c>
    </row>
    <row r="143" spans="1:12" ht="15">
      <c r="A143" s="91" t="s">
        <v>735</v>
      </c>
      <c r="B143" s="91" t="s">
        <v>517</v>
      </c>
      <c r="C143" s="91">
        <v>2</v>
      </c>
      <c r="D143" s="133">
        <v>0.0044464697884902885</v>
      </c>
      <c r="E143" s="133">
        <v>1.9991305412873712</v>
      </c>
      <c r="F143" s="91" t="s">
        <v>754</v>
      </c>
      <c r="G143" s="91" t="b">
        <v>0</v>
      </c>
      <c r="H143" s="91" t="b">
        <v>0</v>
      </c>
      <c r="I143" s="91" t="b">
        <v>0</v>
      </c>
      <c r="J143" s="91" t="b">
        <v>0</v>
      </c>
      <c r="K143" s="91" t="b">
        <v>0</v>
      </c>
      <c r="L143" s="91" t="b">
        <v>0</v>
      </c>
    </row>
    <row r="144" spans="1:12" ht="15">
      <c r="A144" s="91" t="s">
        <v>517</v>
      </c>
      <c r="B144" s="91" t="s">
        <v>736</v>
      </c>
      <c r="C144" s="91">
        <v>2</v>
      </c>
      <c r="D144" s="133">
        <v>0.0044464697884902885</v>
      </c>
      <c r="E144" s="133">
        <v>1.9991305412873712</v>
      </c>
      <c r="F144" s="91" t="s">
        <v>754</v>
      </c>
      <c r="G144" s="91" t="b">
        <v>0</v>
      </c>
      <c r="H144" s="91" t="b">
        <v>0</v>
      </c>
      <c r="I144" s="91" t="b">
        <v>0</v>
      </c>
      <c r="J144" s="91" t="b">
        <v>0</v>
      </c>
      <c r="K144" s="91" t="b">
        <v>0</v>
      </c>
      <c r="L144" s="91" t="b">
        <v>0</v>
      </c>
    </row>
    <row r="145" spans="1:12" ht="15">
      <c r="A145" s="91" t="s">
        <v>736</v>
      </c>
      <c r="B145" s="91" t="s">
        <v>737</v>
      </c>
      <c r="C145" s="91">
        <v>2</v>
      </c>
      <c r="D145" s="133">
        <v>0.0044464697884902885</v>
      </c>
      <c r="E145" s="133">
        <v>2.397070549959409</v>
      </c>
      <c r="F145" s="91" t="s">
        <v>754</v>
      </c>
      <c r="G145" s="91" t="b">
        <v>0</v>
      </c>
      <c r="H145" s="91" t="b">
        <v>0</v>
      </c>
      <c r="I145" s="91" t="b">
        <v>0</v>
      </c>
      <c r="J145" s="91" t="b">
        <v>0</v>
      </c>
      <c r="K145" s="91" t="b">
        <v>0</v>
      </c>
      <c r="L145" s="91" t="b">
        <v>0</v>
      </c>
    </row>
    <row r="146" spans="1:12" ht="15">
      <c r="A146" s="91" t="s">
        <v>737</v>
      </c>
      <c r="B146" s="91" t="s">
        <v>738</v>
      </c>
      <c r="C146" s="91">
        <v>2</v>
      </c>
      <c r="D146" s="133">
        <v>0.0044464697884902885</v>
      </c>
      <c r="E146" s="133">
        <v>2.397070549959409</v>
      </c>
      <c r="F146" s="91" t="s">
        <v>754</v>
      </c>
      <c r="G146" s="91" t="b">
        <v>0</v>
      </c>
      <c r="H146" s="91" t="b">
        <v>0</v>
      </c>
      <c r="I146" s="91" t="b">
        <v>0</v>
      </c>
      <c r="J146" s="91" t="b">
        <v>0</v>
      </c>
      <c r="K146" s="91" t="b">
        <v>0</v>
      </c>
      <c r="L146" s="91" t="b">
        <v>0</v>
      </c>
    </row>
    <row r="147" spans="1:12" ht="15">
      <c r="A147" s="91" t="s">
        <v>738</v>
      </c>
      <c r="B147" s="91" t="s">
        <v>739</v>
      </c>
      <c r="C147" s="91">
        <v>2</v>
      </c>
      <c r="D147" s="133">
        <v>0.0044464697884902885</v>
      </c>
      <c r="E147" s="133">
        <v>2.397070549959409</v>
      </c>
      <c r="F147" s="91" t="s">
        <v>754</v>
      </c>
      <c r="G147" s="91" t="b">
        <v>0</v>
      </c>
      <c r="H147" s="91" t="b">
        <v>0</v>
      </c>
      <c r="I147" s="91" t="b">
        <v>0</v>
      </c>
      <c r="J147" s="91" t="b">
        <v>0</v>
      </c>
      <c r="K147" s="91" t="b">
        <v>0</v>
      </c>
      <c r="L147" s="91" t="b">
        <v>0</v>
      </c>
    </row>
    <row r="148" spans="1:12" ht="15">
      <c r="A148" s="91" t="s">
        <v>739</v>
      </c>
      <c r="B148" s="91" t="s">
        <v>513</v>
      </c>
      <c r="C148" s="91">
        <v>2</v>
      </c>
      <c r="D148" s="133">
        <v>0.0044464697884902885</v>
      </c>
      <c r="E148" s="133">
        <v>1.5841571933165532</v>
      </c>
      <c r="F148" s="91" t="s">
        <v>754</v>
      </c>
      <c r="G148" s="91" t="b">
        <v>0</v>
      </c>
      <c r="H148" s="91" t="b">
        <v>0</v>
      </c>
      <c r="I148" s="91" t="b">
        <v>0</v>
      </c>
      <c r="J148" s="91" t="b">
        <v>0</v>
      </c>
      <c r="K148" s="91" t="b">
        <v>0</v>
      </c>
      <c r="L148" s="91" t="b">
        <v>0</v>
      </c>
    </row>
    <row r="149" spans="1:12" ht="15">
      <c r="A149" s="91" t="s">
        <v>513</v>
      </c>
      <c r="B149" s="91" t="s">
        <v>740</v>
      </c>
      <c r="C149" s="91">
        <v>2</v>
      </c>
      <c r="D149" s="133">
        <v>0.0044464697884902885</v>
      </c>
      <c r="E149" s="133">
        <v>1.551972509945152</v>
      </c>
      <c r="F149" s="91" t="s">
        <v>754</v>
      </c>
      <c r="G149" s="91" t="b">
        <v>0</v>
      </c>
      <c r="H149" s="91" t="b">
        <v>0</v>
      </c>
      <c r="I149" s="91" t="b">
        <v>0</v>
      </c>
      <c r="J149" s="91" t="b">
        <v>0</v>
      </c>
      <c r="K149" s="91" t="b">
        <v>0</v>
      </c>
      <c r="L149" s="91" t="b">
        <v>0</v>
      </c>
    </row>
    <row r="150" spans="1:12" ht="15">
      <c r="A150" s="91" t="s">
        <v>740</v>
      </c>
      <c r="B150" s="91" t="s">
        <v>511</v>
      </c>
      <c r="C150" s="91">
        <v>2</v>
      </c>
      <c r="D150" s="133">
        <v>0.0044464697884902885</v>
      </c>
      <c r="E150" s="133">
        <v>1.4428280405200837</v>
      </c>
      <c r="F150" s="91" t="s">
        <v>754</v>
      </c>
      <c r="G150" s="91" t="b">
        <v>0</v>
      </c>
      <c r="H150" s="91" t="b">
        <v>0</v>
      </c>
      <c r="I150" s="91" t="b">
        <v>0</v>
      </c>
      <c r="J150" s="91" t="b">
        <v>0</v>
      </c>
      <c r="K150" s="91" t="b">
        <v>0</v>
      </c>
      <c r="L150" s="91" t="b">
        <v>0</v>
      </c>
    </row>
    <row r="151" spans="1:12" ht="15">
      <c r="A151" s="91" t="s">
        <v>511</v>
      </c>
      <c r="B151" s="91" t="s">
        <v>510</v>
      </c>
      <c r="C151" s="91">
        <v>2</v>
      </c>
      <c r="D151" s="133">
        <v>0.0044464697884902885</v>
      </c>
      <c r="E151" s="133">
        <v>0.9384327009337594</v>
      </c>
      <c r="F151" s="91" t="s">
        <v>754</v>
      </c>
      <c r="G151" s="91" t="b">
        <v>0</v>
      </c>
      <c r="H151" s="91" t="b">
        <v>0</v>
      </c>
      <c r="I151" s="91" t="b">
        <v>0</v>
      </c>
      <c r="J151" s="91" t="b">
        <v>0</v>
      </c>
      <c r="K151" s="91" t="b">
        <v>0</v>
      </c>
      <c r="L151" s="91" t="b">
        <v>0</v>
      </c>
    </row>
    <row r="152" spans="1:12" ht="15">
      <c r="A152" s="91" t="s">
        <v>510</v>
      </c>
      <c r="B152" s="91" t="s">
        <v>741</v>
      </c>
      <c r="C152" s="91">
        <v>2</v>
      </c>
      <c r="D152" s="133">
        <v>0.0044464697884902885</v>
      </c>
      <c r="E152" s="133">
        <v>1.3363727096057971</v>
      </c>
      <c r="F152" s="91" t="s">
        <v>754</v>
      </c>
      <c r="G152" s="91" t="b">
        <v>0</v>
      </c>
      <c r="H152" s="91" t="b">
        <v>0</v>
      </c>
      <c r="I152" s="91" t="b">
        <v>0</v>
      </c>
      <c r="J152" s="91" t="b">
        <v>0</v>
      </c>
      <c r="K152" s="91" t="b">
        <v>0</v>
      </c>
      <c r="L152" s="91" t="b">
        <v>0</v>
      </c>
    </row>
    <row r="153" spans="1:12" ht="15">
      <c r="A153" s="91" t="s">
        <v>741</v>
      </c>
      <c r="B153" s="91" t="s">
        <v>742</v>
      </c>
      <c r="C153" s="91">
        <v>2</v>
      </c>
      <c r="D153" s="133">
        <v>0.0044464697884902885</v>
      </c>
      <c r="E153" s="133">
        <v>2.397070549959409</v>
      </c>
      <c r="F153" s="91" t="s">
        <v>754</v>
      </c>
      <c r="G153" s="91" t="b">
        <v>0</v>
      </c>
      <c r="H153" s="91" t="b">
        <v>0</v>
      </c>
      <c r="I153" s="91" t="b">
        <v>0</v>
      </c>
      <c r="J153" s="91" t="b">
        <v>0</v>
      </c>
      <c r="K153" s="91" t="b">
        <v>0</v>
      </c>
      <c r="L153" s="91" t="b">
        <v>0</v>
      </c>
    </row>
    <row r="154" spans="1:12" ht="15">
      <c r="A154" s="91" t="s">
        <v>742</v>
      </c>
      <c r="B154" s="91" t="s">
        <v>743</v>
      </c>
      <c r="C154" s="91">
        <v>2</v>
      </c>
      <c r="D154" s="133">
        <v>0.0044464697884902885</v>
      </c>
      <c r="E154" s="133">
        <v>2.397070549959409</v>
      </c>
      <c r="F154" s="91" t="s">
        <v>754</v>
      </c>
      <c r="G154" s="91" t="b">
        <v>0</v>
      </c>
      <c r="H154" s="91" t="b">
        <v>0</v>
      </c>
      <c r="I154" s="91" t="b">
        <v>0</v>
      </c>
      <c r="J154" s="91" t="b">
        <v>0</v>
      </c>
      <c r="K154" s="91" t="b">
        <v>0</v>
      </c>
      <c r="L154" s="91" t="b">
        <v>0</v>
      </c>
    </row>
    <row r="155" spans="1:12" ht="15">
      <c r="A155" s="91" t="s">
        <v>743</v>
      </c>
      <c r="B155" s="91" t="s">
        <v>744</v>
      </c>
      <c r="C155" s="91">
        <v>2</v>
      </c>
      <c r="D155" s="133">
        <v>0.0044464697884902885</v>
      </c>
      <c r="E155" s="133">
        <v>2.397070549959409</v>
      </c>
      <c r="F155" s="91" t="s">
        <v>754</v>
      </c>
      <c r="G155" s="91" t="b">
        <v>0</v>
      </c>
      <c r="H155" s="91" t="b">
        <v>0</v>
      </c>
      <c r="I155" s="91" t="b">
        <v>0</v>
      </c>
      <c r="J155" s="91" t="b">
        <v>0</v>
      </c>
      <c r="K155" s="91" t="b">
        <v>0</v>
      </c>
      <c r="L155" s="91" t="b">
        <v>0</v>
      </c>
    </row>
    <row r="156" spans="1:12" ht="15">
      <c r="A156" s="91" t="s">
        <v>744</v>
      </c>
      <c r="B156" s="91" t="s">
        <v>745</v>
      </c>
      <c r="C156" s="91">
        <v>2</v>
      </c>
      <c r="D156" s="133">
        <v>0.0044464697884902885</v>
      </c>
      <c r="E156" s="133">
        <v>2.397070549959409</v>
      </c>
      <c r="F156" s="91" t="s">
        <v>754</v>
      </c>
      <c r="G156" s="91" t="b">
        <v>0</v>
      </c>
      <c r="H156" s="91" t="b">
        <v>0</v>
      </c>
      <c r="I156" s="91" t="b">
        <v>0</v>
      </c>
      <c r="J156" s="91" t="b">
        <v>0</v>
      </c>
      <c r="K156" s="91" t="b">
        <v>0</v>
      </c>
      <c r="L156" s="91" t="b">
        <v>0</v>
      </c>
    </row>
    <row r="157" spans="1:12" ht="15">
      <c r="A157" s="91" t="s">
        <v>750</v>
      </c>
      <c r="B157" s="91" t="s">
        <v>521</v>
      </c>
      <c r="C157" s="91">
        <v>2</v>
      </c>
      <c r="D157" s="133">
        <v>0.0044464697884902885</v>
      </c>
      <c r="E157" s="133">
        <v>2.2209792909037276</v>
      </c>
      <c r="F157" s="91" t="s">
        <v>754</v>
      </c>
      <c r="G157" s="91" t="b">
        <v>0</v>
      </c>
      <c r="H157" s="91" t="b">
        <v>0</v>
      </c>
      <c r="I157" s="91" t="b">
        <v>0</v>
      </c>
      <c r="J157" s="91" t="b">
        <v>0</v>
      </c>
      <c r="K157" s="91" t="b">
        <v>0</v>
      </c>
      <c r="L157" s="91" t="b">
        <v>0</v>
      </c>
    </row>
    <row r="158" spans="1:12" ht="15">
      <c r="A158" s="91" t="s">
        <v>510</v>
      </c>
      <c r="B158" s="91" t="s">
        <v>511</v>
      </c>
      <c r="C158" s="91">
        <v>2</v>
      </c>
      <c r="D158" s="133">
        <v>0.0044464697884902885</v>
      </c>
      <c r="E158" s="133">
        <v>0.3821302001664721</v>
      </c>
      <c r="F158" s="91" t="s">
        <v>754</v>
      </c>
      <c r="G158" s="91" t="b">
        <v>0</v>
      </c>
      <c r="H158" s="91" t="b">
        <v>0</v>
      </c>
      <c r="I158" s="91" t="b">
        <v>0</v>
      </c>
      <c r="J158" s="91" t="b">
        <v>0</v>
      </c>
      <c r="K158" s="91" t="b">
        <v>0</v>
      </c>
      <c r="L158" s="91" t="b">
        <v>0</v>
      </c>
    </row>
    <row r="159" spans="1:12" ht="15">
      <c r="A159" s="91" t="s">
        <v>511</v>
      </c>
      <c r="B159" s="91" t="s">
        <v>751</v>
      </c>
      <c r="C159" s="91">
        <v>2</v>
      </c>
      <c r="D159" s="133">
        <v>0.0044464697884902885</v>
      </c>
      <c r="E159" s="133">
        <v>1.9991305412873712</v>
      </c>
      <c r="F159" s="91" t="s">
        <v>754</v>
      </c>
      <c r="G159" s="91" t="b">
        <v>0</v>
      </c>
      <c r="H159" s="91" t="b">
        <v>0</v>
      </c>
      <c r="I159" s="91" t="b">
        <v>0</v>
      </c>
      <c r="J159" s="91" t="b">
        <v>0</v>
      </c>
      <c r="K159" s="91" t="b">
        <v>0</v>
      </c>
      <c r="L159" s="91" t="b">
        <v>0</v>
      </c>
    </row>
    <row r="160" spans="1:12" ht="15">
      <c r="A160" s="91" t="s">
        <v>751</v>
      </c>
      <c r="B160" s="91" t="s">
        <v>527</v>
      </c>
      <c r="C160" s="91">
        <v>2</v>
      </c>
      <c r="D160" s="133">
        <v>0.0044464697884902885</v>
      </c>
      <c r="E160" s="133">
        <v>1.853002505609133</v>
      </c>
      <c r="F160" s="91" t="s">
        <v>754</v>
      </c>
      <c r="G160" s="91" t="b">
        <v>0</v>
      </c>
      <c r="H160" s="91" t="b">
        <v>0</v>
      </c>
      <c r="I160" s="91" t="b">
        <v>0</v>
      </c>
      <c r="J160" s="91" t="b">
        <v>0</v>
      </c>
      <c r="K160" s="91" t="b">
        <v>0</v>
      </c>
      <c r="L160" s="91" t="b">
        <v>0</v>
      </c>
    </row>
    <row r="161" spans="1:12" ht="15">
      <c r="A161" s="91" t="s">
        <v>512</v>
      </c>
      <c r="B161" s="91" t="s">
        <v>518</v>
      </c>
      <c r="C161" s="91">
        <v>2</v>
      </c>
      <c r="D161" s="133">
        <v>0.007243212480165999</v>
      </c>
      <c r="E161" s="133">
        <v>1.4173530497161726</v>
      </c>
      <c r="F161" s="91" t="s">
        <v>456</v>
      </c>
      <c r="G161" s="91" t="b">
        <v>0</v>
      </c>
      <c r="H161" s="91" t="b">
        <v>0</v>
      </c>
      <c r="I161" s="91" t="b">
        <v>0</v>
      </c>
      <c r="J161" s="91" t="b">
        <v>0</v>
      </c>
      <c r="K161" s="91" t="b">
        <v>0</v>
      </c>
      <c r="L161" s="91" t="b">
        <v>0</v>
      </c>
    </row>
    <row r="162" spans="1:12" ht="15">
      <c r="A162" s="91" t="s">
        <v>518</v>
      </c>
      <c r="B162" s="91" t="s">
        <v>519</v>
      </c>
      <c r="C162" s="91">
        <v>2</v>
      </c>
      <c r="D162" s="133">
        <v>0.007243212480165999</v>
      </c>
      <c r="E162" s="133">
        <v>1.9614210940664483</v>
      </c>
      <c r="F162" s="91" t="s">
        <v>456</v>
      </c>
      <c r="G162" s="91" t="b">
        <v>0</v>
      </c>
      <c r="H162" s="91" t="b">
        <v>0</v>
      </c>
      <c r="I162" s="91" t="b">
        <v>0</v>
      </c>
      <c r="J162" s="91" t="b">
        <v>0</v>
      </c>
      <c r="K162" s="91" t="b">
        <v>0</v>
      </c>
      <c r="L162" s="91" t="b">
        <v>0</v>
      </c>
    </row>
    <row r="163" spans="1:12" ht="15">
      <c r="A163" s="91" t="s">
        <v>519</v>
      </c>
      <c r="B163" s="91" t="s">
        <v>514</v>
      </c>
      <c r="C163" s="91">
        <v>2</v>
      </c>
      <c r="D163" s="133">
        <v>0.007243212480165999</v>
      </c>
      <c r="E163" s="133">
        <v>1.660391098402467</v>
      </c>
      <c r="F163" s="91" t="s">
        <v>456</v>
      </c>
      <c r="G163" s="91" t="b">
        <v>0</v>
      </c>
      <c r="H163" s="91" t="b">
        <v>0</v>
      </c>
      <c r="I163" s="91" t="b">
        <v>0</v>
      </c>
      <c r="J163" s="91" t="b">
        <v>0</v>
      </c>
      <c r="K163" s="91" t="b">
        <v>0</v>
      </c>
      <c r="L163" s="91" t="b">
        <v>0</v>
      </c>
    </row>
    <row r="164" spans="1:12" ht="15">
      <c r="A164" s="91" t="s">
        <v>514</v>
      </c>
      <c r="B164" s="91" t="s">
        <v>516</v>
      </c>
      <c r="C164" s="91">
        <v>2</v>
      </c>
      <c r="D164" s="133">
        <v>0.007243212480165999</v>
      </c>
      <c r="E164" s="133">
        <v>1.359361102738486</v>
      </c>
      <c r="F164" s="91" t="s">
        <v>456</v>
      </c>
      <c r="G164" s="91" t="b">
        <v>0</v>
      </c>
      <c r="H164" s="91" t="b">
        <v>0</v>
      </c>
      <c r="I164" s="91" t="b">
        <v>0</v>
      </c>
      <c r="J164" s="91" t="b">
        <v>0</v>
      </c>
      <c r="K164" s="91" t="b">
        <v>0</v>
      </c>
      <c r="L164" s="91" t="b">
        <v>0</v>
      </c>
    </row>
    <row r="165" spans="1:12" ht="15">
      <c r="A165" s="91" t="s">
        <v>516</v>
      </c>
      <c r="B165" s="91" t="s">
        <v>641</v>
      </c>
      <c r="C165" s="91">
        <v>2</v>
      </c>
      <c r="D165" s="133">
        <v>0.007243212480165999</v>
      </c>
      <c r="E165" s="133">
        <v>1.660391098402467</v>
      </c>
      <c r="F165" s="91" t="s">
        <v>456</v>
      </c>
      <c r="G165" s="91" t="b">
        <v>0</v>
      </c>
      <c r="H165" s="91" t="b">
        <v>0</v>
      </c>
      <c r="I165" s="91" t="b">
        <v>0</v>
      </c>
      <c r="J165" s="91" t="b">
        <v>0</v>
      </c>
      <c r="K165" s="91" t="b">
        <v>0</v>
      </c>
      <c r="L165" s="91" t="b">
        <v>0</v>
      </c>
    </row>
    <row r="166" spans="1:12" ht="15">
      <c r="A166" s="91" t="s">
        <v>641</v>
      </c>
      <c r="B166" s="91" t="s">
        <v>514</v>
      </c>
      <c r="C166" s="91">
        <v>2</v>
      </c>
      <c r="D166" s="133">
        <v>0.007243212480165999</v>
      </c>
      <c r="E166" s="133">
        <v>1.660391098402467</v>
      </c>
      <c r="F166" s="91" t="s">
        <v>456</v>
      </c>
      <c r="G166" s="91" t="b">
        <v>0</v>
      </c>
      <c r="H166" s="91" t="b">
        <v>0</v>
      </c>
      <c r="I166" s="91" t="b">
        <v>0</v>
      </c>
      <c r="J166" s="91" t="b">
        <v>0</v>
      </c>
      <c r="K166" s="91" t="b">
        <v>0</v>
      </c>
      <c r="L166" s="91" t="b">
        <v>0</v>
      </c>
    </row>
    <row r="167" spans="1:12" ht="15">
      <c r="A167" s="91" t="s">
        <v>514</v>
      </c>
      <c r="B167" s="91" t="s">
        <v>642</v>
      </c>
      <c r="C167" s="91">
        <v>2</v>
      </c>
      <c r="D167" s="133">
        <v>0.007243212480165999</v>
      </c>
      <c r="E167" s="133">
        <v>1.660391098402467</v>
      </c>
      <c r="F167" s="91" t="s">
        <v>456</v>
      </c>
      <c r="G167" s="91" t="b">
        <v>0</v>
      </c>
      <c r="H167" s="91" t="b">
        <v>0</v>
      </c>
      <c r="I167" s="91" t="b">
        <v>0</v>
      </c>
      <c r="J167" s="91" t="b">
        <v>0</v>
      </c>
      <c r="K167" s="91" t="b">
        <v>0</v>
      </c>
      <c r="L167" s="91" t="b">
        <v>0</v>
      </c>
    </row>
    <row r="168" spans="1:12" ht="15">
      <c r="A168" s="91" t="s">
        <v>642</v>
      </c>
      <c r="B168" s="91" t="s">
        <v>661</v>
      </c>
      <c r="C168" s="91">
        <v>2</v>
      </c>
      <c r="D168" s="133">
        <v>0.007243212480165999</v>
      </c>
      <c r="E168" s="133">
        <v>1.9614210940664483</v>
      </c>
      <c r="F168" s="91" t="s">
        <v>456</v>
      </c>
      <c r="G168" s="91" t="b">
        <v>0</v>
      </c>
      <c r="H168" s="91" t="b">
        <v>0</v>
      </c>
      <c r="I168" s="91" t="b">
        <v>0</v>
      </c>
      <c r="J168" s="91" t="b">
        <v>0</v>
      </c>
      <c r="K168" s="91" t="b">
        <v>0</v>
      </c>
      <c r="L168" s="91" t="b">
        <v>0</v>
      </c>
    </row>
    <row r="169" spans="1:12" ht="15">
      <c r="A169" s="91" t="s">
        <v>661</v>
      </c>
      <c r="B169" s="91" t="s">
        <v>662</v>
      </c>
      <c r="C169" s="91">
        <v>2</v>
      </c>
      <c r="D169" s="133">
        <v>0.007243212480165999</v>
      </c>
      <c r="E169" s="133">
        <v>1.9614210940664483</v>
      </c>
      <c r="F169" s="91" t="s">
        <v>456</v>
      </c>
      <c r="G169" s="91" t="b">
        <v>0</v>
      </c>
      <c r="H169" s="91" t="b">
        <v>0</v>
      </c>
      <c r="I169" s="91" t="b">
        <v>0</v>
      </c>
      <c r="J169" s="91" t="b">
        <v>0</v>
      </c>
      <c r="K169" s="91" t="b">
        <v>0</v>
      </c>
      <c r="L169" s="91" t="b">
        <v>0</v>
      </c>
    </row>
    <row r="170" spans="1:12" ht="15">
      <c r="A170" s="91" t="s">
        <v>662</v>
      </c>
      <c r="B170" s="91" t="s">
        <v>643</v>
      </c>
      <c r="C170" s="91">
        <v>2</v>
      </c>
      <c r="D170" s="133">
        <v>0.007243212480165999</v>
      </c>
      <c r="E170" s="133">
        <v>1.9614210940664483</v>
      </c>
      <c r="F170" s="91" t="s">
        <v>456</v>
      </c>
      <c r="G170" s="91" t="b">
        <v>0</v>
      </c>
      <c r="H170" s="91" t="b">
        <v>0</v>
      </c>
      <c r="I170" s="91" t="b">
        <v>0</v>
      </c>
      <c r="J170" s="91" t="b">
        <v>0</v>
      </c>
      <c r="K170" s="91" t="b">
        <v>0</v>
      </c>
      <c r="L170" s="91" t="b">
        <v>0</v>
      </c>
    </row>
    <row r="171" spans="1:12" ht="15">
      <c r="A171" s="91" t="s">
        <v>643</v>
      </c>
      <c r="B171" s="91" t="s">
        <v>644</v>
      </c>
      <c r="C171" s="91">
        <v>2</v>
      </c>
      <c r="D171" s="133">
        <v>0.007243212480165999</v>
      </c>
      <c r="E171" s="133">
        <v>1.9614210940664483</v>
      </c>
      <c r="F171" s="91" t="s">
        <v>456</v>
      </c>
      <c r="G171" s="91" t="b">
        <v>0</v>
      </c>
      <c r="H171" s="91" t="b">
        <v>0</v>
      </c>
      <c r="I171" s="91" t="b">
        <v>0</v>
      </c>
      <c r="J171" s="91" t="b">
        <v>0</v>
      </c>
      <c r="K171" s="91" t="b">
        <v>0</v>
      </c>
      <c r="L171" s="91" t="b">
        <v>0</v>
      </c>
    </row>
    <row r="172" spans="1:12" ht="15">
      <c r="A172" s="91" t="s">
        <v>644</v>
      </c>
      <c r="B172" s="91" t="s">
        <v>645</v>
      </c>
      <c r="C172" s="91">
        <v>2</v>
      </c>
      <c r="D172" s="133">
        <v>0.007243212480165999</v>
      </c>
      <c r="E172" s="133">
        <v>1.9614210940664483</v>
      </c>
      <c r="F172" s="91" t="s">
        <v>456</v>
      </c>
      <c r="G172" s="91" t="b">
        <v>0</v>
      </c>
      <c r="H172" s="91" t="b">
        <v>0</v>
      </c>
      <c r="I172" s="91" t="b">
        <v>0</v>
      </c>
      <c r="J172" s="91" t="b">
        <v>0</v>
      </c>
      <c r="K172" s="91" t="b">
        <v>0</v>
      </c>
      <c r="L172" s="91" t="b">
        <v>0</v>
      </c>
    </row>
    <row r="173" spans="1:12" ht="15">
      <c r="A173" s="91" t="s">
        <v>645</v>
      </c>
      <c r="B173" s="91" t="s">
        <v>516</v>
      </c>
      <c r="C173" s="91">
        <v>2</v>
      </c>
      <c r="D173" s="133">
        <v>0.007243212480165999</v>
      </c>
      <c r="E173" s="133">
        <v>1.660391098402467</v>
      </c>
      <c r="F173" s="91" t="s">
        <v>456</v>
      </c>
      <c r="G173" s="91" t="b">
        <v>0</v>
      </c>
      <c r="H173" s="91" t="b">
        <v>0</v>
      </c>
      <c r="I173" s="91" t="b">
        <v>0</v>
      </c>
      <c r="J173" s="91" t="b">
        <v>0</v>
      </c>
      <c r="K173" s="91" t="b">
        <v>0</v>
      </c>
      <c r="L173" s="91" t="b">
        <v>0</v>
      </c>
    </row>
    <row r="174" spans="1:12" ht="15">
      <c r="A174" s="91" t="s">
        <v>516</v>
      </c>
      <c r="B174" s="91" t="s">
        <v>663</v>
      </c>
      <c r="C174" s="91">
        <v>2</v>
      </c>
      <c r="D174" s="133">
        <v>0.007243212480165999</v>
      </c>
      <c r="E174" s="133">
        <v>1.660391098402467</v>
      </c>
      <c r="F174" s="91" t="s">
        <v>456</v>
      </c>
      <c r="G174" s="91" t="b">
        <v>0</v>
      </c>
      <c r="H174" s="91" t="b">
        <v>0</v>
      </c>
      <c r="I174" s="91" t="b">
        <v>0</v>
      </c>
      <c r="J174" s="91" t="b">
        <v>0</v>
      </c>
      <c r="K174" s="91" t="b">
        <v>0</v>
      </c>
      <c r="L174" s="91" t="b">
        <v>0</v>
      </c>
    </row>
    <row r="175" spans="1:12" ht="15">
      <c r="A175" s="91" t="s">
        <v>663</v>
      </c>
      <c r="B175" s="91" t="s">
        <v>646</v>
      </c>
      <c r="C175" s="91">
        <v>2</v>
      </c>
      <c r="D175" s="133">
        <v>0.007243212480165999</v>
      </c>
      <c r="E175" s="133">
        <v>1.9614210940664483</v>
      </c>
      <c r="F175" s="91" t="s">
        <v>456</v>
      </c>
      <c r="G175" s="91" t="b">
        <v>0</v>
      </c>
      <c r="H175" s="91" t="b">
        <v>0</v>
      </c>
      <c r="I175" s="91" t="b">
        <v>0</v>
      </c>
      <c r="J175" s="91" t="b">
        <v>0</v>
      </c>
      <c r="K175" s="91" t="b">
        <v>0</v>
      </c>
      <c r="L175" s="91" t="b">
        <v>0</v>
      </c>
    </row>
    <row r="176" spans="1:12" ht="15">
      <c r="A176" s="91" t="s">
        <v>646</v>
      </c>
      <c r="B176" s="91" t="s">
        <v>647</v>
      </c>
      <c r="C176" s="91">
        <v>2</v>
      </c>
      <c r="D176" s="133">
        <v>0.007243212480165999</v>
      </c>
      <c r="E176" s="133">
        <v>1.9614210940664483</v>
      </c>
      <c r="F176" s="91" t="s">
        <v>456</v>
      </c>
      <c r="G176" s="91" t="b">
        <v>0</v>
      </c>
      <c r="H176" s="91" t="b">
        <v>0</v>
      </c>
      <c r="I176" s="91" t="b">
        <v>0</v>
      </c>
      <c r="J176" s="91" t="b">
        <v>0</v>
      </c>
      <c r="K176" s="91" t="b">
        <v>0</v>
      </c>
      <c r="L176" s="91" t="b">
        <v>0</v>
      </c>
    </row>
    <row r="177" spans="1:12" ht="15">
      <c r="A177" s="91" t="s">
        <v>647</v>
      </c>
      <c r="B177" s="91" t="s">
        <v>648</v>
      </c>
      <c r="C177" s="91">
        <v>2</v>
      </c>
      <c r="D177" s="133">
        <v>0.007243212480165999</v>
      </c>
      <c r="E177" s="133">
        <v>1.9614210940664483</v>
      </c>
      <c r="F177" s="91" t="s">
        <v>456</v>
      </c>
      <c r="G177" s="91" t="b">
        <v>0</v>
      </c>
      <c r="H177" s="91" t="b">
        <v>0</v>
      </c>
      <c r="I177" s="91" t="b">
        <v>0</v>
      </c>
      <c r="J177" s="91" t="b">
        <v>0</v>
      </c>
      <c r="K177" s="91" t="b">
        <v>0</v>
      </c>
      <c r="L177" s="91" t="b">
        <v>0</v>
      </c>
    </row>
    <row r="178" spans="1:12" ht="15">
      <c r="A178" s="91" t="s">
        <v>648</v>
      </c>
      <c r="B178" s="91" t="s">
        <v>649</v>
      </c>
      <c r="C178" s="91">
        <v>2</v>
      </c>
      <c r="D178" s="133">
        <v>0.007243212480165999</v>
      </c>
      <c r="E178" s="133">
        <v>1.9614210940664483</v>
      </c>
      <c r="F178" s="91" t="s">
        <v>456</v>
      </c>
      <c r="G178" s="91" t="b">
        <v>0</v>
      </c>
      <c r="H178" s="91" t="b">
        <v>0</v>
      </c>
      <c r="I178" s="91" t="b">
        <v>0</v>
      </c>
      <c r="J178" s="91" t="b">
        <v>0</v>
      </c>
      <c r="K178" s="91" t="b">
        <v>0</v>
      </c>
      <c r="L178" s="91" t="b">
        <v>0</v>
      </c>
    </row>
    <row r="179" spans="1:12" ht="15">
      <c r="A179" s="91" t="s">
        <v>649</v>
      </c>
      <c r="B179" s="91" t="s">
        <v>511</v>
      </c>
      <c r="C179" s="91">
        <v>2</v>
      </c>
      <c r="D179" s="133">
        <v>0.007243212480165999</v>
      </c>
      <c r="E179" s="133">
        <v>1.4173530497161726</v>
      </c>
      <c r="F179" s="91" t="s">
        <v>456</v>
      </c>
      <c r="G179" s="91" t="b">
        <v>0</v>
      </c>
      <c r="H179" s="91" t="b">
        <v>0</v>
      </c>
      <c r="I179" s="91" t="b">
        <v>0</v>
      </c>
      <c r="J179" s="91" t="b">
        <v>0</v>
      </c>
      <c r="K179" s="91" t="b">
        <v>0</v>
      </c>
      <c r="L179" s="91" t="b">
        <v>0</v>
      </c>
    </row>
    <row r="180" spans="1:12" ht="15">
      <c r="A180" s="91" t="s">
        <v>512</v>
      </c>
      <c r="B180" s="91" t="s">
        <v>650</v>
      </c>
      <c r="C180" s="91">
        <v>2</v>
      </c>
      <c r="D180" s="133">
        <v>0.007243212480165999</v>
      </c>
      <c r="E180" s="133">
        <v>1.4173530497161726</v>
      </c>
      <c r="F180" s="91" t="s">
        <v>456</v>
      </c>
      <c r="G180" s="91" t="b">
        <v>0</v>
      </c>
      <c r="H180" s="91" t="b">
        <v>0</v>
      </c>
      <c r="I180" s="91" t="b">
        <v>0</v>
      </c>
      <c r="J180" s="91" t="b">
        <v>0</v>
      </c>
      <c r="K180" s="91" t="b">
        <v>0</v>
      </c>
      <c r="L180" s="91" t="b">
        <v>0</v>
      </c>
    </row>
    <row r="181" spans="1:12" ht="15">
      <c r="A181" s="91" t="s">
        <v>650</v>
      </c>
      <c r="B181" s="91" t="s">
        <v>651</v>
      </c>
      <c r="C181" s="91">
        <v>2</v>
      </c>
      <c r="D181" s="133">
        <v>0.007243212480165999</v>
      </c>
      <c r="E181" s="133">
        <v>1.9614210940664483</v>
      </c>
      <c r="F181" s="91" t="s">
        <v>456</v>
      </c>
      <c r="G181" s="91" t="b">
        <v>0</v>
      </c>
      <c r="H181" s="91" t="b">
        <v>0</v>
      </c>
      <c r="I181" s="91" t="b">
        <v>0</v>
      </c>
      <c r="J181" s="91" t="b">
        <v>0</v>
      </c>
      <c r="K181" s="91" t="b">
        <v>0</v>
      </c>
      <c r="L181" s="91" t="b">
        <v>0</v>
      </c>
    </row>
    <row r="182" spans="1:12" ht="15">
      <c r="A182" s="91" t="s">
        <v>651</v>
      </c>
      <c r="B182" s="91" t="s">
        <v>510</v>
      </c>
      <c r="C182" s="91">
        <v>2</v>
      </c>
      <c r="D182" s="133">
        <v>0.007243212480165999</v>
      </c>
      <c r="E182" s="133">
        <v>1.3082085802911045</v>
      </c>
      <c r="F182" s="91" t="s">
        <v>456</v>
      </c>
      <c r="G182" s="91" t="b">
        <v>0</v>
      </c>
      <c r="H182" s="91" t="b">
        <v>0</v>
      </c>
      <c r="I182" s="91" t="b">
        <v>0</v>
      </c>
      <c r="J182" s="91" t="b">
        <v>0</v>
      </c>
      <c r="K182" s="91" t="b">
        <v>0</v>
      </c>
      <c r="L182" s="91" t="b">
        <v>0</v>
      </c>
    </row>
    <row r="183" spans="1:12" ht="15">
      <c r="A183" s="91" t="s">
        <v>510</v>
      </c>
      <c r="B183" s="91" t="s">
        <v>652</v>
      </c>
      <c r="C183" s="91">
        <v>2</v>
      </c>
      <c r="D183" s="133">
        <v>0.007243212480165999</v>
      </c>
      <c r="E183" s="133">
        <v>1.3082085802911045</v>
      </c>
      <c r="F183" s="91" t="s">
        <v>456</v>
      </c>
      <c r="G183" s="91" t="b">
        <v>0</v>
      </c>
      <c r="H183" s="91" t="b">
        <v>0</v>
      </c>
      <c r="I183" s="91" t="b">
        <v>0</v>
      </c>
      <c r="J183" s="91" t="b">
        <v>0</v>
      </c>
      <c r="K183" s="91" t="b">
        <v>0</v>
      </c>
      <c r="L183" s="91" t="b">
        <v>0</v>
      </c>
    </row>
    <row r="184" spans="1:12" ht="15">
      <c r="A184" s="91" t="s">
        <v>652</v>
      </c>
      <c r="B184" s="91" t="s">
        <v>653</v>
      </c>
      <c r="C184" s="91">
        <v>2</v>
      </c>
      <c r="D184" s="133">
        <v>0.007243212480165999</v>
      </c>
      <c r="E184" s="133">
        <v>1.9614210940664483</v>
      </c>
      <c r="F184" s="91" t="s">
        <v>456</v>
      </c>
      <c r="G184" s="91" t="b">
        <v>0</v>
      </c>
      <c r="H184" s="91" t="b">
        <v>0</v>
      </c>
      <c r="I184" s="91" t="b">
        <v>0</v>
      </c>
      <c r="J184" s="91" t="b">
        <v>0</v>
      </c>
      <c r="K184" s="91" t="b">
        <v>0</v>
      </c>
      <c r="L184" s="91" t="b">
        <v>0</v>
      </c>
    </row>
    <row r="185" spans="1:12" ht="15">
      <c r="A185" s="91" t="s">
        <v>653</v>
      </c>
      <c r="B185" s="91" t="s">
        <v>654</v>
      </c>
      <c r="C185" s="91">
        <v>2</v>
      </c>
      <c r="D185" s="133">
        <v>0.007243212480165999</v>
      </c>
      <c r="E185" s="133">
        <v>1.9614210940664483</v>
      </c>
      <c r="F185" s="91" t="s">
        <v>456</v>
      </c>
      <c r="G185" s="91" t="b">
        <v>0</v>
      </c>
      <c r="H185" s="91" t="b">
        <v>0</v>
      </c>
      <c r="I185" s="91" t="b">
        <v>0</v>
      </c>
      <c r="J185" s="91" t="b">
        <v>0</v>
      </c>
      <c r="K185" s="91" t="b">
        <v>0</v>
      </c>
      <c r="L185" s="91" t="b">
        <v>0</v>
      </c>
    </row>
    <row r="186" spans="1:12" ht="15">
      <c r="A186" s="91" t="s">
        <v>654</v>
      </c>
      <c r="B186" s="91" t="s">
        <v>513</v>
      </c>
      <c r="C186" s="91">
        <v>2</v>
      </c>
      <c r="D186" s="133">
        <v>0.007243212480165999</v>
      </c>
      <c r="E186" s="133">
        <v>1.4842998393467859</v>
      </c>
      <c r="F186" s="91" t="s">
        <v>456</v>
      </c>
      <c r="G186" s="91" t="b">
        <v>0</v>
      </c>
      <c r="H186" s="91" t="b">
        <v>0</v>
      </c>
      <c r="I186" s="91" t="b">
        <v>0</v>
      </c>
      <c r="J186" s="91" t="b">
        <v>0</v>
      </c>
      <c r="K186" s="91" t="b">
        <v>0</v>
      </c>
      <c r="L186" s="91" t="b">
        <v>0</v>
      </c>
    </row>
    <row r="187" spans="1:12" ht="15">
      <c r="A187" s="91" t="s">
        <v>513</v>
      </c>
      <c r="B187" s="91" t="s">
        <v>655</v>
      </c>
      <c r="C187" s="91">
        <v>2</v>
      </c>
      <c r="D187" s="133">
        <v>0.007243212480165999</v>
      </c>
      <c r="E187" s="133">
        <v>1.4842998393467859</v>
      </c>
      <c r="F187" s="91" t="s">
        <v>456</v>
      </c>
      <c r="G187" s="91" t="b">
        <v>0</v>
      </c>
      <c r="H187" s="91" t="b">
        <v>0</v>
      </c>
      <c r="I187" s="91" t="b">
        <v>0</v>
      </c>
      <c r="J187" s="91" t="b">
        <v>0</v>
      </c>
      <c r="K187" s="91" t="b">
        <v>0</v>
      </c>
      <c r="L187" s="91" t="b">
        <v>0</v>
      </c>
    </row>
    <row r="188" spans="1:12" ht="15">
      <c r="A188" s="91" t="s">
        <v>655</v>
      </c>
      <c r="B188" s="91" t="s">
        <v>656</v>
      </c>
      <c r="C188" s="91">
        <v>2</v>
      </c>
      <c r="D188" s="133">
        <v>0.007243212480165999</v>
      </c>
      <c r="E188" s="133">
        <v>1.9614210940664483</v>
      </c>
      <c r="F188" s="91" t="s">
        <v>456</v>
      </c>
      <c r="G188" s="91" t="b">
        <v>0</v>
      </c>
      <c r="H188" s="91" t="b">
        <v>0</v>
      </c>
      <c r="I188" s="91" t="b">
        <v>0</v>
      </c>
      <c r="J188" s="91" t="b">
        <v>0</v>
      </c>
      <c r="K188" s="91" t="b">
        <v>0</v>
      </c>
      <c r="L188" s="91" t="b">
        <v>0</v>
      </c>
    </row>
    <row r="189" spans="1:12" ht="15">
      <c r="A189" s="91" t="s">
        <v>656</v>
      </c>
      <c r="B189" s="91" t="s">
        <v>657</v>
      </c>
      <c r="C189" s="91">
        <v>2</v>
      </c>
      <c r="D189" s="133">
        <v>0.007243212480165999</v>
      </c>
      <c r="E189" s="133">
        <v>1.9614210940664483</v>
      </c>
      <c r="F189" s="91" t="s">
        <v>456</v>
      </c>
      <c r="G189" s="91" t="b">
        <v>0</v>
      </c>
      <c r="H189" s="91" t="b">
        <v>0</v>
      </c>
      <c r="I189" s="91" t="b">
        <v>0</v>
      </c>
      <c r="J189" s="91" t="b">
        <v>0</v>
      </c>
      <c r="K189" s="91" t="b">
        <v>0</v>
      </c>
      <c r="L189" s="91" t="b">
        <v>0</v>
      </c>
    </row>
    <row r="190" spans="1:12" ht="15">
      <c r="A190" s="91" t="s">
        <v>657</v>
      </c>
      <c r="B190" s="91" t="s">
        <v>658</v>
      </c>
      <c r="C190" s="91">
        <v>2</v>
      </c>
      <c r="D190" s="133">
        <v>0.007243212480165999</v>
      </c>
      <c r="E190" s="133">
        <v>1.9614210940664483</v>
      </c>
      <c r="F190" s="91" t="s">
        <v>456</v>
      </c>
      <c r="G190" s="91" t="b">
        <v>0</v>
      </c>
      <c r="H190" s="91" t="b">
        <v>0</v>
      </c>
      <c r="I190" s="91" t="b">
        <v>0</v>
      </c>
      <c r="J190" s="91" t="b">
        <v>0</v>
      </c>
      <c r="K190" s="91" t="b">
        <v>0</v>
      </c>
      <c r="L190" s="91" t="b">
        <v>0</v>
      </c>
    </row>
    <row r="191" spans="1:12" ht="15">
      <c r="A191" s="91" t="s">
        <v>658</v>
      </c>
      <c r="B191" s="91" t="s">
        <v>659</v>
      </c>
      <c r="C191" s="91">
        <v>2</v>
      </c>
      <c r="D191" s="133">
        <v>0.007243212480165999</v>
      </c>
      <c r="E191" s="133">
        <v>1.9614210940664483</v>
      </c>
      <c r="F191" s="91" t="s">
        <v>456</v>
      </c>
      <c r="G191" s="91" t="b">
        <v>0</v>
      </c>
      <c r="H191" s="91" t="b">
        <v>0</v>
      </c>
      <c r="I191" s="91" t="b">
        <v>0</v>
      </c>
      <c r="J191" s="91" t="b">
        <v>0</v>
      </c>
      <c r="K191" s="91" t="b">
        <v>0</v>
      </c>
      <c r="L191" s="91" t="b">
        <v>0</v>
      </c>
    </row>
    <row r="192" spans="1:12" ht="15">
      <c r="A192" s="91" t="s">
        <v>510</v>
      </c>
      <c r="B192" s="91" t="s">
        <v>660</v>
      </c>
      <c r="C192" s="91">
        <v>2</v>
      </c>
      <c r="D192" s="133">
        <v>0.007243212480165999</v>
      </c>
      <c r="E192" s="133">
        <v>1.3082085802911045</v>
      </c>
      <c r="F192" s="91" t="s">
        <v>456</v>
      </c>
      <c r="G192" s="91" t="b">
        <v>0</v>
      </c>
      <c r="H192" s="91" t="b">
        <v>0</v>
      </c>
      <c r="I192" s="91" t="b">
        <v>0</v>
      </c>
      <c r="J192" s="91" t="b">
        <v>0</v>
      </c>
      <c r="K192" s="91" t="b">
        <v>0</v>
      </c>
      <c r="L192" s="91" t="b">
        <v>0</v>
      </c>
    </row>
    <row r="193" spans="1:12" ht="15">
      <c r="A193" s="91" t="s">
        <v>660</v>
      </c>
      <c r="B193" s="91" t="s">
        <v>511</v>
      </c>
      <c r="C193" s="91">
        <v>2</v>
      </c>
      <c r="D193" s="133">
        <v>0.007243212480165999</v>
      </c>
      <c r="E193" s="133">
        <v>1.4173530497161726</v>
      </c>
      <c r="F193" s="91" t="s">
        <v>456</v>
      </c>
      <c r="G193" s="91" t="b">
        <v>0</v>
      </c>
      <c r="H193" s="91" t="b">
        <v>0</v>
      </c>
      <c r="I193" s="91" t="b">
        <v>0</v>
      </c>
      <c r="J193" s="91" t="b">
        <v>0</v>
      </c>
      <c r="K193" s="91" t="b">
        <v>0</v>
      </c>
      <c r="L193" s="91" t="b">
        <v>0</v>
      </c>
    </row>
    <row r="194" spans="1:12" ht="15">
      <c r="A194" s="91" t="s">
        <v>734</v>
      </c>
      <c r="B194" s="91" t="s">
        <v>735</v>
      </c>
      <c r="C194" s="91">
        <v>2</v>
      </c>
      <c r="D194" s="133">
        <v>0.007243212480165999</v>
      </c>
      <c r="E194" s="133">
        <v>1.9614210940664483</v>
      </c>
      <c r="F194" s="91" t="s">
        <v>456</v>
      </c>
      <c r="G194" s="91" t="b">
        <v>0</v>
      </c>
      <c r="H194" s="91" t="b">
        <v>0</v>
      </c>
      <c r="I194" s="91" t="b">
        <v>0</v>
      </c>
      <c r="J194" s="91" t="b">
        <v>0</v>
      </c>
      <c r="K194" s="91" t="b">
        <v>0</v>
      </c>
      <c r="L194" s="91" t="b">
        <v>0</v>
      </c>
    </row>
    <row r="195" spans="1:12" ht="15">
      <c r="A195" s="91" t="s">
        <v>735</v>
      </c>
      <c r="B195" s="91" t="s">
        <v>517</v>
      </c>
      <c r="C195" s="91">
        <v>2</v>
      </c>
      <c r="D195" s="133">
        <v>0.007243212480165999</v>
      </c>
      <c r="E195" s="133">
        <v>1.785329835010767</v>
      </c>
      <c r="F195" s="91" t="s">
        <v>456</v>
      </c>
      <c r="G195" s="91" t="b">
        <v>0</v>
      </c>
      <c r="H195" s="91" t="b">
        <v>0</v>
      </c>
      <c r="I195" s="91" t="b">
        <v>0</v>
      </c>
      <c r="J195" s="91" t="b">
        <v>0</v>
      </c>
      <c r="K195" s="91" t="b">
        <v>0</v>
      </c>
      <c r="L195" s="91" t="b">
        <v>0</v>
      </c>
    </row>
    <row r="196" spans="1:12" ht="15">
      <c r="A196" s="91" t="s">
        <v>517</v>
      </c>
      <c r="B196" s="91" t="s">
        <v>736</v>
      </c>
      <c r="C196" s="91">
        <v>2</v>
      </c>
      <c r="D196" s="133">
        <v>0.007243212480165999</v>
      </c>
      <c r="E196" s="133">
        <v>1.785329835010767</v>
      </c>
      <c r="F196" s="91" t="s">
        <v>456</v>
      </c>
      <c r="G196" s="91" t="b">
        <v>0</v>
      </c>
      <c r="H196" s="91" t="b">
        <v>0</v>
      </c>
      <c r="I196" s="91" t="b">
        <v>0</v>
      </c>
      <c r="J196" s="91" t="b">
        <v>0</v>
      </c>
      <c r="K196" s="91" t="b">
        <v>0</v>
      </c>
      <c r="L196" s="91" t="b">
        <v>0</v>
      </c>
    </row>
    <row r="197" spans="1:12" ht="15">
      <c r="A197" s="91" t="s">
        <v>736</v>
      </c>
      <c r="B197" s="91" t="s">
        <v>737</v>
      </c>
      <c r="C197" s="91">
        <v>2</v>
      </c>
      <c r="D197" s="133">
        <v>0.007243212480165999</v>
      </c>
      <c r="E197" s="133">
        <v>1.9614210940664483</v>
      </c>
      <c r="F197" s="91" t="s">
        <v>456</v>
      </c>
      <c r="G197" s="91" t="b">
        <v>0</v>
      </c>
      <c r="H197" s="91" t="b">
        <v>0</v>
      </c>
      <c r="I197" s="91" t="b">
        <v>0</v>
      </c>
      <c r="J197" s="91" t="b">
        <v>0</v>
      </c>
      <c r="K197" s="91" t="b">
        <v>0</v>
      </c>
      <c r="L197" s="91" t="b">
        <v>0</v>
      </c>
    </row>
    <row r="198" spans="1:12" ht="15">
      <c r="A198" s="91" t="s">
        <v>737</v>
      </c>
      <c r="B198" s="91" t="s">
        <v>738</v>
      </c>
      <c r="C198" s="91">
        <v>2</v>
      </c>
      <c r="D198" s="133">
        <v>0.007243212480165999</v>
      </c>
      <c r="E198" s="133">
        <v>1.9614210940664483</v>
      </c>
      <c r="F198" s="91" t="s">
        <v>456</v>
      </c>
      <c r="G198" s="91" t="b">
        <v>0</v>
      </c>
      <c r="H198" s="91" t="b">
        <v>0</v>
      </c>
      <c r="I198" s="91" t="b">
        <v>0</v>
      </c>
      <c r="J198" s="91" t="b">
        <v>0</v>
      </c>
      <c r="K198" s="91" t="b">
        <v>0</v>
      </c>
      <c r="L198" s="91" t="b">
        <v>0</v>
      </c>
    </row>
    <row r="199" spans="1:12" ht="15">
      <c r="A199" s="91" t="s">
        <v>738</v>
      </c>
      <c r="B199" s="91" t="s">
        <v>739</v>
      </c>
      <c r="C199" s="91">
        <v>2</v>
      </c>
      <c r="D199" s="133">
        <v>0.007243212480165999</v>
      </c>
      <c r="E199" s="133">
        <v>1.9614210940664483</v>
      </c>
      <c r="F199" s="91" t="s">
        <v>456</v>
      </c>
      <c r="G199" s="91" t="b">
        <v>0</v>
      </c>
      <c r="H199" s="91" t="b">
        <v>0</v>
      </c>
      <c r="I199" s="91" t="b">
        <v>0</v>
      </c>
      <c r="J199" s="91" t="b">
        <v>0</v>
      </c>
      <c r="K199" s="91" t="b">
        <v>0</v>
      </c>
      <c r="L199" s="91" t="b">
        <v>0</v>
      </c>
    </row>
    <row r="200" spans="1:12" ht="15">
      <c r="A200" s="91" t="s">
        <v>739</v>
      </c>
      <c r="B200" s="91" t="s">
        <v>513</v>
      </c>
      <c r="C200" s="91">
        <v>2</v>
      </c>
      <c r="D200" s="133">
        <v>0.007243212480165999</v>
      </c>
      <c r="E200" s="133">
        <v>1.4842998393467859</v>
      </c>
      <c r="F200" s="91" t="s">
        <v>456</v>
      </c>
      <c r="G200" s="91" t="b">
        <v>0</v>
      </c>
      <c r="H200" s="91" t="b">
        <v>0</v>
      </c>
      <c r="I200" s="91" t="b">
        <v>0</v>
      </c>
      <c r="J200" s="91" t="b">
        <v>0</v>
      </c>
      <c r="K200" s="91" t="b">
        <v>0</v>
      </c>
      <c r="L200" s="91" t="b">
        <v>0</v>
      </c>
    </row>
    <row r="201" spans="1:12" ht="15">
      <c r="A201" s="91" t="s">
        <v>513</v>
      </c>
      <c r="B201" s="91" t="s">
        <v>740</v>
      </c>
      <c r="C201" s="91">
        <v>2</v>
      </c>
      <c r="D201" s="133">
        <v>0.007243212480165999</v>
      </c>
      <c r="E201" s="133">
        <v>1.4842998393467859</v>
      </c>
      <c r="F201" s="91" t="s">
        <v>456</v>
      </c>
      <c r="G201" s="91" t="b">
        <v>0</v>
      </c>
      <c r="H201" s="91" t="b">
        <v>0</v>
      </c>
      <c r="I201" s="91" t="b">
        <v>0</v>
      </c>
      <c r="J201" s="91" t="b">
        <v>0</v>
      </c>
      <c r="K201" s="91" t="b">
        <v>0</v>
      </c>
      <c r="L201" s="91" t="b">
        <v>0</v>
      </c>
    </row>
    <row r="202" spans="1:12" ht="15">
      <c r="A202" s="91" t="s">
        <v>740</v>
      </c>
      <c r="B202" s="91" t="s">
        <v>511</v>
      </c>
      <c r="C202" s="91">
        <v>2</v>
      </c>
      <c r="D202" s="133">
        <v>0.007243212480165999</v>
      </c>
      <c r="E202" s="133">
        <v>1.4173530497161726</v>
      </c>
      <c r="F202" s="91" t="s">
        <v>456</v>
      </c>
      <c r="G202" s="91" t="b">
        <v>0</v>
      </c>
      <c r="H202" s="91" t="b">
        <v>0</v>
      </c>
      <c r="I202" s="91" t="b">
        <v>0</v>
      </c>
      <c r="J202" s="91" t="b">
        <v>0</v>
      </c>
      <c r="K202" s="91" t="b">
        <v>0</v>
      </c>
      <c r="L202" s="91" t="b">
        <v>0</v>
      </c>
    </row>
    <row r="203" spans="1:12" ht="15">
      <c r="A203" s="91" t="s">
        <v>511</v>
      </c>
      <c r="B203" s="91" t="s">
        <v>510</v>
      </c>
      <c r="C203" s="91">
        <v>2</v>
      </c>
      <c r="D203" s="133">
        <v>0.007243212480165999</v>
      </c>
      <c r="E203" s="133">
        <v>1.3082085802911045</v>
      </c>
      <c r="F203" s="91" t="s">
        <v>456</v>
      </c>
      <c r="G203" s="91" t="b">
        <v>0</v>
      </c>
      <c r="H203" s="91" t="b">
        <v>0</v>
      </c>
      <c r="I203" s="91" t="b">
        <v>0</v>
      </c>
      <c r="J203" s="91" t="b">
        <v>0</v>
      </c>
      <c r="K203" s="91" t="b">
        <v>0</v>
      </c>
      <c r="L203" s="91" t="b">
        <v>0</v>
      </c>
    </row>
    <row r="204" spans="1:12" ht="15">
      <c r="A204" s="91" t="s">
        <v>510</v>
      </c>
      <c r="B204" s="91" t="s">
        <v>741</v>
      </c>
      <c r="C204" s="91">
        <v>2</v>
      </c>
      <c r="D204" s="133">
        <v>0.007243212480165999</v>
      </c>
      <c r="E204" s="133">
        <v>1.3082085802911045</v>
      </c>
      <c r="F204" s="91" t="s">
        <v>456</v>
      </c>
      <c r="G204" s="91" t="b">
        <v>0</v>
      </c>
      <c r="H204" s="91" t="b">
        <v>0</v>
      </c>
      <c r="I204" s="91" t="b">
        <v>0</v>
      </c>
      <c r="J204" s="91" t="b">
        <v>0</v>
      </c>
      <c r="K204" s="91" t="b">
        <v>0</v>
      </c>
      <c r="L204" s="91" t="b">
        <v>0</v>
      </c>
    </row>
    <row r="205" spans="1:12" ht="15">
      <c r="A205" s="91" t="s">
        <v>741</v>
      </c>
      <c r="B205" s="91" t="s">
        <v>742</v>
      </c>
      <c r="C205" s="91">
        <v>2</v>
      </c>
      <c r="D205" s="133">
        <v>0.007243212480165999</v>
      </c>
      <c r="E205" s="133">
        <v>1.9614210940664483</v>
      </c>
      <c r="F205" s="91" t="s">
        <v>456</v>
      </c>
      <c r="G205" s="91" t="b">
        <v>0</v>
      </c>
      <c r="H205" s="91" t="b">
        <v>0</v>
      </c>
      <c r="I205" s="91" t="b">
        <v>0</v>
      </c>
      <c r="J205" s="91" t="b">
        <v>0</v>
      </c>
      <c r="K205" s="91" t="b">
        <v>0</v>
      </c>
      <c r="L205" s="91" t="b">
        <v>0</v>
      </c>
    </row>
    <row r="206" spans="1:12" ht="15">
      <c r="A206" s="91" t="s">
        <v>742</v>
      </c>
      <c r="B206" s="91" t="s">
        <v>743</v>
      </c>
      <c r="C206" s="91">
        <v>2</v>
      </c>
      <c r="D206" s="133">
        <v>0.007243212480165999</v>
      </c>
      <c r="E206" s="133">
        <v>1.9614210940664483</v>
      </c>
      <c r="F206" s="91" t="s">
        <v>456</v>
      </c>
      <c r="G206" s="91" t="b">
        <v>0</v>
      </c>
      <c r="H206" s="91" t="b">
        <v>0</v>
      </c>
      <c r="I206" s="91" t="b">
        <v>0</v>
      </c>
      <c r="J206" s="91" t="b">
        <v>0</v>
      </c>
      <c r="K206" s="91" t="b">
        <v>0</v>
      </c>
      <c r="L206" s="91" t="b">
        <v>0</v>
      </c>
    </row>
    <row r="207" spans="1:12" ht="15">
      <c r="A207" s="91" t="s">
        <v>743</v>
      </c>
      <c r="B207" s="91" t="s">
        <v>744</v>
      </c>
      <c r="C207" s="91">
        <v>2</v>
      </c>
      <c r="D207" s="133">
        <v>0.007243212480165999</v>
      </c>
      <c r="E207" s="133">
        <v>1.9614210940664483</v>
      </c>
      <c r="F207" s="91" t="s">
        <v>456</v>
      </c>
      <c r="G207" s="91" t="b">
        <v>0</v>
      </c>
      <c r="H207" s="91" t="b">
        <v>0</v>
      </c>
      <c r="I207" s="91" t="b">
        <v>0</v>
      </c>
      <c r="J207" s="91" t="b">
        <v>0</v>
      </c>
      <c r="K207" s="91" t="b">
        <v>0</v>
      </c>
      <c r="L207" s="91" t="b">
        <v>0</v>
      </c>
    </row>
    <row r="208" spans="1:12" ht="15">
      <c r="A208" s="91" t="s">
        <v>744</v>
      </c>
      <c r="B208" s="91" t="s">
        <v>745</v>
      </c>
      <c r="C208" s="91">
        <v>2</v>
      </c>
      <c r="D208" s="133">
        <v>0.007243212480165999</v>
      </c>
      <c r="E208" s="133">
        <v>1.9614210940664483</v>
      </c>
      <c r="F208" s="91" t="s">
        <v>456</v>
      </c>
      <c r="G208" s="91" t="b">
        <v>0</v>
      </c>
      <c r="H208" s="91" t="b">
        <v>0</v>
      </c>
      <c r="I208" s="91" t="b">
        <v>0</v>
      </c>
      <c r="J208" s="91" t="b">
        <v>0</v>
      </c>
      <c r="K208" s="91" t="b">
        <v>0</v>
      </c>
      <c r="L208" s="91" t="b">
        <v>0</v>
      </c>
    </row>
    <row r="209" spans="1:12" ht="15">
      <c r="A209" s="91" t="s">
        <v>521</v>
      </c>
      <c r="B209" s="91" t="s">
        <v>522</v>
      </c>
      <c r="C209" s="91">
        <v>4</v>
      </c>
      <c r="D209" s="133">
        <v>0.00949495034267985</v>
      </c>
      <c r="E209" s="133">
        <v>1.6744018128452818</v>
      </c>
      <c r="F209" s="91" t="s">
        <v>457</v>
      </c>
      <c r="G209" s="91" t="b">
        <v>0</v>
      </c>
      <c r="H209" s="91" t="b">
        <v>0</v>
      </c>
      <c r="I209" s="91" t="b">
        <v>0</v>
      </c>
      <c r="J209" s="91" t="b">
        <v>0</v>
      </c>
      <c r="K209" s="91" t="b">
        <v>0</v>
      </c>
      <c r="L209" s="91" t="b">
        <v>0</v>
      </c>
    </row>
    <row r="210" spans="1:12" ht="15">
      <c r="A210" s="91" t="s">
        <v>522</v>
      </c>
      <c r="B210" s="91" t="s">
        <v>523</v>
      </c>
      <c r="C210" s="91">
        <v>4</v>
      </c>
      <c r="D210" s="133">
        <v>0.00949495034267985</v>
      </c>
      <c r="E210" s="133">
        <v>1.6744018128452818</v>
      </c>
      <c r="F210" s="91" t="s">
        <v>457</v>
      </c>
      <c r="G210" s="91" t="b">
        <v>0</v>
      </c>
      <c r="H210" s="91" t="b">
        <v>0</v>
      </c>
      <c r="I210" s="91" t="b">
        <v>0</v>
      </c>
      <c r="J210" s="91" t="b">
        <v>0</v>
      </c>
      <c r="K210" s="91" t="b">
        <v>0</v>
      </c>
      <c r="L210" s="91" t="b">
        <v>0</v>
      </c>
    </row>
    <row r="211" spans="1:12" ht="15">
      <c r="A211" s="91" t="s">
        <v>523</v>
      </c>
      <c r="B211" s="91" t="s">
        <v>510</v>
      </c>
      <c r="C211" s="91">
        <v>4</v>
      </c>
      <c r="D211" s="133">
        <v>0.00949495034267985</v>
      </c>
      <c r="E211" s="133">
        <v>1.3222192947339193</v>
      </c>
      <c r="F211" s="91" t="s">
        <v>457</v>
      </c>
      <c r="G211" s="91" t="b">
        <v>0</v>
      </c>
      <c r="H211" s="91" t="b">
        <v>0</v>
      </c>
      <c r="I211" s="91" t="b">
        <v>0</v>
      </c>
      <c r="J211" s="91" t="b">
        <v>0</v>
      </c>
      <c r="K211" s="91" t="b">
        <v>0</v>
      </c>
      <c r="L211" s="91" t="b">
        <v>0</v>
      </c>
    </row>
    <row r="212" spans="1:12" ht="15">
      <c r="A212" s="91" t="s">
        <v>510</v>
      </c>
      <c r="B212" s="91" t="s">
        <v>702</v>
      </c>
      <c r="C212" s="91">
        <v>2</v>
      </c>
      <c r="D212" s="133">
        <v>0.007742798511280036</v>
      </c>
      <c r="E212" s="133">
        <v>1.3222192947339193</v>
      </c>
      <c r="F212" s="91" t="s">
        <v>457</v>
      </c>
      <c r="G212" s="91" t="b">
        <v>0</v>
      </c>
      <c r="H212" s="91" t="b">
        <v>0</v>
      </c>
      <c r="I212" s="91" t="b">
        <v>0</v>
      </c>
      <c r="J212" s="91" t="b">
        <v>0</v>
      </c>
      <c r="K212" s="91" t="b">
        <v>0</v>
      </c>
      <c r="L212" s="91" t="b">
        <v>0</v>
      </c>
    </row>
    <row r="213" spans="1:12" ht="15">
      <c r="A213" s="91" t="s">
        <v>702</v>
      </c>
      <c r="B213" s="91" t="s">
        <v>703</v>
      </c>
      <c r="C213" s="91">
        <v>2</v>
      </c>
      <c r="D213" s="133">
        <v>0.007742798511280036</v>
      </c>
      <c r="E213" s="133">
        <v>1.975431808509263</v>
      </c>
      <c r="F213" s="91" t="s">
        <v>457</v>
      </c>
      <c r="G213" s="91" t="b">
        <v>0</v>
      </c>
      <c r="H213" s="91" t="b">
        <v>0</v>
      </c>
      <c r="I213" s="91" t="b">
        <v>0</v>
      </c>
      <c r="J213" s="91" t="b">
        <v>0</v>
      </c>
      <c r="K213" s="91" t="b">
        <v>0</v>
      </c>
      <c r="L213" s="91" t="b">
        <v>0</v>
      </c>
    </row>
    <row r="214" spans="1:12" ht="15">
      <c r="A214" s="91" t="s">
        <v>703</v>
      </c>
      <c r="B214" s="91" t="s">
        <v>704</v>
      </c>
      <c r="C214" s="91">
        <v>2</v>
      </c>
      <c r="D214" s="133">
        <v>0.007742798511280036</v>
      </c>
      <c r="E214" s="133">
        <v>1.975431808509263</v>
      </c>
      <c r="F214" s="91" t="s">
        <v>457</v>
      </c>
      <c r="G214" s="91" t="b">
        <v>0</v>
      </c>
      <c r="H214" s="91" t="b">
        <v>0</v>
      </c>
      <c r="I214" s="91" t="b">
        <v>0</v>
      </c>
      <c r="J214" s="91" t="b">
        <v>0</v>
      </c>
      <c r="K214" s="91" t="b">
        <v>0</v>
      </c>
      <c r="L214" s="91" t="b">
        <v>0</v>
      </c>
    </row>
    <row r="215" spans="1:12" ht="15">
      <c r="A215" s="91" t="s">
        <v>704</v>
      </c>
      <c r="B215" s="91" t="s">
        <v>705</v>
      </c>
      <c r="C215" s="91">
        <v>2</v>
      </c>
      <c r="D215" s="133">
        <v>0.007742798511280036</v>
      </c>
      <c r="E215" s="133">
        <v>1.975431808509263</v>
      </c>
      <c r="F215" s="91" t="s">
        <v>457</v>
      </c>
      <c r="G215" s="91" t="b">
        <v>0</v>
      </c>
      <c r="H215" s="91" t="b">
        <v>0</v>
      </c>
      <c r="I215" s="91" t="b">
        <v>0</v>
      </c>
      <c r="J215" s="91" t="b">
        <v>0</v>
      </c>
      <c r="K215" s="91" t="b">
        <v>0</v>
      </c>
      <c r="L215" s="91" t="b">
        <v>0</v>
      </c>
    </row>
    <row r="216" spans="1:12" ht="15">
      <c r="A216" s="91" t="s">
        <v>705</v>
      </c>
      <c r="B216" s="91" t="s">
        <v>524</v>
      </c>
      <c r="C216" s="91">
        <v>2</v>
      </c>
      <c r="D216" s="133">
        <v>0.007742798511280036</v>
      </c>
      <c r="E216" s="133">
        <v>1.6744018128452818</v>
      </c>
      <c r="F216" s="91" t="s">
        <v>457</v>
      </c>
      <c r="G216" s="91" t="b">
        <v>0</v>
      </c>
      <c r="H216" s="91" t="b">
        <v>0</v>
      </c>
      <c r="I216" s="91" t="b">
        <v>0</v>
      </c>
      <c r="J216" s="91" t="b">
        <v>0</v>
      </c>
      <c r="K216" s="91" t="b">
        <v>0</v>
      </c>
      <c r="L216" s="91" t="b">
        <v>0</v>
      </c>
    </row>
    <row r="217" spans="1:12" ht="15">
      <c r="A217" s="91" t="s">
        <v>524</v>
      </c>
      <c r="B217" s="91" t="s">
        <v>706</v>
      </c>
      <c r="C217" s="91">
        <v>2</v>
      </c>
      <c r="D217" s="133">
        <v>0.007742798511280036</v>
      </c>
      <c r="E217" s="133">
        <v>1.6744018128452818</v>
      </c>
      <c r="F217" s="91" t="s">
        <v>457</v>
      </c>
      <c r="G217" s="91" t="b">
        <v>0</v>
      </c>
      <c r="H217" s="91" t="b">
        <v>0</v>
      </c>
      <c r="I217" s="91" t="b">
        <v>0</v>
      </c>
      <c r="J217" s="91" t="b">
        <v>0</v>
      </c>
      <c r="K217" s="91" t="b">
        <v>0</v>
      </c>
      <c r="L217" s="91" t="b">
        <v>0</v>
      </c>
    </row>
    <row r="218" spans="1:12" ht="15">
      <c r="A218" s="91" t="s">
        <v>706</v>
      </c>
      <c r="B218" s="91" t="s">
        <v>707</v>
      </c>
      <c r="C218" s="91">
        <v>2</v>
      </c>
      <c r="D218" s="133">
        <v>0.007742798511280036</v>
      </c>
      <c r="E218" s="133">
        <v>1.975431808509263</v>
      </c>
      <c r="F218" s="91" t="s">
        <v>457</v>
      </c>
      <c r="G218" s="91" t="b">
        <v>0</v>
      </c>
      <c r="H218" s="91" t="b">
        <v>0</v>
      </c>
      <c r="I218" s="91" t="b">
        <v>0</v>
      </c>
      <c r="J218" s="91" t="b">
        <v>0</v>
      </c>
      <c r="K218" s="91" t="b">
        <v>0</v>
      </c>
      <c r="L218" s="91" t="b">
        <v>0</v>
      </c>
    </row>
    <row r="219" spans="1:12" ht="15">
      <c r="A219" s="91" t="s">
        <v>707</v>
      </c>
      <c r="B219" s="91" t="s">
        <v>525</v>
      </c>
      <c r="C219" s="91">
        <v>2</v>
      </c>
      <c r="D219" s="133">
        <v>0.007742798511280036</v>
      </c>
      <c r="E219" s="133">
        <v>1.6744018128452818</v>
      </c>
      <c r="F219" s="91" t="s">
        <v>457</v>
      </c>
      <c r="G219" s="91" t="b">
        <v>0</v>
      </c>
      <c r="H219" s="91" t="b">
        <v>0</v>
      </c>
      <c r="I219" s="91" t="b">
        <v>0</v>
      </c>
      <c r="J219" s="91" t="b">
        <v>0</v>
      </c>
      <c r="K219" s="91" t="b">
        <v>0</v>
      </c>
      <c r="L219" s="91" t="b">
        <v>0</v>
      </c>
    </row>
    <row r="220" spans="1:12" ht="15">
      <c r="A220" s="91" t="s">
        <v>525</v>
      </c>
      <c r="B220" s="91" t="s">
        <v>524</v>
      </c>
      <c r="C220" s="91">
        <v>2</v>
      </c>
      <c r="D220" s="133">
        <v>0.007742798511280036</v>
      </c>
      <c r="E220" s="133">
        <v>1.3733718171813005</v>
      </c>
      <c r="F220" s="91" t="s">
        <v>457</v>
      </c>
      <c r="G220" s="91" t="b">
        <v>0</v>
      </c>
      <c r="H220" s="91" t="b">
        <v>0</v>
      </c>
      <c r="I220" s="91" t="b">
        <v>0</v>
      </c>
      <c r="J220" s="91" t="b">
        <v>0</v>
      </c>
      <c r="K220" s="91" t="b">
        <v>0</v>
      </c>
      <c r="L220" s="91" t="b">
        <v>0</v>
      </c>
    </row>
    <row r="221" spans="1:12" ht="15">
      <c r="A221" s="91" t="s">
        <v>524</v>
      </c>
      <c r="B221" s="91" t="s">
        <v>708</v>
      </c>
      <c r="C221" s="91">
        <v>2</v>
      </c>
      <c r="D221" s="133">
        <v>0.007742798511280036</v>
      </c>
      <c r="E221" s="133">
        <v>1.6744018128452818</v>
      </c>
      <c r="F221" s="91" t="s">
        <v>457</v>
      </c>
      <c r="G221" s="91" t="b">
        <v>0</v>
      </c>
      <c r="H221" s="91" t="b">
        <v>0</v>
      </c>
      <c r="I221" s="91" t="b">
        <v>0</v>
      </c>
      <c r="J221" s="91" t="b">
        <v>0</v>
      </c>
      <c r="K221" s="91" t="b">
        <v>0</v>
      </c>
      <c r="L221" s="91" t="b">
        <v>0</v>
      </c>
    </row>
    <row r="222" spans="1:12" ht="15">
      <c r="A222" s="91" t="s">
        <v>708</v>
      </c>
      <c r="B222" s="91" t="s">
        <v>526</v>
      </c>
      <c r="C222" s="91">
        <v>2</v>
      </c>
      <c r="D222" s="133">
        <v>0.007742798511280036</v>
      </c>
      <c r="E222" s="133">
        <v>1.7993405494535817</v>
      </c>
      <c r="F222" s="91" t="s">
        <v>457</v>
      </c>
      <c r="G222" s="91" t="b">
        <v>0</v>
      </c>
      <c r="H222" s="91" t="b">
        <v>0</v>
      </c>
      <c r="I222" s="91" t="b">
        <v>0</v>
      </c>
      <c r="J222" s="91" t="b">
        <v>0</v>
      </c>
      <c r="K222" s="91" t="b">
        <v>0</v>
      </c>
      <c r="L222" s="91" t="b">
        <v>0</v>
      </c>
    </row>
    <row r="223" spans="1:12" ht="15">
      <c r="A223" s="91" t="s">
        <v>526</v>
      </c>
      <c r="B223" s="91" t="s">
        <v>709</v>
      </c>
      <c r="C223" s="91">
        <v>2</v>
      </c>
      <c r="D223" s="133">
        <v>0.007742798511280036</v>
      </c>
      <c r="E223" s="133">
        <v>1.7993405494535817</v>
      </c>
      <c r="F223" s="91" t="s">
        <v>457</v>
      </c>
      <c r="G223" s="91" t="b">
        <v>0</v>
      </c>
      <c r="H223" s="91" t="b">
        <v>0</v>
      </c>
      <c r="I223" s="91" t="b">
        <v>0</v>
      </c>
      <c r="J223" s="91" t="b">
        <v>0</v>
      </c>
      <c r="K223" s="91" t="b">
        <v>0</v>
      </c>
      <c r="L223" s="91" t="b">
        <v>0</v>
      </c>
    </row>
    <row r="224" spans="1:12" ht="15">
      <c r="A224" s="91" t="s">
        <v>709</v>
      </c>
      <c r="B224" s="91" t="s">
        <v>534</v>
      </c>
      <c r="C224" s="91">
        <v>2</v>
      </c>
      <c r="D224" s="133">
        <v>0.007742798511280036</v>
      </c>
      <c r="E224" s="133">
        <v>1.975431808509263</v>
      </c>
      <c r="F224" s="91" t="s">
        <v>457</v>
      </c>
      <c r="G224" s="91" t="b">
        <v>0</v>
      </c>
      <c r="H224" s="91" t="b">
        <v>0</v>
      </c>
      <c r="I224" s="91" t="b">
        <v>0</v>
      </c>
      <c r="J224" s="91" t="b">
        <v>0</v>
      </c>
      <c r="K224" s="91" t="b">
        <v>0</v>
      </c>
      <c r="L224" s="91" t="b">
        <v>0</v>
      </c>
    </row>
    <row r="225" spans="1:12" ht="15">
      <c r="A225" s="91" t="s">
        <v>534</v>
      </c>
      <c r="B225" s="91" t="s">
        <v>710</v>
      </c>
      <c r="C225" s="91">
        <v>2</v>
      </c>
      <c r="D225" s="133">
        <v>0.007742798511280036</v>
      </c>
      <c r="E225" s="133">
        <v>1.975431808509263</v>
      </c>
      <c r="F225" s="91" t="s">
        <v>457</v>
      </c>
      <c r="G225" s="91" t="b">
        <v>0</v>
      </c>
      <c r="H225" s="91" t="b">
        <v>0</v>
      </c>
      <c r="I225" s="91" t="b">
        <v>0</v>
      </c>
      <c r="J225" s="91" t="b">
        <v>0</v>
      </c>
      <c r="K225" s="91" t="b">
        <v>0</v>
      </c>
      <c r="L225" s="91" t="b">
        <v>0</v>
      </c>
    </row>
    <row r="226" spans="1:12" ht="15">
      <c r="A226" s="91" t="s">
        <v>710</v>
      </c>
      <c r="B226" s="91" t="s">
        <v>711</v>
      </c>
      <c r="C226" s="91">
        <v>2</v>
      </c>
      <c r="D226" s="133">
        <v>0.007742798511280036</v>
      </c>
      <c r="E226" s="133">
        <v>1.975431808509263</v>
      </c>
      <c r="F226" s="91" t="s">
        <v>457</v>
      </c>
      <c r="G226" s="91" t="b">
        <v>0</v>
      </c>
      <c r="H226" s="91" t="b">
        <v>0</v>
      </c>
      <c r="I226" s="91" t="b">
        <v>0</v>
      </c>
      <c r="J226" s="91" t="b">
        <v>0</v>
      </c>
      <c r="K226" s="91" t="b">
        <v>0</v>
      </c>
      <c r="L226" s="91" t="b">
        <v>0</v>
      </c>
    </row>
    <row r="227" spans="1:12" ht="15">
      <c r="A227" s="91" t="s">
        <v>711</v>
      </c>
      <c r="B227" s="91" t="s">
        <v>511</v>
      </c>
      <c r="C227" s="91">
        <v>2</v>
      </c>
      <c r="D227" s="133">
        <v>0.007742798511280036</v>
      </c>
      <c r="E227" s="133">
        <v>1.4983105537896004</v>
      </c>
      <c r="F227" s="91" t="s">
        <v>457</v>
      </c>
      <c r="G227" s="91" t="b">
        <v>0</v>
      </c>
      <c r="H227" s="91" t="b">
        <v>0</v>
      </c>
      <c r="I227" s="91" t="b">
        <v>0</v>
      </c>
      <c r="J227" s="91" t="b">
        <v>0</v>
      </c>
      <c r="K227" s="91" t="b">
        <v>0</v>
      </c>
      <c r="L227" s="91" t="b">
        <v>0</v>
      </c>
    </row>
    <row r="228" spans="1:12" ht="15">
      <c r="A228" s="91" t="s">
        <v>750</v>
      </c>
      <c r="B228" s="91" t="s">
        <v>521</v>
      </c>
      <c r="C228" s="91">
        <v>2</v>
      </c>
      <c r="D228" s="133">
        <v>0.007742798511280036</v>
      </c>
      <c r="E228" s="133">
        <v>1.7993405494535817</v>
      </c>
      <c r="F228" s="91" t="s">
        <v>457</v>
      </c>
      <c r="G228" s="91" t="b">
        <v>0</v>
      </c>
      <c r="H228" s="91" t="b">
        <v>0</v>
      </c>
      <c r="I228" s="91" t="b">
        <v>0</v>
      </c>
      <c r="J228" s="91" t="b">
        <v>0</v>
      </c>
      <c r="K228" s="91" t="b">
        <v>0</v>
      </c>
      <c r="L228" s="91" t="b">
        <v>0</v>
      </c>
    </row>
    <row r="229" spans="1:12" ht="15">
      <c r="A229" s="91" t="s">
        <v>510</v>
      </c>
      <c r="B229" s="91" t="s">
        <v>511</v>
      </c>
      <c r="C229" s="91">
        <v>2</v>
      </c>
      <c r="D229" s="133">
        <v>0.007742798511280036</v>
      </c>
      <c r="E229" s="133">
        <v>0.8450980400142568</v>
      </c>
      <c r="F229" s="91" t="s">
        <v>457</v>
      </c>
      <c r="G229" s="91" t="b">
        <v>0</v>
      </c>
      <c r="H229" s="91" t="b">
        <v>0</v>
      </c>
      <c r="I229" s="91" t="b">
        <v>0</v>
      </c>
      <c r="J229" s="91" t="b">
        <v>0</v>
      </c>
      <c r="K229" s="91" t="b">
        <v>0</v>
      </c>
      <c r="L229" s="91" t="b">
        <v>0</v>
      </c>
    </row>
    <row r="230" spans="1:12" ht="15">
      <c r="A230" s="91" t="s">
        <v>511</v>
      </c>
      <c r="B230" s="91" t="s">
        <v>751</v>
      </c>
      <c r="C230" s="91">
        <v>2</v>
      </c>
      <c r="D230" s="133">
        <v>0.007742798511280036</v>
      </c>
      <c r="E230" s="133">
        <v>1.7993405494535817</v>
      </c>
      <c r="F230" s="91" t="s">
        <v>457</v>
      </c>
      <c r="G230" s="91" t="b">
        <v>0</v>
      </c>
      <c r="H230" s="91" t="b">
        <v>0</v>
      </c>
      <c r="I230" s="91" t="b">
        <v>0</v>
      </c>
      <c r="J230" s="91" t="b">
        <v>0</v>
      </c>
      <c r="K230" s="91" t="b">
        <v>0</v>
      </c>
      <c r="L230" s="91" t="b">
        <v>0</v>
      </c>
    </row>
    <row r="231" spans="1:12" ht="15">
      <c r="A231" s="91" t="s">
        <v>751</v>
      </c>
      <c r="B231" s="91" t="s">
        <v>527</v>
      </c>
      <c r="C231" s="91">
        <v>2</v>
      </c>
      <c r="D231" s="133">
        <v>0.007742798511280036</v>
      </c>
      <c r="E231" s="133">
        <v>1.7993405494535817</v>
      </c>
      <c r="F231" s="91" t="s">
        <v>457</v>
      </c>
      <c r="G231" s="91" t="b">
        <v>0</v>
      </c>
      <c r="H231" s="91" t="b">
        <v>0</v>
      </c>
      <c r="I231" s="91" t="b">
        <v>0</v>
      </c>
      <c r="J231" s="91" t="b">
        <v>0</v>
      </c>
      <c r="K231" s="91" t="b">
        <v>0</v>
      </c>
      <c r="L231" s="91" t="b">
        <v>0</v>
      </c>
    </row>
    <row r="232" spans="1:12" ht="15">
      <c r="A232" s="91" t="s">
        <v>513</v>
      </c>
      <c r="B232" s="91" t="s">
        <v>529</v>
      </c>
      <c r="C232" s="91">
        <v>2</v>
      </c>
      <c r="D232" s="133">
        <v>0</v>
      </c>
      <c r="E232" s="133">
        <v>0.8750612633917001</v>
      </c>
      <c r="F232" s="91" t="s">
        <v>458</v>
      </c>
      <c r="G232" s="91" t="b">
        <v>0</v>
      </c>
      <c r="H232" s="91" t="b">
        <v>0</v>
      </c>
      <c r="I232" s="91" t="b">
        <v>0</v>
      </c>
      <c r="J232" s="91" t="b">
        <v>0</v>
      </c>
      <c r="K232" s="91" t="b">
        <v>0</v>
      </c>
      <c r="L232" s="91" t="b">
        <v>0</v>
      </c>
    </row>
    <row r="233" spans="1:12" ht="15">
      <c r="A233" s="91" t="s">
        <v>529</v>
      </c>
      <c r="B233" s="91" t="s">
        <v>530</v>
      </c>
      <c r="C233" s="91">
        <v>2</v>
      </c>
      <c r="D233" s="133">
        <v>0</v>
      </c>
      <c r="E233" s="133">
        <v>0.8750612633917001</v>
      </c>
      <c r="F233" s="91" t="s">
        <v>458</v>
      </c>
      <c r="G233" s="91" t="b">
        <v>0</v>
      </c>
      <c r="H233" s="91" t="b">
        <v>0</v>
      </c>
      <c r="I233" s="91" t="b">
        <v>0</v>
      </c>
      <c r="J233" s="91" t="b">
        <v>0</v>
      </c>
      <c r="K233" s="91" t="b">
        <v>0</v>
      </c>
      <c r="L233" s="91" t="b">
        <v>0</v>
      </c>
    </row>
    <row r="234" spans="1:12" ht="15">
      <c r="A234" s="91" t="s">
        <v>530</v>
      </c>
      <c r="B234" s="91" t="s">
        <v>531</v>
      </c>
      <c r="C234" s="91">
        <v>2</v>
      </c>
      <c r="D234" s="133">
        <v>0</v>
      </c>
      <c r="E234" s="133">
        <v>0.8750612633917001</v>
      </c>
      <c r="F234" s="91" t="s">
        <v>458</v>
      </c>
      <c r="G234" s="91" t="b">
        <v>0</v>
      </c>
      <c r="H234" s="91" t="b">
        <v>0</v>
      </c>
      <c r="I234" s="91" t="b">
        <v>0</v>
      </c>
      <c r="J234" s="91" t="b">
        <v>0</v>
      </c>
      <c r="K234" s="91" t="b">
        <v>0</v>
      </c>
      <c r="L234" s="91" t="b">
        <v>0</v>
      </c>
    </row>
    <row r="235" spans="1:12" ht="15">
      <c r="A235" s="91" t="s">
        <v>531</v>
      </c>
      <c r="B235" s="91" t="s">
        <v>532</v>
      </c>
      <c r="C235" s="91">
        <v>2</v>
      </c>
      <c r="D235" s="133">
        <v>0</v>
      </c>
      <c r="E235" s="133">
        <v>0.8750612633917001</v>
      </c>
      <c r="F235" s="91" t="s">
        <v>458</v>
      </c>
      <c r="G235" s="91" t="b">
        <v>0</v>
      </c>
      <c r="H235" s="91" t="b">
        <v>0</v>
      </c>
      <c r="I235" s="91" t="b">
        <v>0</v>
      </c>
      <c r="J235" s="91" t="b">
        <v>0</v>
      </c>
      <c r="K235" s="91" t="b">
        <v>0</v>
      </c>
      <c r="L235" s="91" t="b">
        <v>0</v>
      </c>
    </row>
    <row r="236" spans="1:12" ht="15">
      <c r="A236" s="91" t="s">
        <v>532</v>
      </c>
      <c r="B236" s="91" t="s">
        <v>533</v>
      </c>
      <c r="C236" s="91">
        <v>2</v>
      </c>
      <c r="D236" s="133">
        <v>0</v>
      </c>
      <c r="E236" s="133">
        <v>0.8750612633917001</v>
      </c>
      <c r="F236" s="91" t="s">
        <v>458</v>
      </c>
      <c r="G236" s="91" t="b">
        <v>0</v>
      </c>
      <c r="H236" s="91" t="b">
        <v>0</v>
      </c>
      <c r="I236" s="91" t="b">
        <v>0</v>
      </c>
      <c r="J236" s="91" t="b">
        <v>0</v>
      </c>
      <c r="K236" s="91" t="b">
        <v>0</v>
      </c>
      <c r="L236" s="91" t="b">
        <v>0</v>
      </c>
    </row>
    <row r="237" spans="1:12" ht="15">
      <c r="A237" s="91" t="s">
        <v>533</v>
      </c>
      <c r="B237" s="91" t="s">
        <v>534</v>
      </c>
      <c r="C237" s="91">
        <v>2</v>
      </c>
      <c r="D237" s="133">
        <v>0</v>
      </c>
      <c r="E237" s="133">
        <v>0.8750612633917001</v>
      </c>
      <c r="F237" s="91" t="s">
        <v>458</v>
      </c>
      <c r="G237" s="91" t="b">
        <v>0</v>
      </c>
      <c r="H237" s="91" t="b">
        <v>0</v>
      </c>
      <c r="I237" s="91" t="b">
        <v>0</v>
      </c>
      <c r="J237" s="91" t="b">
        <v>0</v>
      </c>
      <c r="K237" s="91" t="b">
        <v>0</v>
      </c>
      <c r="L237" s="91" t="b">
        <v>0</v>
      </c>
    </row>
    <row r="238" spans="1:12" ht="15">
      <c r="A238" s="91" t="s">
        <v>534</v>
      </c>
      <c r="B238" s="91" t="s">
        <v>511</v>
      </c>
      <c r="C238" s="91">
        <v>2</v>
      </c>
      <c r="D238" s="133">
        <v>0</v>
      </c>
      <c r="E238" s="133">
        <v>0.8750612633917001</v>
      </c>
      <c r="F238" s="91" t="s">
        <v>458</v>
      </c>
      <c r="G238" s="91" t="b">
        <v>0</v>
      </c>
      <c r="H238" s="91" t="b">
        <v>0</v>
      </c>
      <c r="I238" s="91" t="b">
        <v>0</v>
      </c>
      <c r="J238" s="91" t="b">
        <v>0</v>
      </c>
      <c r="K238" s="91" t="b">
        <v>0</v>
      </c>
      <c r="L238"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455</v>
      </c>
      <c r="BB2" s="13" t="s">
        <v>465</v>
      </c>
      <c r="BC2" s="13" t="s">
        <v>466</v>
      </c>
      <c r="BD2" s="67" t="s">
        <v>767</v>
      </c>
      <c r="BE2" s="67" t="s">
        <v>768</v>
      </c>
      <c r="BF2" s="67" t="s">
        <v>769</v>
      </c>
      <c r="BG2" s="67" t="s">
        <v>770</v>
      </c>
      <c r="BH2" s="67" t="s">
        <v>771</v>
      </c>
      <c r="BI2" s="67" t="s">
        <v>772</v>
      </c>
      <c r="BJ2" s="67" t="s">
        <v>773</v>
      </c>
      <c r="BK2" s="67" t="s">
        <v>774</v>
      </c>
      <c r="BL2" s="67" t="s">
        <v>775</v>
      </c>
    </row>
    <row r="3" spans="1:64" ht="15" customHeight="1">
      <c r="A3" s="84" t="s">
        <v>212</v>
      </c>
      <c r="B3" s="84" t="s">
        <v>220</v>
      </c>
      <c r="C3" s="53"/>
      <c r="D3" s="54"/>
      <c r="E3" s="65"/>
      <c r="F3" s="55"/>
      <c r="G3" s="53"/>
      <c r="H3" s="57"/>
      <c r="I3" s="56"/>
      <c r="J3" s="56"/>
      <c r="K3" s="36" t="s">
        <v>65</v>
      </c>
      <c r="L3" s="62">
        <v>3</v>
      </c>
      <c r="M3" s="62"/>
      <c r="N3" s="63"/>
      <c r="O3" s="85" t="s">
        <v>221</v>
      </c>
      <c r="P3" s="87">
        <v>43562.900185185186</v>
      </c>
      <c r="Q3" s="85" t="s">
        <v>222</v>
      </c>
      <c r="R3" s="85"/>
      <c r="S3" s="85"/>
      <c r="T3" s="85" t="s">
        <v>262</v>
      </c>
      <c r="U3" s="90" t="s">
        <v>266</v>
      </c>
      <c r="V3" s="90" t="s">
        <v>266</v>
      </c>
      <c r="W3" s="87">
        <v>43562.900185185186</v>
      </c>
      <c r="X3" s="90" t="s">
        <v>276</v>
      </c>
      <c r="Y3" s="85"/>
      <c r="Z3" s="85"/>
      <c r="AA3" s="91" t="s">
        <v>306</v>
      </c>
      <c r="AB3" s="85"/>
      <c r="AC3" s="85" t="b">
        <v>0</v>
      </c>
      <c r="AD3" s="85">
        <v>0</v>
      </c>
      <c r="AE3" s="91" t="s">
        <v>336</v>
      </c>
      <c r="AF3" s="85" t="b">
        <v>0</v>
      </c>
      <c r="AG3" s="85" t="s">
        <v>337</v>
      </c>
      <c r="AH3" s="85"/>
      <c r="AI3" s="91" t="s">
        <v>336</v>
      </c>
      <c r="AJ3" s="85" t="b">
        <v>0</v>
      </c>
      <c r="AK3" s="85">
        <v>0</v>
      </c>
      <c r="AL3" s="91" t="s">
        <v>326</v>
      </c>
      <c r="AM3" s="85" t="s">
        <v>338</v>
      </c>
      <c r="AN3" s="85" t="b">
        <v>0</v>
      </c>
      <c r="AO3" s="91" t="s">
        <v>326</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0</v>
      </c>
      <c r="BE3" s="52">
        <v>0</v>
      </c>
      <c r="BF3" s="51">
        <v>0</v>
      </c>
      <c r="BG3" s="52">
        <v>0</v>
      </c>
      <c r="BH3" s="51">
        <v>0</v>
      </c>
      <c r="BI3" s="52">
        <v>0</v>
      </c>
      <c r="BJ3" s="51">
        <v>10</v>
      </c>
      <c r="BK3" s="52">
        <v>100</v>
      </c>
      <c r="BL3" s="51">
        <v>10</v>
      </c>
    </row>
    <row r="4" spans="1:64" ht="15" customHeight="1">
      <c r="A4" s="84" t="s">
        <v>213</v>
      </c>
      <c r="B4" s="84" t="s">
        <v>216</v>
      </c>
      <c r="C4" s="53"/>
      <c r="D4" s="54"/>
      <c r="E4" s="65"/>
      <c r="F4" s="55"/>
      <c r="G4" s="53"/>
      <c r="H4" s="57"/>
      <c r="I4" s="56"/>
      <c r="J4" s="56"/>
      <c r="K4" s="36" t="s">
        <v>65</v>
      </c>
      <c r="L4" s="83">
        <v>4</v>
      </c>
      <c r="M4" s="83"/>
      <c r="N4" s="63"/>
      <c r="O4" s="86" t="s">
        <v>221</v>
      </c>
      <c r="P4" s="88">
        <v>43563.77475694445</v>
      </c>
      <c r="Q4" s="86" t="s">
        <v>223</v>
      </c>
      <c r="R4" s="86"/>
      <c r="S4" s="86"/>
      <c r="T4" s="86" t="s">
        <v>262</v>
      </c>
      <c r="U4" s="86"/>
      <c r="V4" s="89" t="s">
        <v>268</v>
      </c>
      <c r="W4" s="88">
        <v>43563.77475694445</v>
      </c>
      <c r="X4" s="89" t="s">
        <v>277</v>
      </c>
      <c r="Y4" s="86"/>
      <c r="Z4" s="86"/>
      <c r="AA4" s="92" t="s">
        <v>307</v>
      </c>
      <c r="AB4" s="86"/>
      <c r="AC4" s="86" t="b">
        <v>0</v>
      </c>
      <c r="AD4" s="86">
        <v>0</v>
      </c>
      <c r="AE4" s="92" t="s">
        <v>336</v>
      </c>
      <c r="AF4" s="86" t="b">
        <v>0</v>
      </c>
      <c r="AG4" s="86" t="s">
        <v>337</v>
      </c>
      <c r="AH4" s="86"/>
      <c r="AI4" s="92" t="s">
        <v>336</v>
      </c>
      <c r="AJ4" s="86" t="b">
        <v>0</v>
      </c>
      <c r="AK4" s="86">
        <v>0</v>
      </c>
      <c r="AL4" s="92" t="s">
        <v>315</v>
      </c>
      <c r="AM4" s="86" t="s">
        <v>338</v>
      </c>
      <c r="AN4" s="86" t="b">
        <v>0</v>
      </c>
      <c r="AO4" s="92" t="s">
        <v>315</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0</v>
      </c>
      <c r="BE4" s="52">
        <v>0</v>
      </c>
      <c r="BF4" s="51">
        <v>0</v>
      </c>
      <c r="BG4" s="52">
        <v>0</v>
      </c>
      <c r="BH4" s="51">
        <v>0</v>
      </c>
      <c r="BI4" s="52">
        <v>0</v>
      </c>
      <c r="BJ4" s="51">
        <v>20</v>
      </c>
      <c r="BK4" s="52">
        <v>100</v>
      </c>
      <c r="BL4" s="51">
        <v>20</v>
      </c>
    </row>
    <row r="5" spans="1:64" ht="15">
      <c r="A5" s="84" t="s">
        <v>214</v>
      </c>
      <c r="B5" s="84" t="s">
        <v>214</v>
      </c>
      <c r="C5" s="53"/>
      <c r="D5" s="54"/>
      <c r="E5" s="65"/>
      <c r="F5" s="55"/>
      <c r="G5" s="53"/>
      <c r="H5" s="57"/>
      <c r="I5" s="56"/>
      <c r="J5" s="56"/>
      <c r="K5" s="36" t="s">
        <v>65</v>
      </c>
      <c r="L5" s="83">
        <v>5</v>
      </c>
      <c r="M5" s="83"/>
      <c r="N5" s="63"/>
      <c r="O5" s="86" t="s">
        <v>176</v>
      </c>
      <c r="P5" s="88">
        <v>43563.8440625</v>
      </c>
      <c r="Q5" s="86" t="s">
        <v>224</v>
      </c>
      <c r="R5" s="89" t="s">
        <v>249</v>
      </c>
      <c r="S5" s="86" t="s">
        <v>261</v>
      </c>
      <c r="T5" s="86" t="s">
        <v>263</v>
      </c>
      <c r="U5" s="86"/>
      <c r="V5" s="89" t="s">
        <v>269</v>
      </c>
      <c r="W5" s="88">
        <v>43563.8440625</v>
      </c>
      <c r="X5" s="89" t="s">
        <v>278</v>
      </c>
      <c r="Y5" s="86"/>
      <c r="Z5" s="86"/>
      <c r="AA5" s="92" t="s">
        <v>308</v>
      </c>
      <c r="AB5" s="86"/>
      <c r="AC5" s="86" t="b">
        <v>0</v>
      </c>
      <c r="AD5" s="86">
        <v>0</v>
      </c>
      <c r="AE5" s="92" t="s">
        <v>336</v>
      </c>
      <c r="AF5" s="86" t="b">
        <v>0</v>
      </c>
      <c r="AG5" s="86" t="s">
        <v>337</v>
      </c>
      <c r="AH5" s="86"/>
      <c r="AI5" s="92" t="s">
        <v>336</v>
      </c>
      <c r="AJ5" s="86" t="b">
        <v>0</v>
      </c>
      <c r="AK5" s="86">
        <v>0</v>
      </c>
      <c r="AL5" s="92" t="s">
        <v>336</v>
      </c>
      <c r="AM5" s="86" t="s">
        <v>339</v>
      </c>
      <c r="AN5" s="86" t="b">
        <v>1</v>
      </c>
      <c r="AO5" s="92" t="s">
        <v>308</v>
      </c>
      <c r="AP5" s="86" t="s">
        <v>176</v>
      </c>
      <c r="AQ5" s="86">
        <v>0</v>
      </c>
      <c r="AR5" s="86">
        <v>0</v>
      </c>
      <c r="AS5" s="86"/>
      <c r="AT5" s="86"/>
      <c r="AU5" s="86"/>
      <c r="AV5" s="86"/>
      <c r="AW5" s="86"/>
      <c r="AX5" s="86"/>
      <c r="AY5" s="86"/>
      <c r="AZ5" s="86"/>
      <c r="BA5">
        <v>6</v>
      </c>
      <c r="BB5" s="85" t="str">
        <f>REPLACE(INDEX(GroupVertices[Group],MATCH(Edges24[[#This Row],[Vertex 1]],GroupVertices[Vertex],0)),1,1,"")</f>
        <v>4</v>
      </c>
      <c r="BC5" s="85" t="str">
        <f>REPLACE(INDEX(GroupVertices[Group],MATCH(Edges24[[#This Row],[Vertex 2]],GroupVertices[Vertex],0)),1,1,"")</f>
        <v>4</v>
      </c>
      <c r="BD5" s="51">
        <v>0</v>
      </c>
      <c r="BE5" s="52">
        <v>0</v>
      </c>
      <c r="BF5" s="51">
        <v>0</v>
      </c>
      <c r="BG5" s="52">
        <v>0</v>
      </c>
      <c r="BH5" s="51">
        <v>0</v>
      </c>
      <c r="BI5" s="52">
        <v>0</v>
      </c>
      <c r="BJ5" s="51">
        <v>19</v>
      </c>
      <c r="BK5" s="52">
        <v>100</v>
      </c>
      <c r="BL5" s="51">
        <v>19</v>
      </c>
    </row>
    <row r="6" spans="1:64" ht="15">
      <c r="A6" s="84" t="s">
        <v>214</v>
      </c>
      <c r="B6" s="84" t="s">
        <v>214</v>
      </c>
      <c r="C6" s="53"/>
      <c r="D6" s="54"/>
      <c r="E6" s="65"/>
      <c r="F6" s="55"/>
      <c r="G6" s="53"/>
      <c r="H6" s="57"/>
      <c r="I6" s="56"/>
      <c r="J6" s="56"/>
      <c r="K6" s="36" t="s">
        <v>65</v>
      </c>
      <c r="L6" s="83">
        <v>6</v>
      </c>
      <c r="M6" s="83"/>
      <c r="N6" s="63"/>
      <c r="O6" s="86" t="s">
        <v>176</v>
      </c>
      <c r="P6" s="88">
        <v>43563.844201388885</v>
      </c>
      <c r="Q6" s="86" t="s">
        <v>225</v>
      </c>
      <c r="R6" s="86"/>
      <c r="S6" s="86"/>
      <c r="T6" s="86" t="s">
        <v>264</v>
      </c>
      <c r="U6" s="86"/>
      <c r="V6" s="89" t="s">
        <v>269</v>
      </c>
      <c r="W6" s="88">
        <v>43563.844201388885</v>
      </c>
      <c r="X6" s="89" t="s">
        <v>279</v>
      </c>
      <c r="Y6" s="86"/>
      <c r="Z6" s="86"/>
      <c r="AA6" s="92" t="s">
        <v>309</v>
      </c>
      <c r="AB6" s="86"/>
      <c r="AC6" s="86" t="b">
        <v>0</v>
      </c>
      <c r="AD6" s="86">
        <v>0</v>
      </c>
      <c r="AE6" s="92" t="s">
        <v>336</v>
      </c>
      <c r="AF6" s="86" t="b">
        <v>0</v>
      </c>
      <c r="AG6" s="86" t="s">
        <v>337</v>
      </c>
      <c r="AH6" s="86"/>
      <c r="AI6" s="92" t="s">
        <v>336</v>
      </c>
      <c r="AJ6" s="86" t="b">
        <v>0</v>
      </c>
      <c r="AK6" s="86">
        <v>0</v>
      </c>
      <c r="AL6" s="92" t="s">
        <v>336</v>
      </c>
      <c r="AM6" s="86" t="s">
        <v>339</v>
      </c>
      <c r="AN6" s="86" t="b">
        <v>0</v>
      </c>
      <c r="AO6" s="92" t="s">
        <v>309</v>
      </c>
      <c r="AP6" s="86" t="s">
        <v>176</v>
      </c>
      <c r="AQ6" s="86">
        <v>0</v>
      </c>
      <c r="AR6" s="86">
        <v>0</v>
      </c>
      <c r="AS6" s="86"/>
      <c r="AT6" s="86"/>
      <c r="AU6" s="86"/>
      <c r="AV6" s="86"/>
      <c r="AW6" s="86"/>
      <c r="AX6" s="86"/>
      <c r="AY6" s="86"/>
      <c r="AZ6" s="86"/>
      <c r="BA6">
        <v>6</v>
      </c>
      <c r="BB6" s="85" t="str">
        <f>REPLACE(INDEX(GroupVertices[Group],MATCH(Edges24[[#This Row],[Vertex 1]],GroupVertices[Vertex],0)),1,1,"")</f>
        <v>4</v>
      </c>
      <c r="BC6" s="85" t="str">
        <f>REPLACE(INDEX(GroupVertices[Group],MATCH(Edges24[[#This Row],[Vertex 2]],GroupVertices[Vertex],0)),1,1,"")</f>
        <v>4</v>
      </c>
      <c r="BD6" s="51">
        <v>0</v>
      </c>
      <c r="BE6" s="52">
        <v>0</v>
      </c>
      <c r="BF6" s="51">
        <v>0</v>
      </c>
      <c r="BG6" s="52">
        <v>0</v>
      </c>
      <c r="BH6" s="51">
        <v>0</v>
      </c>
      <c r="BI6" s="52">
        <v>0</v>
      </c>
      <c r="BJ6" s="51">
        <v>17</v>
      </c>
      <c r="BK6" s="52">
        <v>100</v>
      </c>
      <c r="BL6" s="51">
        <v>17</v>
      </c>
    </row>
    <row r="7" spans="1:64" ht="15">
      <c r="A7" s="84" t="s">
        <v>214</v>
      </c>
      <c r="B7" s="84" t="s">
        <v>214</v>
      </c>
      <c r="C7" s="53"/>
      <c r="D7" s="54"/>
      <c r="E7" s="65"/>
      <c r="F7" s="55"/>
      <c r="G7" s="53"/>
      <c r="H7" s="57"/>
      <c r="I7" s="56"/>
      <c r="J7" s="56"/>
      <c r="K7" s="36" t="s">
        <v>65</v>
      </c>
      <c r="L7" s="83">
        <v>7</v>
      </c>
      <c r="M7" s="83"/>
      <c r="N7" s="63"/>
      <c r="O7" s="86" t="s">
        <v>176</v>
      </c>
      <c r="P7" s="88">
        <v>43563.84460648148</v>
      </c>
      <c r="Q7" s="86" t="s">
        <v>226</v>
      </c>
      <c r="R7" s="86"/>
      <c r="S7" s="86"/>
      <c r="T7" s="86" t="s">
        <v>264</v>
      </c>
      <c r="U7" s="86"/>
      <c r="V7" s="89" t="s">
        <v>269</v>
      </c>
      <c r="W7" s="88">
        <v>43563.84460648148</v>
      </c>
      <c r="X7" s="89" t="s">
        <v>280</v>
      </c>
      <c r="Y7" s="86"/>
      <c r="Z7" s="86"/>
      <c r="AA7" s="92" t="s">
        <v>310</v>
      </c>
      <c r="AB7" s="86"/>
      <c r="AC7" s="86" t="b">
        <v>0</v>
      </c>
      <c r="AD7" s="86">
        <v>0</v>
      </c>
      <c r="AE7" s="92" t="s">
        <v>336</v>
      </c>
      <c r="AF7" s="86" t="b">
        <v>0</v>
      </c>
      <c r="AG7" s="86" t="s">
        <v>337</v>
      </c>
      <c r="AH7" s="86"/>
      <c r="AI7" s="92" t="s">
        <v>336</v>
      </c>
      <c r="AJ7" s="86" t="b">
        <v>0</v>
      </c>
      <c r="AK7" s="86">
        <v>0</v>
      </c>
      <c r="AL7" s="92" t="s">
        <v>336</v>
      </c>
      <c r="AM7" s="86" t="s">
        <v>339</v>
      </c>
      <c r="AN7" s="86" t="b">
        <v>0</v>
      </c>
      <c r="AO7" s="92" t="s">
        <v>310</v>
      </c>
      <c r="AP7" s="86" t="s">
        <v>176</v>
      </c>
      <c r="AQ7" s="86">
        <v>0</v>
      </c>
      <c r="AR7" s="86">
        <v>0</v>
      </c>
      <c r="AS7" s="86"/>
      <c r="AT7" s="86"/>
      <c r="AU7" s="86"/>
      <c r="AV7" s="86"/>
      <c r="AW7" s="86"/>
      <c r="AX7" s="86"/>
      <c r="AY7" s="86"/>
      <c r="AZ7" s="86"/>
      <c r="BA7">
        <v>6</v>
      </c>
      <c r="BB7" s="85" t="str">
        <f>REPLACE(INDEX(GroupVertices[Group],MATCH(Edges24[[#This Row],[Vertex 1]],GroupVertices[Vertex],0)),1,1,"")</f>
        <v>4</v>
      </c>
      <c r="BC7" s="85" t="str">
        <f>REPLACE(INDEX(GroupVertices[Group],MATCH(Edges24[[#This Row],[Vertex 2]],GroupVertices[Vertex],0)),1,1,"")</f>
        <v>4</v>
      </c>
      <c r="BD7" s="51">
        <v>0</v>
      </c>
      <c r="BE7" s="52">
        <v>0</v>
      </c>
      <c r="BF7" s="51">
        <v>0</v>
      </c>
      <c r="BG7" s="52">
        <v>0</v>
      </c>
      <c r="BH7" s="51">
        <v>0</v>
      </c>
      <c r="BI7" s="52">
        <v>0</v>
      </c>
      <c r="BJ7" s="51">
        <v>20</v>
      </c>
      <c r="BK7" s="52">
        <v>100</v>
      </c>
      <c r="BL7" s="51">
        <v>20</v>
      </c>
    </row>
    <row r="8" spans="1:64" ht="15">
      <c r="A8" s="84" t="s">
        <v>214</v>
      </c>
      <c r="B8" s="84" t="s">
        <v>214</v>
      </c>
      <c r="C8" s="53"/>
      <c r="D8" s="54"/>
      <c r="E8" s="65"/>
      <c r="F8" s="55"/>
      <c r="G8" s="53"/>
      <c r="H8" s="57"/>
      <c r="I8" s="56"/>
      <c r="J8" s="56"/>
      <c r="K8" s="36" t="s">
        <v>65</v>
      </c>
      <c r="L8" s="83">
        <v>8</v>
      </c>
      <c r="M8" s="83"/>
      <c r="N8" s="63"/>
      <c r="O8" s="86" t="s">
        <v>176</v>
      </c>
      <c r="P8" s="88">
        <v>43563.84490740741</v>
      </c>
      <c r="Q8" s="86" t="s">
        <v>227</v>
      </c>
      <c r="R8" s="89" t="s">
        <v>250</v>
      </c>
      <c r="S8" s="86" t="s">
        <v>261</v>
      </c>
      <c r="T8" s="86" t="s">
        <v>263</v>
      </c>
      <c r="U8" s="86"/>
      <c r="V8" s="89" t="s">
        <v>269</v>
      </c>
      <c r="W8" s="88">
        <v>43563.84490740741</v>
      </c>
      <c r="X8" s="89" t="s">
        <v>281</v>
      </c>
      <c r="Y8" s="86"/>
      <c r="Z8" s="86"/>
      <c r="AA8" s="92" t="s">
        <v>311</v>
      </c>
      <c r="AB8" s="86"/>
      <c r="AC8" s="86" t="b">
        <v>0</v>
      </c>
      <c r="AD8" s="86">
        <v>0</v>
      </c>
      <c r="AE8" s="92" t="s">
        <v>336</v>
      </c>
      <c r="AF8" s="86" t="b">
        <v>0</v>
      </c>
      <c r="AG8" s="86" t="s">
        <v>337</v>
      </c>
      <c r="AH8" s="86"/>
      <c r="AI8" s="92" t="s">
        <v>336</v>
      </c>
      <c r="AJ8" s="86" t="b">
        <v>0</v>
      </c>
      <c r="AK8" s="86">
        <v>0</v>
      </c>
      <c r="AL8" s="92" t="s">
        <v>336</v>
      </c>
      <c r="AM8" s="86" t="s">
        <v>339</v>
      </c>
      <c r="AN8" s="86" t="b">
        <v>1</v>
      </c>
      <c r="AO8" s="92" t="s">
        <v>311</v>
      </c>
      <c r="AP8" s="86" t="s">
        <v>176</v>
      </c>
      <c r="AQ8" s="86">
        <v>0</v>
      </c>
      <c r="AR8" s="86">
        <v>0</v>
      </c>
      <c r="AS8" s="86"/>
      <c r="AT8" s="86"/>
      <c r="AU8" s="86"/>
      <c r="AV8" s="86"/>
      <c r="AW8" s="86"/>
      <c r="AX8" s="86"/>
      <c r="AY8" s="86"/>
      <c r="AZ8" s="86"/>
      <c r="BA8">
        <v>6</v>
      </c>
      <c r="BB8" s="85" t="str">
        <f>REPLACE(INDEX(GroupVertices[Group],MATCH(Edges24[[#This Row],[Vertex 1]],GroupVertices[Vertex],0)),1,1,"")</f>
        <v>4</v>
      </c>
      <c r="BC8" s="85" t="str">
        <f>REPLACE(INDEX(GroupVertices[Group],MATCH(Edges24[[#This Row],[Vertex 2]],GroupVertices[Vertex],0)),1,1,"")</f>
        <v>4</v>
      </c>
      <c r="BD8" s="51">
        <v>0</v>
      </c>
      <c r="BE8" s="52">
        <v>0</v>
      </c>
      <c r="BF8" s="51">
        <v>0</v>
      </c>
      <c r="BG8" s="52">
        <v>0</v>
      </c>
      <c r="BH8" s="51">
        <v>0</v>
      </c>
      <c r="BI8" s="52">
        <v>0</v>
      </c>
      <c r="BJ8" s="51">
        <v>19</v>
      </c>
      <c r="BK8" s="52">
        <v>100</v>
      </c>
      <c r="BL8" s="51">
        <v>19</v>
      </c>
    </row>
    <row r="9" spans="1:64" ht="15">
      <c r="A9" s="84" t="s">
        <v>214</v>
      </c>
      <c r="B9" s="84" t="s">
        <v>214</v>
      </c>
      <c r="C9" s="53"/>
      <c r="D9" s="54"/>
      <c r="E9" s="65"/>
      <c r="F9" s="55"/>
      <c r="G9" s="53"/>
      <c r="H9" s="57"/>
      <c r="I9" s="56"/>
      <c r="J9" s="56"/>
      <c r="K9" s="36" t="s">
        <v>65</v>
      </c>
      <c r="L9" s="83">
        <v>9</v>
      </c>
      <c r="M9" s="83"/>
      <c r="N9" s="63"/>
      <c r="O9" s="86" t="s">
        <v>176</v>
      </c>
      <c r="P9" s="88">
        <v>43563.84501157407</v>
      </c>
      <c r="Q9" s="86" t="s">
        <v>228</v>
      </c>
      <c r="R9" s="89" t="s">
        <v>251</v>
      </c>
      <c r="S9" s="86" t="s">
        <v>261</v>
      </c>
      <c r="T9" s="86" t="s">
        <v>263</v>
      </c>
      <c r="U9" s="86"/>
      <c r="V9" s="89" t="s">
        <v>269</v>
      </c>
      <c r="W9" s="88">
        <v>43563.84501157407</v>
      </c>
      <c r="X9" s="89" t="s">
        <v>282</v>
      </c>
      <c r="Y9" s="86"/>
      <c r="Z9" s="86"/>
      <c r="AA9" s="92" t="s">
        <v>312</v>
      </c>
      <c r="AB9" s="86"/>
      <c r="AC9" s="86" t="b">
        <v>0</v>
      </c>
      <c r="AD9" s="86">
        <v>0</v>
      </c>
      <c r="AE9" s="92" t="s">
        <v>336</v>
      </c>
      <c r="AF9" s="86" t="b">
        <v>0</v>
      </c>
      <c r="AG9" s="86" t="s">
        <v>337</v>
      </c>
      <c r="AH9" s="86"/>
      <c r="AI9" s="92" t="s">
        <v>336</v>
      </c>
      <c r="AJ9" s="86" t="b">
        <v>0</v>
      </c>
      <c r="AK9" s="86">
        <v>0</v>
      </c>
      <c r="AL9" s="92" t="s">
        <v>336</v>
      </c>
      <c r="AM9" s="86" t="s">
        <v>339</v>
      </c>
      <c r="AN9" s="86" t="b">
        <v>1</v>
      </c>
      <c r="AO9" s="92" t="s">
        <v>312</v>
      </c>
      <c r="AP9" s="86" t="s">
        <v>176</v>
      </c>
      <c r="AQ9" s="86">
        <v>0</v>
      </c>
      <c r="AR9" s="86">
        <v>0</v>
      </c>
      <c r="AS9" s="86"/>
      <c r="AT9" s="86"/>
      <c r="AU9" s="86"/>
      <c r="AV9" s="86"/>
      <c r="AW9" s="86"/>
      <c r="AX9" s="86"/>
      <c r="AY9" s="86"/>
      <c r="AZ9" s="86"/>
      <c r="BA9">
        <v>6</v>
      </c>
      <c r="BB9" s="85" t="str">
        <f>REPLACE(INDEX(GroupVertices[Group],MATCH(Edges24[[#This Row],[Vertex 1]],GroupVertices[Vertex],0)),1,1,"")</f>
        <v>4</v>
      </c>
      <c r="BC9" s="85" t="str">
        <f>REPLACE(INDEX(GroupVertices[Group],MATCH(Edges24[[#This Row],[Vertex 2]],GroupVertices[Vertex],0)),1,1,"")</f>
        <v>4</v>
      </c>
      <c r="BD9" s="51">
        <v>0</v>
      </c>
      <c r="BE9" s="52">
        <v>0</v>
      </c>
      <c r="BF9" s="51">
        <v>0</v>
      </c>
      <c r="BG9" s="52">
        <v>0</v>
      </c>
      <c r="BH9" s="51">
        <v>0</v>
      </c>
      <c r="BI9" s="52">
        <v>0</v>
      </c>
      <c r="BJ9" s="51">
        <v>22</v>
      </c>
      <c r="BK9" s="52">
        <v>100</v>
      </c>
      <c r="BL9" s="51">
        <v>22</v>
      </c>
    </row>
    <row r="10" spans="1:64" ht="15">
      <c r="A10" s="84" t="s">
        <v>214</v>
      </c>
      <c r="B10" s="84" t="s">
        <v>214</v>
      </c>
      <c r="C10" s="53"/>
      <c r="D10" s="54"/>
      <c r="E10" s="65"/>
      <c r="F10" s="55"/>
      <c r="G10" s="53"/>
      <c r="H10" s="57"/>
      <c r="I10" s="56"/>
      <c r="J10" s="56"/>
      <c r="K10" s="36" t="s">
        <v>65</v>
      </c>
      <c r="L10" s="83">
        <v>10</v>
      </c>
      <c r="M10" s="83"/>
      <c r="N10" s="63"/>
      <c r="O10" s="86" t="s">
        <v>176</v>
      </c>
      <c r="P10" s="88">
        <v>43563.8453125</v>
      </c>
      <c r="Q10" s="86" t="s">
        <v>229</v>
      </c>
      <c r="R10" s="86"/>
      <c r="S10" s="86"/>
      <c r="T10" s="86" t="s">
        <v>265</v>
      </c>
      <c r="U10" s="86"/>
      <c r="V10" s="89" t="s">
        <v>269</v>
      </c>
      <c r="W10" s="88">
        <v>43563.8453125</v>
      </c>
      <c r="X10" s="89" t="s">
        <v>283</v>
      </c>
      <c r="Y10" s="86"/>
      <c r="Z10" s="86"/>
      <c r="AA10" s="92" t="s">
        <v>313</v>
      </c>
      <c r="AB10" s="86"/>
      <c r="AC10" s="86" t="b">
        <v>0</v>
      </c>
      <c r="AD10" s="86">
        <v>0</v>
      </c>
      <c r="AE10" s="92" t="s">
        <v>336</v>
      </c>
      <c r="AF10" s="86" t="b">
        <v>0</v>
      </c>
      <c r="AG10" s="86" t="s">
        <v>337</v>
      </c>
      <c r="AH10" s="86"/>
      <c r="AI10" s="92" t="s">
        <v>336</v>
      </c>
      <c r="AJ10" s="86" t="b">
        <v>0</v>
      </c>
      <c r="AK10" s="86">
        <v>0</v>
      </c>
      <c r="AL10" s="92" t="s">
        <v>336</v>
      </c>
      <c r="AM10" s="86" t="s">
        <v>339</v>
      </c>
      <c r="AN10" s="86" t="b">
        <v>0</v>
      </c>
      <c r="AO10" s="92" t="s">
        <v>313</v>
      </c>
      <c r="AP10" s="86" t="s">
        <v>176</v>
      </c>
      <c r="AQ10" s="86">
        <v>0</v>
      </c>
      <c r="AR10" s="86">
        <v>0</v>
      </c>
      <c r="AS10" s="86"/>
      <c r="AT10" s="86"/>
      <c r="AU10" s="86"/>
      <c r="AV10" s="86"/>
      <c r="AW10" s="86"/>
      <c r="AX10" s="86"/>
      <c r="AY10" s="86"/>
      <c r="AZ10" s="86"/>
      <c r="BA10">
        <v>6</v>
      </c>
      <c r="BB10" s="85" t="str">
        <f>REPLACE(INDEX(GroupVertices[Group],MATCH(Edges24[[#This Row],[Vertex 1]],GroupVertices[Vertex],0)),1,1,"")</f>
        <v>4</v>
      </c>
      <c r="BC10" s="85" t="str">
        <f>REPLACE(INDEX(GroupVertices[Group],MATCH(Edges24[[#This Row],[Vertex 2]],GroupVertices[Vertex],0)),1,1,"")</f>
        <v>4</v>
      </c>
      <c r="BD10" s="51">
        <v>0</v>
      </c>
      <c r="BE10" s="52">
        <v>0</v>
      </c>
      <c r="BF10" s="51">
        <v>0</v>
      </c>
      <c r="BG10" s="52">
        <v>0</v>
      </c>
      <c r="BH10" s="51">
        <v>0</v>
      </c>
      <c r="BI10" s="52">
        <v>0</v>
      </c>
      <c r="BJ10" s="51">
        <v>21</v>
      </c>
      <c r="BK10" s="52">
        <v>100</v>
      </c>
      <c r="BL10" s="51">
        <v>21</v>
      </c>
    </row>
    <row r="11" spans="1:64" ht="15">
      <c r="A11" s="84" t="s">
        <v>215</v>
      </c>
      <c r="B11" s="84" t="s">
        <v>220</v>
      </c>
      <c r="C11" s="53"/>
      <c r="D11" s="54"/>
      <c r="E11" s="65"/>
      <c r="F11" s="55"/>
      <c r="G11" s="53"/>
      <c r="H11" s="57"/>
      <c r="I11" s="56"/>
      <c r="J11" s="56"/>
      <c r="K11" s="36" t="s">
        <v>65</v>
      </c>
      <c r="L11" s="83">
        <v>11</v>
      </c>
      <c r="M11" s="83"/>
      <c r="N11" s="63"/>
      <c r="O11" s="86" t="s">
        <v>221</v>
      </c>
      <c r="P11" s="88">
        <v>43564.317291666666</v>
      </c>
      <c r="Q11" s="86" t="s">
        <v>230</v>
      </c>
      <c r="R11" s="86"/>
      <c r="S11" s="86"/>
      <c r="T11" s="86" t="s">
        <v>262</v>
      </c>
      <c r="U11" s="86"/>
      <c r="V11" s="89" t="s">
        <v>270</v>
      </c>
      <c r="W11" s="88">
        <v>43564.317291666666</v>
      </c>
      <c r="X11" s="89" t="s">
        <v>284</v>
      </c>
      <c r="Y11" s="86"/>
      <c r="Z11" s="86"/>
      <c r="AA11" s="92" t="s">
        <v>314</v>
      </c>
      <c r="AB11" s="86"/>
      <c r="AC11" s="86" t="b">
        <v>0</v>
      </c>
      <c r="AD11" s="86">
        <v>0</v>
      </c>
      <c r="AE11" s="92" t="s">
        <v>336</v>
      </c>
      <c r="AF11" s="86" t="b">
        <v>0</v>
      </c>
      <c r="AG11" s="86" t="s">
        <v>337</v>
      </c>
      <c r="AH11" s="86"/>
      <c r="AI11" s="92" t="s">
        <v>336</v>
      </c>
      <c r="AJ11" s="86" t="b">
        <v>0</v>
      </c>
      <c r="AK11" s="86">
        <v>0</v>
      </c>
      <c r="AL11" s="92" t="s">
        <v>327</v>
      </c>
      <c r="AM11" s="86" t="s">
        <v>338</v>
      </c>
      <c r="AN11" s="86" t="b">
        <v>0</v>
      </c>
      <c r="AO11" s="92" t="s">
        <v>327</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v>0</v>
      </c>
      <c r="BE11" s="52">
        <v>0</v>
      </c>
      <c r="BF11" s="51">
        <v>0</v>
      </c>
      <c r="BG11" s="52">
        <v>0</v>
      </c>
      <c r="BH11" s="51">
        <v>0</v>
      </c>
      <c r="BI11" s="52">
        <v>0</v>
      </c>
      <c r="BJ11" s="51">
        <v>22</v>
      </c>
      <c r="BK11" s="52">
        <v>100</v>
      </c>
      <c r="BL11" s="51">
        <v>22</v>
      </c>
    </row>
    <row r="12" spans="1:64" ht="15">
      <c r="A12" s="84" t="s">
        <v>216</v>
      </c>
      <c r="B12" s="84" t="s">
        <v>216</v>
      </c>
      <c r="C12" s="53"/>
      <c r="D12" s="54"/>
      <c r="E12" s="65"/>
      <c r="F12" s="55"/>
      <c r="G12" s="53"/>
      <c r="H12" s="57"/>
      <c r="I12" s="56"/>
      <c r="J12" s="56"/>
      <c r="K12" s="36" t="s">
        <v>65</v>
      </c>
      <c r="L12" s="83">
        <v>12</v>
      </c>
      <c r="M12" s="83"/>
      <c r="N12" s="63"/>
      <c r="O12" s="86" t="s">
        <v>176</v>
      </c>
      <c r="P12" s="88">
        <v>43563.71289351852</v>
      </c>
      <c r="Q12" s="86" t="s">
        <v>231</v>
      </c>
      <c r="R12" s="89" t="s">
        <v>252</v>
      </c>
      <c r="S12" s="86" t="s">
        <v>261</v>
      </c>
      <c r="T12" s="86" t="s">
        <v>262</v>
      </c>
      <c r="U12" s="86"/>
      <c r="V12" s="89" t="s">
        <v>271</v>
      </c>
      <c r="W12" s="88">
        <v>43563.71289351852</v>
      </c>
      <c r="X12" s="89" t="s">
        <v>285</v>
      </c>
      <c r="Y12" s="86"/>
      <c r="Z12" s="86"/>
      <c r="AA12" s="92" t="s">
        <v>315</v>
      </c>
      <c r="AB12" s="86"/>
      <c r="AC12" s="86" t="b">
        <v>0</v>
      </c>
      <c r="AD12" s="86">
        <v>1</v>
      </c>
      <c r="AE12" s="92" t="s">
        <v>336</v>
      </c>
      <c r="AF12" s="86" t="b">
        <v>0</v>
      </c>
      <c r="AG12" s="86" t="s">
        <v>337</v>
      </c>
      <c r="AH12" s="86"/>
      <c r="AI12" s="92" t="s">
        <v>336</v>
      </c>
      <c r="AJ12" s="86" t="b">
        <v>0</v>
      </c>
      <c r="AK12" s="86">
        <v>1</v>
      </c>
      <c r="AL12" s="92" t="s">
        <v>336</v>
      </c>
      <c r="AM12" s="86" t="s">
        <v>338</v>
      </c>
      <c r="AN12" s="86" t="b">
        <v>1</v>
      </c>
      <c r="AO12" s="92" t="s">
        <v>315</v>
      </c>
      <c r="AP12" s="86" t="s">
        <v>343</v>
      </c>
      <c r="AQ12" s="86">
        <v>0</v>
      </c>
      <c r="AR12" s="86">
        <v>0</v>
      </c>
      <c r="AS12" s="86"/>
      <c r="AT12" s="86"/>
      <c r="AU12" s="86"/>
      <c r="AV12" s="86"/>
      <c r="AW12" s="86"/>
      <c r="AX12" s="86"/>
      <c r="AY12" s="86"/>
      <c r="AZ12" s="86"/>
      <c r="BA12">
        <v>7</v>
      </c>
      <c r="BB12" s="85" t="str">
        <f>REPLACE(INDEX(GroupVertices[Group],MATCH(Edges24[[#This Row],[Vertex 1]],GroupVertices[Vertex],0)),1,1,"")</f>
        <v>1</v>
      </c>
      <c r="BC12" s="85" t="str">
        <f>REPLACE(INDEX(GroupVertices[Group],MATCH(Edges24[[#This Row],[Vertex 2]],GroupVertices[Vertex],0)),1,1,"")</f>
        <v>1</v>
      </c>
      <c r="BD12" s="51">
        <v>0</v>
      </c>
      <c r="BE12" s="52">
        <v>0</v>
      </c>
      <c r="BF12" s="51">
        <v>0</v>
      </c>
      <c r="BG12" s="52">
        <v>0</v>
      </c>
      <c r="BH12" s="51">
        <v>0</v>
      </c>
      <c r="BI12" s="52">
        <v>0</v>
      </c>
      <c r="BJ12" s="51">
        <v>17</v>
      </c>
      <c r="BK12" s="52">
        <v>100</v>
      </c>
      <c r="BL12" s="51">
        <v>17</v>
      </c>
    </row>
    <row r="13" spans="1:64" ht="15">
      <c r="A13" s="84" t="s">
        <v>216</v>
      </c>
      <c r="B13" s="84" t="s">
        <v>216</v>
      </c>
      <c r="C13" s="53"/>
      <c r="D13" s="54"/>
      <c r="E13" s="65"/>
      <c r="F13" s="55"/>
      <c r="G13" s="53"/>
      <c r="H13" s="57"/>
      <c r="I13" s="56"/>
      <c r="J13" s="56"/>
      <c r="K13" s="36" t="s">
        <v>65</v>
      </c>
      <c r="L13" s="83">
        <v>13</v>
      </c>
      <c r="M13" s="83"/>
      <c r="N13" s="63"/>
      <c r="O13" s="86" t="s">
        <v>176</v>
      </c>
      <c r="P13" s="88">
        <v>43563.84390046296</v>
      </c>
      <c r="Q13" s="86" t="s">
        <v>232</v>
      </c>
      <c r="R13" s="89" t="s">
        <v>253</v>
      </c>
      <c r="S13" s="86" t="s">
        <v>261</v>
      </c>
      <c r="T13" s="86" t="s">
        <v>263</v>
      </c>
      <c r="U13" s="86"/>
      <c r="V13" s="89" t="s">
        <v>271</v>
      </c>
      <c r="W13" s="88">
        <v>43563.84390046296</v>
      </c>
      <c r="X13" s="89" t="s">
        <v>286</v>
      </c>
      <c r="Y13" s="86"/>
      <c r="Z13" s="86"/>
      <c r="AA13" s="92" t="s">
        <v>316</v>
      </c>
      <c r="AB13" s="86"/>
      <c r="AC13" s="86" t="b">
        <v>0</v>
      </c>
      <c r="AD13" s="86">
        <v>0</v>
      </c>
      <c r="AE13" s="92" t="s">
        <v>336</v>
      </c>
      <c r="AF13" s="86" t="b">
        <v>0</v>
      </c>
      <c r="AG13" s="86" t="s">
        <v>337</v>
      </c>
      <c r="AH13" s="86"/>
      <c r="AI13" s="92" t="s">
        <v>336</v>
      </c>
      <c r="AJ13" s="86" t="b">
        <v>0</v>
      </c>
      <c r="AK13" s="86">
        <v>0</v>
      </c>
      <c r="AL13" s="92" t="s">
        <v>336</v>
      </c>
      <c r="AM13" s="86" t="s">
        <v>339</v>
      </c>
      <c r="AN13" s="86" t="b">
        <v>1</v>
      </c>
      <c r="AO13" s="92" t="s">
        <v>316</v>
      </c>
      <c r="AP13" s="86" t="s">
        <v>176</v>
      </c>
      <c r="AQ13" s="86">
        <v>0</v>
      </c>
      <c r="AR13" s="86">
        <v>0</v>
      </c>
      <c r="AS13" s="86"/>
      <c r="AT13" s="86"/>
      <c r="AU13" s="86"/>
      <c r="AV13" s="86"/>
      <c r="AW13" s="86"/>
      <c r="AX13" s="86"/>
      <c r="AY13" s="86"/>
      <c r="AZ13" s="86"/>
      <c r="BA13">
        <v>7</v>
      </c>
      <c r="BB13" s="85" t="str">
        <f>REPLACE(INDEX(GroupVertices[Group],MATCH(Edges24[[#This Row],[Vertex 1]],GroupVertices[Vertex],0)),1,1,"")</f>
        <v>1</v>
      </c>
      <c r="BC13" s="85" t="str">
        <f>REPLACE(INDEX(GroupVertices[Group],MATCH(Edges24[[#This Row],[Vertex 2]],GroupVertices[Vertex],0)),1,1,"")</f>
        <v>1</v>
      </c>
      <c r="BD13" s="51">
        <v>0</v>
      </c>
      <c r="BE13" s="52">
        <v>0</v>
      </c>
      <c r="BF13" s="51">
        <v>0</v>
      </c>
      <c r="BG13" s="52">
        <v>0</v>
      </c>
      <c r="BH13" s="51">
        <v>0</v>
      </c>
      <c r="BI13" s="52">
        <v>0</v>
      </c>
      <c r="BJ13" s="51">
        <v>19</v>
      </c>
      <c r="BK13" s="52">
        <v>100</v>
      </c>
      <c r="BL13" s="51">
        <v>19</v>
      </c>
    </row>
    <row r="14" spans="1:64" ht="15">
      <c r="A14" s="84" t="s">
        <v>216</v>
      </c>
      <c r="B14" s="84" t="s">
        <v>216</v>
      </c>
      <c r="C14" s="53"/>
      <c r="D14" s="54"/>
      <c r="E14" s="65"/>
      <c r="F14" s="55"/>
      <c r="G14" s="53"/>
      <c r="H14" s="57"/>
      <c r="I14" s="56"/>
      <c r="J14" s="56"/>
      <c r="K14" s="36" t="s">
        <v>65</v>
      </c>
      <c r="L14" s="83">
        <v>14</v>
      </c>
      <c r="M14" s="83"/>
      <c r="N14" s="63"/>
      <c r="O14" s="86" t="s">
        <v>176</v>
      </c>
      <c r="P14" s="88">
        <v>43563.84428240741</v>
      </c>
      <c r="Q14" s="86" t="s">
        <v>225</v>
      </c>
      <c r="R14" s="86"/>
      <c r="S14" s="86"/>
      <c r="T14" s="86" t="s">
        <v>264</v>
      </c>
      <c r="U14" s="86"/>
      <c r="V14" s="89" t="s">
        <v>271</v>
      </c>
      <c r="W14" s="88">
        <v>43563.84428240741</v>
      </c>
      <c r="X14" s="89" t="s">
        <v>287</v>
      </c>
      <c r="Y14" s="86"/>
      <c r="Z14" s="86"/>
      <c r="AA14" s="92" t="s">
        <v>317</v>
      </c>
      <c r="AB14" s="86"/>
      <c r="AC14" s="86" t="b">
        <v>0</v>
      </c>
      <c r="AD14" s="86">
        <v>0</v>
      </c>
      <c r="AE14" s="92" t="s">
        <v>336</v>
      </c>
      <c r="AF14" s="86" t="b">
        <v>0</v>
      </c>
      <c r="AG14" s="86" t="s">
        <v>337</v>
      </c>
      <c r="AH14" s="86"/>
      <c r="AI14" s="92" t="s">
        <v>336</v>
      </c>
      <c r="AJ14" s="86" t="b">
        <v>0</v>
      </c>
      <c r="AK14" s="86">
        <v>0</v>
      </c>
      <c r="AL14" s="92" t="s">
        <v>336</v>
      </c>
      <c r="AM14" s="86" t="s">
        <v>339</v>
      </c>
      <c r="AN14" s="86" t="b">
        <v>0</v>
      </c>
      <c r="AO14" s="92" t="s">
        <v>317</v>
      </c>
      <c r="AP14" s="86" t="s">
        <v>176</v>
      </c>
      <c r="AQ14" s="86">
        <v>0</v>
      </c>
      <c r="AR14" s="86">
        <v>0</v>
      </c>
      <c r="AS14" s="86"/>
      <c r="AT14" s="86"/>
      <c r="AU14" s="86"/>
      <c r="AV14" s="86"/>
      <c r="AW14" s="86"/>
      <c r="AX14" s="86"/>
      <c r="AY14" s="86"/>
      <c r="AZ14" s="86"/>
      <c r="BA14">
        <v>7</v>
      </c>
      <c r="BB14" s="85" t="str">
        <f>REPLACE(INDEX(GroupVertices[Group],MATCH(Edges24[[#This Row],[Vertex 1]],GroupVertices[Vertex],0)),1,1,"")</f>
        <v>1</v>
      </c>
      <c r="BC14" s="85" t="str">
        <f>REPLACE(INDEX(GroupVertices[Group],MATCH(Edges24[[#This Row],[Vertex 2]],GroupVertices[Vertex],0)),1,1,"")</f>
        <v>1</v>
      </c>
      <c r="BD14" s="51">
        <v>0</v>
      </c>
      <c r="BE14" s="52">
        <v>0</v>
      </c>
      <c r="BF14" s="51">
        <v>0</v>
      </c>
      <c r="BG14" s="52">
        <v>0</v>
      </c>
      <c r="BH14" s="51">
        <v>0</v>
      </c>
      <c r="BI14" s="52">
        <v>0</v>
      </c>
      <c r="BJ14" s="51">
        <v>17</v>
      </c>
      <c r="BK14" s="52">
        <v>100</v>
      </c>
      <c r="BL14" s="51">
        <v>17</v>
      </c>
    </row>
    <row r="15" spans="1:64" ht="15">
      <c r="A15" s="84" t="s">
        <v>216</v>
      </c>
      <c r="B15" s="84" t="s">
        <v>216</v>
      </c>
      <c r="C15" s="53"/>
      <c r="D15" s="54"/>
      <c r="E15" s="65"/>
      <c r="F15" s="55"/>
      <c r="G15" s="53"/>
      <c r="H15" s="57"/>
      <c r="I15" s="56"/>
      <c r="J15" s="56"/>
      <c r="K15" s="36" t="s">
        <v>65</v>
      </c>
      <c r="L15" s="83">
        <v>15</v>
      </c>
      <c r="M15" s="83"/>
      <c r="N15" s="63"/>
      <c r="O15" s="86" t="s">
        <v>176</v>
      </c>
      <c r="P15" s="88">
        <v>43563.84469907408</v>
      </c>
      <c r="Q15" s="86" t="s">
        <v>226</v>
      </c>
      <c r="R15" s="86"/>
      <c r="S15" s="86"/>
      <c r="T15" s="86" t="s">
        <v>264</v>
      </c>
      <c r="U15" s="86"/>
      <c r="V15" s="89" t="s">
        <v>271</v>
      </c>
      <c r="W15" s="88">
        <v>43563.84469907408</v>
      </c>
      <c r="X15" s="89" t="s">
        <v>288</v>
      </c>
      <c r="Y15" s="86"/>
      <c r="Z15" s="86"/>
      <c r="AA15" s="92" t="s">
        <v>318</v>
      </c>
      <c r="AB15" s="86"/>
      <c r="AC15" s="86" t="b">
        <v>0</v>
      </c>
      <c r="AD15" s="86">
        <v>0</v>
      </c>
      <c r="AE15" s="92" t="s">
        <v>336</v>
      </c>
      <c r="AF15" s="86" t="b">
        <v>0</v>
      </c>
      <c r="AG15" s="86" t="s">
        <v>337</v>
      </c>
      <c r="AH15" s="86"/>
      <c r="AI15" s="92" t="s">
        <v>336</v>
      </c>
      <c r="AJ15" s="86" t="b">
        <v>0</v>
      </c>
      <c r="AK15" s="86">
        <v>0</v>
      </c>
      <c r="AL15" s="92" t="s">
        <v>336</v>
      </c>
      <c r="AM15" s="86" t="s">
        <v>339</v>
      </c>
      <c r="AN15" s="86" t="b">
        <v>0</v>
      </c>
      <c r="AO15" s="92" t="s">
        <v>318</v>
      </c>
      <c r="AP15" s="86" t="s">
        <v>176</v>
      </c>
      <c r="AQ15" s="86">
        <v>0</v>
      </c>
      <c r="AR15" s="86">
        <v>0</v>
      </c>
      <c r="AS15" s="86"/>
      <c r="AT15" s="86"/>
      <c r="AU15" s="86"/>
      <c r="AV15" s="86"/>
      <c r="AW15" s="86"/>
      <c r="AX15" s="86"/>
      <c r="AY15" s="86"/>
      <c r="AZ15" s="86"/>
      <c r="BA15">
        <v>7</v>
      </c>
      <c r="BB15" s="85" t="str">
        <f>REPLACE(INDEX(GroupVertices[Group],MATCH(Edges24[[#This Row],[Vertex 1]],GroupVertices[Vertex],0)),1,1,"")</f>
        <v>1</v>
      </c>
      <c r="BC15" s="85" t="str">
        <f>REPLACE(INDEX(GroupVertices[Group],MATCH(Edges24[[#This Row],[Vertex 2]],GroupVertices[Vertex],0)),1,1,"")</f>
        <v>1</v>
      </c>
      <c r="BD15" s="51">
        <v>0</v>
      </c>
      <c r="BE15" s="52">
        <v>0</v>
      </c>
      <c r="BF15" s="51">
        <v>0</v>
      </c>
      <c r="BG15" s="52">
        <v>0</v>
      </c>
      <c r="BH15" s="51">
        <v>0</v>
      </c>
      <c r="BI15" s="52">
        <v>0</v>
      </c>
      <c r="BJ15" s="51">
        <v>20</v>
      </c>
      <c r="BK15" s="52">
        <v>100</v>
      </c>
      <c r="BL15" s="51">
        <v>20</v>
      </c>
    </row>
    <row r="16" spans="1:64" ht="15">
      <c r="A16" s="84" t="s">
        <v>216</v>
      </c>
      <c r="B16" s="84" t="s">
        <v>216</v>
      </c>
      <c r="C16" s="53"/>
      <c r="D16" s="54"/>
      <c r="E16" s="65"/>
      <c r="F16" s="55"/>
      <c r="G16" s="53"/>
      <c r="H16" s="57"/>
      <c r="I16" s="56"/>
      <c r="J16" s="56"/>
      <c r="K16" s="36" t="s">
        <v>65</v>
      </c>
      <c r="L16" s="83">
        <v>16</v>
      </c>
      <c r="M16" s="83"/>
      <c r="N16" s="63"/>
      <c r="O16" s="86" t="s">
        <v>176</v>
      </c>
      <c r="P16" s="88">
        <v>43563.84486111111</v>
      </c>
      <c r="Q16" s="86" t="s">
        <v>233</v>
      </c>
      <c r="R16" s="89" t="s">
        <v>254</v>
      </c>
      <c r="S16" s="86" t="s">
        <v>261</v>
      </c>
      <c r="T16" s="86" t="s">
        <v>263</v>
      </c>
      <c r="U16" s="86"/>
      <c r="V16" s="89" t="s">
        <v>271</v>
      </c>
      <c r="W16" s="88">
        <v>43563.84486111111</v>
      </c>
      <c r="X16" s="89" t="s">
        <v>289</v>
      </c>
      <c r="Y16" s="86"/>
      <c r="Z16" s="86"/>
      <c r="AA16" s="92" t="s">
        <v>319</v>
      </c>
      <c r="AB16" s="86"/>
      <c r="AC16" s="86" t="b">
        <v>0</v>
      </c>
      <c r="AD16" s="86">
        <v>0</v>
      </c>
      <c r="AE16" s="92" t="s">
        <v>336</v>
      </c>
      <c r="AF16" s="86" t="b">
        <v>0</v>
      </c>
      <c r="AG16" s="86" t="s">
        <v>337</v>
      </c>
      <c r="AH16" s="86"/>
      <c r="AI16" s="92" t="s">
        <v>336</v>
      </c>
      <c r="AJ16" s="86" t="b">
        <v>0</v>
      </c>
      <c r="AK16" s="86">
        <v>0</v>
      </c>
      <c r="AL16" s="92" t="s">
        <v>336</v>
      </c>
      <c r="AM16" s="86" t="s">
        <v>339</v>
      </c>
      <c r="AN16" s="86" t="b">
        <v>1</v>
      </c>
      <c r="AO16" s="92" t="s">
        <v>319</v>
      </c>
      <c r="AP16" s="86" t="s">
        <v>176</v>
      </c>
      <c r="AQ16" s="86">
        <v>0</v>
      </c>
      <c r="AR16" s="86">
        <v>0</v>
      </c>
      <c r="AS16" s="86"/>
      <c r="AT16" s="86"/>
      <c r="AU16" s="86"/>
      <c r="AV16" s="86"/>
      <c r="AW16" s="86"/>
      <c r="AX16" s="86"/>
      <c r="AY16" s="86"/>
      <c r="AZ16" s="86"/>
      <c r="BA16">
        <v>7</v>
      </c>
      <c r="BB16" s="85" t="str">
        <f>REPLACE(INDEX(GroupVertices[Group],MATCH(Edges24[[#This Row],[Vertex 1]],GroupVertices[Vertex],0)),1,1,"")</f>
        <v>1</v>
      </c>
      <c r="BC16" s="85" t="str">
        <f>REPLACE(INDEX(GroupVertices[Group],MATCH(Edges24[[#This Row],[Vertex 2]],GroupVertices[Vertex],0)),1,1,"")</f>
        <v>1</v>
      </c>
      <c r="BD16" s="51">
        <v>0</v>
      </c>
      <c r="BE16" s="52">
        <v>0</v>
      </c>
      <c r="BF16" s="51">
        <v>0</v>
      </c>
      <c r="BG16" s="52">
        <v>0</v>
      </c>
      <c r="BH16" s="51">
        <v>0</v>
      </c>
      <c r="BI16" s="52">
        <v>0</v>
      </c>
      <c r="BJ16" s="51">
        <v>19</v>
      </c>
      <c r="BK16" s="52">
        <v>100</v>
      </c>
      <c r="BL16" s="51">
        <v>19</v>
      </c>
    </row>
    <row r="17" spans="1:64" ht="15">
      <c r="A17" s="84" t="s">
        <v>216</v>
      </c>
      <c r="B17" s="84" t="s">
        <v>216</v>
      </c>
      <c r="C17" s="53"/>
      <c r="D17" s="54"/>
      <c r="E17" s="65"/>
      <c r="F17" s="55"/>
      <c r="G17" s="53"/>
      <c r="H17" s="57"/>
      <c r="I17" s="56"/>
      <c r="J17" s="56"/>
      <c r="K17" s="36" t="s">
        <v>65</v>
      </c>
      <c r="L17" s="83">
        <v>17</v>
      </c>
      <c r="M17" s="83"/>
      <c r="N17" s="63"/>
      <c r="O17" s="86" t="s">
        <v>176</v>
      </c>
      <c r="P17" s="88">
        <v>43563.84505787037</v>
      </c>
      <c r="Q17" s="86" t="s">
        <v>234</v>
      </c>
      <c r="R17" s="89" t="s">
        <v>255</v>
      </c>
      <c r="S17" s="86" t="s">
        <v>261</v>
      </c>
      <c r="T17" s="86" t="s">
        <v>263</v>
      </c>
      <c r="U17" s="86"/>
      <c r="V17" s="89" t="s">
        <v>271</v>
      </c>
      <c r="W17" s="88">
        <v>43563.84505787037</v>
      </c>
      <c r="X17" s="89" t="s">
        <v>290</v>
      </c>
      <c r="Y17" s="86"/>
      <c r="Z17" s="86"/>
      <c r="AA17" s="92" t="s">
        <v>320</v>
      </c>
      <c r="AB17" s="86"/>
      <c r="AC17" s="86" t="b">
        <v>0</v>
      </c>
      <c r="AD17" s="86">
        <v>0</v>
      </c>
      <c r="AE17" s="92" t="s">
        <v>336</v>
      </c>
      <c r="AF17" s="86" t="b">
        <v>0</v>
      </c>
      <c r="AG17" s="86" t="s">
        <v>337</v>
      </c>
      <c r="AH17" s="86"/>
      <c r="AI17" s="92" t="s">
        <v>336</v>
      </c>
      <c r="AJ17" s="86" t="b">
        <v>0</v>
      </c>
      <c r="AK17" s="86">
        <v>0</v>
      </c>
      <c r="AL17" s="92" t="s">
        <v>336</v>
      </c>
      <c r="AM17" s="86" t="s">
        <v>339</v>
      </c>
      <c r="AN17" s="86" t="b">
        <v>1</v>
      </c>
      <c r="AO17" s="92" t="s">
        <v>320</v>
      </c>
      <c r="AP17" s="86" t="s">
        <v>176</v>
      </c>
      <c r="AQ17" s="86">
        <v>0</v>
      </c>
      <c r="AR17" s="86">
        <v>0</v>
      </c>
      <c r="AS17" s="86"/>
      <c r="AT17" s="86"/>
      <c r="AU17" s="86"/>
      <c r="AV17" s="86"/>
      <c r="AW17" s="86"/>
      <c r="AX17" s="86"/>
      <c r="AY17" s="86"/>
      <c r="AZ17" s="86"/>
      <c r="BA17">
        <v>7</v>
      </c>
      <c r="BB17" s="85" t="str">
        <f>REPLACE(INDEX(GroupVertices[Group],MATCH(Edges24[[#This Row],[Vertex 1]],GroupVertices[Vertex],0)),1,1,"")</f>
        <v>1</v>
      </c>
      <c r="BC17" s="85" t="str">
        <f>REPLACE(INDEX(GroupVertices[Group],MATCH(Edges24[[#This Row],[Vertex 2]],GroupVertices[Vertex],0)),1,1,"")</f>
        <v>1</v>
      </c>
      <c r="BD17" s="51">
        <v>0</v>
      </c>
      <c r="BE17" s="52">
        <v>0</v>
      </c>
      <c r="BF17" s="51">
        <v>0</v>
      </c>
      <c r="BG17" s="52">
        <v>0</v>
      </c>
      <c r="BH17" s="51">
        <v>0</v>
      </c>
      <c r="BI17" s="52">
        <v>0</v>
      </c>
      <c r="BJ17" s="51">
        <v>22</v>
      </c>
      <c r="BK17" s="52">
        <v>100</v>
      </c>
      <c r="BL17" s="51">
        <v>22</v>
      </c>
    </row>
    <row r="18" spans="1:64" ht="15">
      <c r="A18" s="84" t="s">
        <v>216</v>
      </c>
      <c r="B18" s="84" t="s">
        <v>216</v>
      </c>
      <c r="C18" s="53"/>
      <c r="D18" s="54"/>
      <c r="E18" s="65"/>
      <c r="F18" s="55"/>
      <c r="G18" s="53"/>
      <c r="H18" s="57"/>
      <c r="I18" s="56"/>
      <c r="J18" s="56"/>
      <c r="K18" s="36" t="s">
        <v>65</v>
      </c>
      <c r="L18" s="83">
        <v>18</v>
      </c>
      <c r="M18" s="83"/>
      <c r="N18" s="63"/>
      <c r="O18" s="86" t="s">
        <v>176</v>
      </c>
      <c r="P18" s="88">
        <v>43563.84527777778</v>
      </c>
      <c r="Q18" s="86" t="s">
        <v>229</v>
      </c>
      <c r="R18" s="86"/>
      <c r="S18" s="86"/>
      <c r="T18" s="86" t="s">
        <v>265</v>
      </c>
      <c r="U18" s="86"/>
      <c r="V18" s="89" t="s">
        <v>271</v>
      </c>
      <c r="W18" s="88">
        <v>43563.84527777778</v>
      </c>
      <c r="X18" s="89" t="s">
        <v>291</v>
      </c>
      <c r="Y18" s="86"/>
      <c r="Z18" s="86"/>
      <c r="AA18" s="92" t="s">
        <v>321</v>
      </c>
      <c r="AB18" s="86"/>
      <c r="AC18" s="86" t="b">
        <v>0</v>
      </c>
      <c r="AD18" s="86">
        <v>0</v>
      </c>
      <c r="AE18" s="92" t="s">
        <v>336</v>
      </c>
      <c r="AF18" s="86" t="b">
        <v>0</v>
      </c>
      <c r="AG18" s="86" t="s">
        <v>337</v>
      </c>
      <c r="AH18" s="86"/>
      <c r="AI18" s="92" t="s">
        <v>336</v>
      </c>
      <c r="AJ18" s="86" t="b">
        <v>0</v>
      </c>
      <c r="AK18" s="86">
        <v>0</v>
      </c>
      <c r="AL18" s="92" t="s">
        <v>336</v>
      </c>
      <c r="AM18" s="86" t="s">
        <v>339</v>
      </c>
      <c r="AN18" s="86" t="b">
        <v>0</v>
      </c>
      <c r="AO18" s="92" t="s">
        <v>321</v>
      </c>
      <c r="AP18" s="86" t="s">
        <v>176</v>
      </c>
      <c r="AQ18" s="86">
        <v>0</v>
      </c>
      <c r="AR18" s="86">
        <v>0</v>
      </c>
      <c r="AS18" s="86"/>
      <c r="AT18" s="86"/>
      <c r="AU18" s="86"/>
      <c r="AV18" s="86"/>
      <c r="AW18" s="86"/>
      <c r="AX18" s="86"/>
      <c r="AY18" s="86"/>
      <c r="AZ18" s="86"/>
      <c r="BA18">
        <v>7</v>
      </c>
      <c r="BB18" s="85" t="str">
        <f>REPLACE(INDEX(GroupVertices[Group],MATCH(Edges24[[#This Row],[Vertex 1]],GroupVertices[Vertex],0)),1,1,"")</f>
        <v>1</v>
      </c>
      <c r="BC18" s="85" t="str">
        <f>REPLACE(INDEX(GroupVertices[Group],MATCH(Edges24[[#This Row],[Vertex 2]],GroupVertices[Vertex],0)),1,1,"")</f>
        <v>1</v>
      </c>
      <c r="BD18" s="51">
        <v>0</v>
      </c>
      <c r="BE18" s="52">
        <v>0</v>
      </c>
      <c r="BF18" s="51">
        <v>0</v>
      </c>
      <c r="BG18" s="52">
        <v>0</v>
      </c>
      <c r="BH18" s="51">
        <v>0</v>
      </c>
      <c r="BI18" s="52">
        <v>0</v>
      </c>
      <c r="BJ18" s="51">
        <v>21</v>
      </c>
      <c r="BK18" s="52">
        <v>100</v>
      </c>
      <c r="BL18" s="51">
        <v>21</v>
      </c>
    </row>
    <row r="19" spans="1:64" ht="15">
      <c r="A19" s="84" t="s">
        <v>216</v>
      </c>
      <c r="B19" s="84" t="s">
        <v>220</v>
      </c>
      <c r="C19" s="53"/>
      <c r="D19" s="54"/>
      <c r="E19" s="65"/>
      <c r="F19" s="55"/>
      <c r="G19" s="53"/>
      <c r="H19" s="57"/>
      <c r="I19" s="56"/>
      <c r="J19" s="56"/>
      <c r="K19" s="36" t="s">
        <v>65</v>
      </c>
      <c r="L19" s="83">
        <v>19</v>
      </c>
      <c r="M19" s="83"/>
      <c r="N19" s="63"/>
      <c r="O19" s="86" t="s">
        <v>221</v>
      </c>
      <c r="P19" s="88">
        <v>43563.846597222226</v>
      </c>
      <c r="Q19" s="86" t="s">
        <v>235</v>
      </c>
      <c r="R19" s="86"/>
      <c r="S19" s="86"/>
      <c r="T19" s="86" t="s">
        <v>264</v>
      </c>
      <c r="U19" s="86"/>
      <c r="V19" s="89" t="s">
        <v>271</v>
      </c>
      <c r="W19" s="88">
        <v>43563.846597222226</v>
      </c>
      <c r="X19" s="89" t="s">
        <v>292</v>
      </c>
      <c r="Y19" s="86"/>
      <c r="Z19" s="86"/>
      <c r="AA19" s="92" t="s">
        <v>322</v>
      </c>
      <c r="AB19" s="86"/>
      <c r="AC19" s="86" t="b">
        <v>0</v>
      </c>
      <c r="AD19" s="86">
        <v>0</v>
      </c>
      <c r="AE19" s="92" t="s">
        <v>336</v>
      </c>
      <c r="AF19" s="86" t="b">
        <v>0</v>
      </c>
      <c r="AG19" s="86" t="s">
        <v>337</v>
      </c>
      <c r="AH19" s="86"/>
      <c r="AI19" s="92" t="s">
        <v>336</v>
      </c>
      <c r="AJ19" s="86" t="b">
        <v>0</v>
      </c>
      <c r="AK19" s="86">
        <v>0</v>
      </c>
      <c r="AL19" s="92" t="s">
        <v>329</v>
      </c>
      <c r="AM19" s="86" t="s">
        <v>338</v>
      </c>
      <c r="AN19" s="86" t="b">
        <v>0</v>
      </c>
      <c r="AO19" s="92" t="s">
        <v>329</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2</v>
      </c>
      <c r="BD19" s="51">
        <v>0</v>
      </c>
      <c r="BE19" s="52">
        <v>0</v>
      </c>
      <c r="BF19" s="51">
        <v>0</v>
      </c>
      <c r="BG19" s="52">
        <v>0</v>
      </c>
      <c r="BH19" s="51">
        <v>0</v>
      </c>
      <c r="BI19" s="52">
        <v>0</v>
      </c>
      <c r="BJ19" s="51">
        <v>19</v>
      </c>
      <c r="BK19" s="52">
        <v>100</v>
      </c>
      <c r="BL19" s="51">
        <v>19</v>
      </c>
    </row>
    <row r="20" spans="1:64" ht="15">
      <c r="A20" s="84" t="s">
        <v>217</v>
      </c>
      <c r="B20" s="84" t="s">
        <v>216</v>
      </c>
      <c r="C20" s="53"/>
      <c r="D20" s="54"/>
      <c r="E20" s="65"/>
      <c r="F20" s="55"/>
      <c r="G20" s="53"/>
      <c r="H20" s="57"/>
      <c r="I20" s="56"/>
      <c r="J20" s="56"/>
      <c r="K20" s="36" t="s">
        <v>65</v>
      </c>
      <c r="L20" s="83">
        <v>20</v>
      </c>
      <c r="M20" s="83"/>
      <c r="N20" s="63"/>
      <c r="O20" s="86" t="s">
        <v>221</v>
      </c>
      <c r="P20" s="88">
        <v>43564.32496527778</v>
      </c>
      <c r="Q20" s="86" t="s">
        <v>236</v>
      </c>
      <c r="R20" s="86"/>
      <c r="S20" s="86"/>
      <c r="T20" s="86" t="s">
        <v>264</v>
      </c>
      <c r="U20" s="86"/>
      <c r="V20" s="89" t="s">
        <v>272</v>
      </c>
      <c r="W20" s="88">
        <v>43564.32496527778</v>
      </c>
      <c r="X20" s="89" t="s">
        <v>293</v>
      </c>
      <c r="Y20" s="86"/>
      <c r="Z20" s="86"/>
      <c r="AA20" s="92" t="s">
        <v>323</v>
      </c>
      <c r="AB20" s="86"/>
      <c r="AC20" s="86" t="b">
        <v>0</v>
      </c>
      <c r="AD20" s="86">
        <v>0</v>
      </c>
      <c r="AE20" s="92" t="s">
        <v>336</v>
      </c>
      <c r="AF20" s="86" t="b">
        <v>0</v>
      </c>
      <c r="AG20" s="86" t="s">
        <v>337</v>
      </c>
      <c r="AH20" s="86"/>
      <c r="AI20" s="92" t="s">
        <v>336</v>
      </c>
      <c r="AJ20" s="86" t="b">
        <v>0</v>
      </c>
      <c r="AK20" s="86">
        <v>0</v>
      </c>
      <c r="AL20" s="92" t="s">
        <v>318</v>
      </c>
      <c r="AM20" s="86" t="s">
        <v>338</v>
      </c>
      <c r="AN20" s="86" t="b">
        <v>0</v>
      </c>
      <c r="AO20" s="92" t="s">
        <v>318</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v>0</v>
      </c>
      <c r="BE20" s="52">
        <v>0</v>
      </c>
      <c r="BF20" s="51">
        <v>0</v>
      </c>
      <c r="BG20" s="52">
        <v>0</v>
      </c>
      <c r="BH20" s="51">
        <v>0</v>
      </c>
      <c r="BI20" s="52">
        <v>0</v>
      </c>
      <c r="BJ20" s="51">
        <v>22</v>
      </c>
      <c r="BK20" s="52">
        <v>100</v>
      </c>
      <c r="BL20" s="51">
        <v>22</v>
      </c>
    </row>
    <row r="21" spans="1:64" ht="15">
      <c r="A21" s="84" t="s">
        <v>218</v>
      </c>
      <c r="B21" s="84" t="s">
        <v>218</v>
      </c>
      <c r="C21" s="53"/>
      <c r="D21" s="54"/>
      <c r="E21" s="65"/>
      <c r="F21" s="55"/>
      <c r="G21" s="53"/>
      <c r="H21" s="57"/>
      <c r="I21" s="56"/>
      <c r="J21" s="56"/>
      <c r="K21" s="36" t="s">
        <v>65</v>
      </c>
      <c r="L21" s="83">
        <v>21</v>
      </c>
      <c r="M21" s="83"/>
      <c r="N21" s="63"/>
      <c r="O21" s="86" t="s">
        <v>176</v>
      </c>
      <c r="P21" s="88">
        <v>43564.1518287037</v>
      </c>
      <c r="Q21" s="86" t="s">
        <v>237</v>
      </c>
      <c r="R21" s="86"/>
      <c r="S21" s="86"/>
      <c r="T21" s="86" t="s">
        <v>262</v>
      </c>
      <c r="U21" s="86"/>
      <c r="V21" s="89" t="s">
        <v>273</v>
      </c>
      <c r="W21" s="88">
        <v>43564.1518287037</v>
      </c>
      <c r="X21" s="89" t="s">
        <v>294</v>
      </c>
      <c r="Y21" s="86"/>
      <c r="Z21" s="86"/>
      <c r="AA21" s="92" t="s">
        <v>324</v>
      </c>
      <c r="AB21" s="86"/>
      <c r="AC21" s="86" t="b">
        <v>0</v>
      </c>
      <c r="AD21" s="86">
        <v>0</v>
      </c>
      <c r="AE21" s="92" t="s">
        <v>336</v>
      </c>
      <c r="AF21" s="86" t="b">
        <v>0</v>
      </c>
      <c r="AG21" s="86" t="s">
        <v>337</v>
      </c>
      <c r="AH21" s="86"/>
      <c r="AI21" s="92" t="s">
        <v>336</v>
      </c>
      <c r="AJ21" s="86" t="b">
        <v>0</v>
      </c>
      <c r="AK21" s="86">
        <v>0</v>
      </c>
      <c r="AL21" s="92" t="s">
        <v>336</v>
      </c>
      <c r="AM21" s="86" t="s">
        <v>338</v>
      </c>
      <c r="AN21" s="86" t="b">
        <v>0</v>
      </c>
      <c r="AO21" s="92" t="s">
        <v>324</v>
      </c>
      <c r="AP21" s="86" t="s">
        <v>176</v>
      </c>
      <c r="AQ21" s="86">
        <v>0</v>
      </c>
      <c r="AR21" s="86">
        <v>0</v>
      </c>
      <c r="AS21" s="86"/>
      <c r="AT21" s="86"/>
      <c r="AU21" s="86"/>
      <c r="AV21" s="86"/>
      <c r="AW21" s="86"/>
      <c r="AX21" s="86"/>
      <c r="AY21" s="86"/>
      <c r="AZ21" s="86"/>
      <c r="BA21">
        <v>1</v>
      </c>
      <c r="BB21" s="85" t="str">
        <f>REPLACE(INDEX(GroupVertices[Group],MATCH(Edges24[[#This Row],[Vertex 1]],GroupVertices[Vertex],0)),1,1,"")</f>
        <v>3</v>
      </c>
      <c r="BC21" s="85" t="str">
        <f>REPLACE(INDEX(GroupVertices[Group],MATCH(Edges24[[#This Row],[Vertex 2]],GroupVertices[Vertex],0)),1,1,"")</f>
        <v>3</v>
      </c>
      <c r="BD21" s="51">
        <v>0</v>
      </c>
      <c r="BE21" s="52">
        <v>0</v>
      </c>
      <c r="BF21" s="51">
        <v>0</v>
      </c>
      <c r="BG21" s="52">
        <v>0</v>
      </c>
      <c r="BH21" s="51">
        <v>0</v>
      </c>
      <c r="BI21" s="52">
        <v>0</v>
      </c>
      <c r="BJ21" s="51">
        <v>8</v>
      </c>
      <c r="BK21" s="52">
        <v>100</v>
      </c>
      <c r="BL21" s="51">
        <v>8</v>
      </c>
    </row>
    <row r="22" spans="1:64" ht="15">
      <c r="A22" s="84" t="s">
        <v>219</v>
      </c>
      <c r="B22" s="84" t="s">
        <v>218</v>
      </c>
      <c r="C22" s="53"/>
      <c r="D22" s="54"/>
      <c r="E22" s="65"/>
      <c r="F22" s="55"/>
      <c r="G22" s="53"/>
      <c r="H22" s="57"/>
      <c r="I22" s="56"/>
      <c r="J22" s="56"/>
      <c r="K22" s="36" t="s">
        <v>65</v>
      </c>
      <c r="L22" s="83">
        <v>22</v>
      </c>
      <c r="M22" s="83"/>
      <c r="N22" s="63"/>
      <c r="O22" s="86" t="s">
        <v>221</v>
      </c>
      <c r="P22" s="88">
        <v>43565.09421296296</v>
      </c>
      <c r="Q22" s="86" t="s">
        <v>238</v>
      </c>
      <c r="R22" s="86"/>
      <c r="S22" s="86"/>
      <c r="T22" s="86" t="s">
        <v>262</v>
      </c>
      <c r="U22" s="86"/>
      <c r="V22" s="89" t="s">
        <v>274</v>
      </c>
      <c r="W22" s="88">
        <v>43565.09421296296</v>
      </c>
      <c r="X22" s="89" t="s">
        <v>295</v>
      </c>
      <c r="Y22" s="86"/>
      <c r="Z22" s="86"/>
      <c r="AA22" s="92" t="s">
        <v>325</v>
      </c>
      <c r="AB22" s="86"/>
      <c r="AC22" s="86" t="b">
        <v>0</v>
      </c>
      <c r="AD22" s="86">
        <v>0</v>
      </c>
      <c r="AE22" s="92" t="s">
        <v>336</v>
      </c>
      <c r="AF22" s="86" t="b">
        <v>0</v>
      </c>
      <c r="AG22" s="86" t="s">
        <v>337</v>
      </c>
      <c r="AH22" s="86"/>
      <c r="AI22" s="92" t="s">
        <v>336</v>
      </c>
      <c r="AJ22" s="86" t="b">
        <v>0</v>
      </c>
      <c r="AK22" s="86">
        <v>0</v>
      </c>
      <c r="AL22" s="92" t="s">
        <v>324</v>
      </c>
      <c r="AM22" s="86" t="s">
        <v>340</v>
      </c>
      <c r="AN22" s="86" t="b">
        <v>0</v>
      </c>
      <c r="AO22" s="92" t="s">
        <v>324</v>
      </c>
      <c r="AP22" s="86" t="s">
        <v>176</v>
      </c>
      <c r="AQ22" s="86">
        <v>0</v>
      </c>
      <c r="AR22" s="86">
        <v>0</v>
      </c>
      <c r="AS22" s="86"/>
      <c r="AT22" s="86"/>
      <c r="AU22" s="86"/>
      <c r="AV22" s="86"/>
      <c r="AW22" s="86"/>
      <c r="AX22" s="86"/>
      <c r="AY22" s="86"/>
      <c r="AZ22" s="86"/>
      <c r="BA22">
        <v>1</v>
      </c>
      <c r="BB22" s="85" t="str">
        <f>REPLACE(INDEX(GroupVertices[Group],MATCH(Edges24[[#This Row],[Vertex 1]],GroupVertices[Vertex],0)),1,1,"")</f>
        <v>3</v>
      </c>
      <c r="BC22" s="85" t="str">
        <f>REPLACE(INDEX(GroupVertices[Group],MATCH(Edges24[[#This Row],[Vertex 2]],GroupVertices[Vertex],0)),1,1,"")</f>
        <v>3</v>
      </c>
      <c r="BD22" s="51">
        <v>0</v>
      </c>
      <c r="BE22" s="52">
        <v>0</v>
      </c>
      <c r="BF22" s="51">
        <v>0</v>
      </c>
      <c r="BG22" s="52">
        <v>0</v>
      </c>
      <c r="BH22" s="51">
        <v>0</v>
      </c>
      <c r="BI22" s="52">
        <v>0</v>
      </c>
      <c r="BJ22" s="51">
        <v>10</v>
      </c>
      <c r="BK22" s="52">
        <v>100</v>
      </c>
      <c r="BL22" s="51">
        <v>10</v>
      </c>
    </row>
    <row r="23" spans="1:64" ht="15">
      <c r="A23" s="84" t="s">
        <v>220</v>
      </c>
      <c r="B23" s="84" t="s">
        <v>220</v>
      </c>
      <c r="C23" s="53"/>
      <c r="D23" s="54"/>
      <c r="E23" s="65"/>
      <c r="F23" s="55"/>
      <c r="G23" s="53"/>
      <c r="H23" s="57"/>
      <c r="I23" s="56"/>
      <c r="J23" s="56"/>
      <c r="K23" s="36" t="s">
        <v>65</v>
      </c>
      <c r="L23" s="83">
        <v>23</v>
      </c>
      <c r="M23" s="83"/>
      <c r="N23" s="63"/>
      <c r="O23" s="86" t="s">
        <v>176</v>
      </c>
      <c r="P23" s="88">
        <v>43561.7583912037</v>
      </c>
      <c r="Q23" s="86" t="s">
        <v>239</v>
      </c>
      <c r="R23" s="86"/>
      <c r="S23" s="86"/>
      <c r="T23" s="86" t="s">
        <v>262</v>
      </c>
      <c r="U23" s="89" t="s">
        <v>266</v>
      </c>
      <c r="V23" s="89" t="s">
        <v>266</v>
      </c>
      <c r="W23" s="88">
        <v>43561.7583912037</v>
      </c>
      <c r="X23" s="89" t="s">
        <v>296</v>
      </c>
      <c r="Y23" s="86"/>
      <c r="Z23" s="86"/>
      <c r="AA23" s="92" t="s">
        <v>326</v>
      </c>
      <c r="AB23" s="86"/>
      <c r="AC23" s="86" t="b">
        <v>0</v>
      </c>
      <c r="AD23" s="86">
        <v>4</v>
      </c>
      <c r="AE23" s="92" t="s">
        <v>336</v>
      </c>
      <c r="AF23" s="86" t="b">
        <v>0</v>
      </c>
      <c r="AG23" s="86" t="s">
        <v>337</v>
      </c>
      <c r="AH23" s="86"/>
      <c r="AI23" s="92" t="s">
        <v>336</v>
      </c>
      <c r="AJ23" s="86" t="b">
        <v>0</v>
      </c>
      <c r="AK23" s="86">
        <v>2</v>
      </c>
      <c r="AL23" s="92" t="s">
        <v>336</v>
      </c>
      <c r="AM23" s="86" t="s">
        <v>341</v>
      </c>
      <c r="AN23" s="86" t="b">
        <v>0</v>
      </c>
      <c r="AO23" s="92" t="s">
        <v>326</v>
      </c>
      <c r="AP23" s="86" t="s">
        <v>343</v>
      </c>
      <c r="AQ23" s="86">
        <v>0</v>
      </c>
      <c r="AR23" s="86">
        <v>0</v>
      </c>
      <c r="AS23" s="86"/>
      <c r="AT23" s="86"/>
      <c r="AU23" s="86"/>
      <c r="AV23" s="86"/>
      <c r="AW23" s="86"/>
      <c r="AX23" s="86"/>
      <c r="AY23" s="86"/>
      <c r="AZ23" s="86"/>
      <c r="BA23">
        <v>10</v>
      </c>
      <c r="BB23" s="85" t="str">
        <f>REPLACE(INDEX(GroupVertices[Group],MATCH(Edges24[[#This Row],[Vertex 1]],GroupVertices[Vertex],0)),1,1,"")</f>
        <v>2</v>
      </c>
      <c r="BC23" s="85" t="str">
        <f>REPLACE(INDEX(GroupVertices[Group],MATCH(Edges24[[#This Row],[Vertex 2]],GroupVertices[Vertex],0)),1,1,"")</f>
        <v>2</v>
      </c>
      <c r="BD23" s="51">
        <v>0</v>
      </c>
      <c r="BE23" s="52">
        <v>0</v>
      </c>
      <c r="BF23" s="51">
        <v>0</v>
      </c>
      <c r="BG23" s="52">
        <v>0</v>
      </c>
      <c r="BH23" s="51">
        <v>0</v>
      </c>
      <c r="BI23" s="52">
        <v>0</v>
      </c>
      <c r="BJ23" s="51">
        <v>8</v>
      </c>
      <c r="BK23" s="52">
        <v>100</v>
      </c>
      <c r="BL23" s="51">
        <v>8</v>
      </c>
    </row>
    <row r="24" spans="1:64" ht="15">
      <c r="A24" s="84" t="s">
        <v>220</v>
      </c>
      <c r="B24" s="84" t="s">
        <v>220</v>
      </c>
      <c r="C24" s="53"/>
      <c r="D24" s="54"/>
      <c r="E24" s="65"/>
      <c r="F24" s="55"/>
      <c r="G24" s="53"/>
      <c r="H24" s="57"/>
      <c r="I24" s="56"/>
      <c r="J24" s="56"/>
      <c r="K24" s="36" t="s">
        <v>65</v>
      </c>
      <c r="L24" s="83">
        <v>24</v>
      </c>
      <c r="M24" s="83"/>
      <c r="N24" s="63"/>
      <c r="O24" s="86" t="s">
        <v>176</v>
      </c>
      <c r="P24" s="88">
        <v>43563.86299768519</v>
      </c>
      <c r="Q24" s="86" t="s">
        <v>240</v>
      </c>
      <c r="R24" s="86"/>
      <c r="S24" s="86"/>
      <c r="T24" s="86" t="s">
        <v>262</v>
      </c>
      <c r="U24" s="86"/>
      <c r="V24" s="89" t="s">
        <v>275</v>
      </c>
      <c r="W24" s="88">
        <v>43563.86299768519</v>
      </c>
      <c r="X24" s="89" t="s">
        <v>297</v>
      </c>
      <c r="Y24" s="86"/>
      <c r="Z24" s="86"/>
      <c r="AA24" s="92" t="s">
        <v>327</v>
      </c>
      <c r="AB24" s="86"/>
      <c r="AC24" s="86" t="b">
        <v>0</v>
      </c>
      <c r="AD24" s="86">
        <v>2</v>
      </c>
      <c r="AE24" s="92" t="s">
        <v>336</v>
      </c>
      <c r="AF24" s="86" t="b">
        <v>0</v>
      </c>
      <c r="AG24" s="86" t="s">
        <v>337</v>
      </c>
      <c r="AH24" s="86"/>
      <c r="AI24" s="92" t="s">
        <v>336</v>
      </c>
      <c r="AJ24" s="86" t="b">
        <v>0</v>
      </c>
      <c r="AK24" s="86">
        <v>2</v>
      </c>
      <c r="AL24" s="92" t="s">
        <v>336</v>
      </c>
      <c r="AM24" s="86" t="s">
        <v>341</v>
      </c>
      <c r="AN24" s="86" t="b">
        <v>0</v>
      </c>
      <c r="AO24" s="92" t="s">
        <v>327</v>
      </c>
      <c r="AP24" s="86" t="s">
        <v>343</v>
      </c>
      <c r="AQ24" s="86">
        <v>0</v>
      </c>
      <c r="AR24" s="86">
        <v>0</v>
      </c>
      <c r="AS24" s="86"/>
      <c r="AT24" s="86"/>
      <c r="AU24" s="86"/>
      <c r="AV24" s="86"/>
      <c r="AW24" s="86"/>
      <c r="AX24" s="86"/>
      <c r="AY24" s="86"/>
      <c r="AZ24" s="86"/>
      <c r="BA24">
        <v>10</v>
      </c>
      <c r="BB24" s="85" t="str">
        <f>REPLACE(INDEX(GroupVertices[Group],MATCH(Edges24[[#This Row],[Vertex 1]],GroupVertices[Vertex],0)),1,1,"")</f>
        <v>2</v>
      </c>
      <c r="BC24" s="85" t="str">
        <f>REPLACE(INDEX(GroupVertices[Group],MATCH(Edges24[[#This Row],[Vertex 2]],GroupVertices[Vertex],0)),1,1,"")</f>
        <v>2</v>
      </c>
      <c r="BD24" s="51">
        <v>0</v>
      </c>
      <c r="BE24" s="52">
        <v>0</v>
      </c>
      <c r="BF24" s="51">
        <v>0</v>
      </c>
      <c r="BG24" s="52">
        <v>0</v>
      </c>
      <c r="BH24" s="51">
        <v>0</v>
      </c>
      <c r="BI24" s="52">
        <v>0</v>
      </c>
      <c r="BJ24" s="51">
        <v>20</v>
      </c>
      <c r="BK24" s="52">
        <v>100</v>
      </c>
      <c r="BL24" s="51">
        <v>20</v>
      </c>
    </row>
    <row r="25" spans="1:64" ht="15">
      <c r="A25" s="84" t="s">
        <v>220</v>
      </c>
      <c r="B25" s="84" t="s">
        <v>220</v>
      </c>
      <c r="C25" s="53"/>
      <c r="D25" s="54"/>
      <c r="E25" s="65"/>
      <c r="F25" s="55"/>
      <c r="G25" s="53"/>
      <c r="H25" s="57"/>
      <c r="I25" s="56"/>
      <c r="J25" s="56"/>
      <c r="K25" s="36" t="s">
        <v>65</v>
      </c>
      <c r="L25" s="83">
        <v>25</v>
      </c>
      <c r="M25" s="83"/>
      <c r="N25" s="63"/>
      <c r="O25" s="86" t="s">
        <v>176</v>
      </c>
      <c r="P25" s="88">
        <v>43563.84421296296</v>
      </c>
      <c r="Q25" s="86" t="s">
        <v>241</v>
      </c>
      <c r="R25" s="89" t="s">
        <v>256</v>
      </c>
      <c r="S25" s="86" t="s">
        <v>261</v>
      </c>
      <c r="T25" s="86" t="s">
        <v>263</v>
      </c>
      <c r="U25" s="86"/>
      <c r="V25" s="89" t="s">
        <v>275</v>
      </c>
      <c r="W25" s="88">
        <v>43563.84421296296</v>
      </c>
      <c r="X25" s="89" t="s">
        <v>298</v>
      </c>
      <c r="Y25" s="86"/>
      <c r="Z25" s="86"/>
      <c r="AA25" s="92" t="s">
        <v>328</v>
      </c>
      <c r="AB25" s="86"/>
      <c r="AC25" s="86" t="b">
        <v>0</v>
      </c>
      <c r="AD25" s="86">
        <v>0</v>
      </c>
      <c r="AE25" s="92" t="s">
        <v>336</v>
      </c>
      <c r="AF25" s="86" t="b">
        <v>0</v>
      </c>
      <c r="AG25" s="86" t="s">
        <v>337</v>
      </c>
      <c r="AH25" s="86"/>
      <c r="AI25" s="92" t="s">
        <v>336</v>
      </c>
      <c r="AJ25" s="86" t="b">
        <v>0</v>
      </c>
      <c r="AK25" s="86">
        <v>0</v>
      </c>
      <c r="AL25" s="92" t="s">
        <v>336</v>
      </c>
      <c r="AM25" s="86" t="s">
        <v>341</v>
      </c>
      <c r="AN25" s="86" t="b">
        <v>1</v>
      </c>
      <c r="AO25" s="92" t="s">
        <v>328</v>
      </c>
      <c r="AP25" s="86" t="s">
        <v>176</v>
      </c>
      <c r="AQ25" s="86">
        <v>0</v>
      </c>
      <c r="AR25" s="86">
        <v>0</v>
      </c>
      <c r="AS25" s="86"/>
      <c r="AT25" s="86"/>
      <c r="AU25" s="86"/>
      <c r="AV25" s="86"/>
      <c r="AW25" s="86"/>
      <c r="AX25" s="86"/>
      <c r="AY25" s="86"/>
      <c r="AZ25" s="86"/>
      <c r="BA25">
        <v>10</v>
      </c>
      <c r="BB25" s="85" t="str">
        <f>REPLACE(INDEX(GroupVertices[Group],MATCH(Edges24[[#This Row],[Vertex 1]],GroupVertices[Vertex],0)),1,1,"")</f>
        <v>2</v>
      </c>
      <c r="BC25" s="85" t="str">
        <f>REPLACE(INDEX(GroupVertices[Group],MATCH(Edges24[[#This Row],[Vertex 2]],GroupVertices[Vertex],0)),1,1,"")</f>
        <v>2</v>
      </c>
      <c r="BD25" s="51">
        <v>0</v>
      </c>
      <c r="BE25" s="52">
        <v>0</v>
      </c>
      <c r="BF25" s="51">
        <v>0</v>
      </c>
      <c r="BG25" s="52">
        <v>0</v>
      </c>
      <c r="BH25" s="51">
        <v>0</v>
      </c>
      <c r="BI25" s="52">
        <v>0</v>
      </c>
      <c r="BJ25" s="51">
        <v>20</v>
      </c>
      <c r="BK25" s="52">
        <v>100</v>
      </c>
      <c r="BL25" s="51">
        <v>20</v>
      </c>
    </row>
    <row r="26" spans="1:64" ht="15">
      <c r="A26" s="84" t="s">
        <v>220</v>
      </c>
      <c r="B26" s="84" t="s">
        <v>220</v>
      </c>
      <c r="C26" s="53"/>
      <c r="D26" s="54"/>
      <c r="E26" s="65"/>
      <c r="F26" s="55"/>
      <c r="G26" s="53"/>
      <c r="H26" s="57"/>
      <c r="I26" s="56"/>
      <c r="J26" s="56"/>
      <c r="K26" s="36" t="s">
        <v>65</v>
      </c>
      <c r="L26" s="83">
        <v>26</v>
      </c>
      <c r="M26" s="83"/>
      <c r="N26" s="63"/>
      <c r="O26" s="86" t="s">
        <v>176</v>
      </c>
      <c r="P26" s="88">
        <v>43563.84449074074</v>
      </c>
      <c r="Q26" s="86" t="s">
        <v>242</v>
      </c>
      <c r="R26" s="86"/>
      <c r="S26" s="86"/>
      <c r="T26" s="86" t="s">
        <v>264</v>
      </c>
      <c r="U26" s="86"/>
      <c r="V26" s="89" t="s">
        <v>275</v>
      </c>
      <c r="W26" s="88">
        <v>43563.84449074074</v>
      </c>
      <c r="X26" s="89" t="s">
        <v>299</v>
      </c>
      <c r="Y26" s="86"/>
      <c r="Z26" s="86"/>
      <c r="AA26" s="92" t="s">
        <v>329</v>
      </c>
      <c r="AB26" s="86"/>
      <c r="AC26" s="86" t="b">
        <v>0</v>
      </c>
      <c r="AD26" s="86">
        <v>0</v>
      </c>
      <c r="AE26" s="92" t="s">
        <v>336</v>
      </c>
      <c r="AF26" s="86" t="b">
        <v>0</v>
      </c>
      <c r="AG26" s="86" t="s">
        <v>337</v>
      </c>
      <c r="AH26" s="86"/>
      <c r="AI26" s="92" t="s">
        <v>336</v>
      </c>
      <c r="AJ26" s="86" t="b">
        <v>0</v>
      </c>
      <c r="AK26" s="86">
        <v>0</v>
      </c>
      <c r="AL26" s="92" t="s">
        <v>336</v>
      </c>
      <c r="AM26" s="86" t="s">
        <v>341</v>
      </c>
      <c r="AN26" s="86" t="b">
        <v>0</v>
      </c>
      <c r="AO26" s="92" t="s">
        <v>329</v>
      </c>
      <c r="AP26" s="86" t="s">
        <v>176</v>
      </c>
      <c r="AQ26" s="86">
        <v>0</v>
      </c>
      <c r="AR26" s="86">
        <v>0</v>
      </c>
      <c r="AS26" s="86"/>
      <c r="AT26" s="86"/>
      <c r="AU26" s="86"/>
      <c r="AV26" s="86"/>
      <c r="AW26" s="86"/>
      <c r="AX26" s="86"/>
      <c r="AY26" s="86"/>
      <c r="AZ26" s="86"/>
      <c r="BA26">
        <v>10</v>
      </c>
      <c r="BB26" s="85" t="str">
        <f>REPLACE(INDEX(GroupVertices[Group],MATCH(Edges24[[#This Row],[Vertex 1]],GroupVertices[Vertex],0)),1,1,"")</f>
        <v>2</v>
      </c>
      <c r="BC26" s="85" t="str">
        <f>REPLACE(INDEX(GroupVertices[Group],MATCH(Edges24[[#This Row],[Vertex 2]],GroupVertices[Vertex],0)),1,1,"")</f>
        <v>2</v>
      </c>
      <c r="BD26" s="51">
        <v>0</v>
      </c>
      <c r="BE26" s="52">
        <v>0</v>
      </c>
      <c r="BF26" s="51">
        <v>0</v>
      </c>
      <c r="BG26" s="52">
        <v>0</v>
      </c>
      <c r="BH26" s="51">
        <v>0</v>
      </c>
      <c r="BI26" s="52">
        <v>0</v>
      </c>
      <c r="BJ26" s="51">
        <v>17</v>
      </c>
      <c r="BK26" s="52">
        <v>100</v>
      </c>
      <c r="BL26" s="51">
        <v>17</v>
      </c>
    </row>
    <row r="27" spans="1:64" ht="15">
      <c r="A27" s="84" t="s">
        <v>220</v>
      </c>
      <c r="B27" s="84" t="s">
        <v>220</v>
      </c>
      <c r="C27" s="53"/>
      <c r="D27" s="54"/>
      <c r="E27" s="65"/>
      <c r="F27" s="55"/>
      <c r="G27" s="53"/>
      <c r="H27" s="57"/>
      <c r="I27" s="56"/>
      <c r="J27" s="56"/>
      <c r="K27" s="36" t="s">
        <v>65</v>
      </c>
      <c r="L27" s="83">
        <v>27</v>
      </c>
      <c r="M27" s="83"/>
      <c r="N27" s="63"/>
      <c r="O27" s="86" t="s">
        <v>176</v>
      </c>
      <c r="P27" s="88">
        <v>43563.84501157407</v>
      </c>
      <c r="Q27" s="86" t="s">
        <v>243</v>
      </c>
      <c r="R27" s="86"/>
      <c r="S27" s="86"/>
      <c r="T27" s="86" t="s">
        <v>264</v>
      </c>
      <c r="U27" s="86"/>
      <c r="V27" s="89" t="s">
        <v>275</v>
      </c>
      <c r="W27" s="88">
        <v>43563.84501157407</v>
      </c>
      <c r="X27" s="89" t="s">
        <v>300</v>
      </c>
      <c r="Y27" s="86"/>
      <c r="Z27" s="86"/>
      <c r="AA27" s="92" t="s">
        <v>330</v>
      </c>
      <c r="AB27" s="86"/>
      <c r="AC27" s="86" t="b">
        <v>0</v>
      </c>
      <c r="AD27" s="86">
        <v>0</v>
      </c>
      <c r="AE27" s="92" t="s">
        <v>336</v>
      </c>
      <c r="AF27" s="86" t="b">
        <v>0</v>
      </c>
      <c r="AG27" s="86" t="s">
        <v>337</v>
      </c>
      <c r="AH27" s="86"/>
      <c r="AI27" s="92" t="s">
        <v>336</v>
      </c>
      <c r="AJ27" s="86" t="b">
        <v>0</v>
      </c>
      <c r="AK27" s="86">
        <v>0</v>
      </c>
      <c r="AL27" s="92" t="s">
        <v>336</v>
      </c>
      <c r="AM27" s="86" t="s">
        <v>341</v>
      </c>
      <c r="AN27" s="86" t="b">
        <v>0</v>
      </c>
      <c r="AO27" s="92" t="s">
        <v>330</v>
      </c>
      <c r="AP27" s="86" t="s">
        <v>176</v>
      </c>
      <c r="AQ27" s="86">
        <v>0</v>
      </c>
      <c r="AR27" s="86">
        <v>0</v>
      </c>
      <c r="AS27" s="86"/>
      <c r="AT27" s="86"/>
      <c r="AU27" s="86"/>
      <c r="AV27" s="86"/>
      <c r="AW27" s="86"/>
      <c r="AX27" s="86"/>
      <c r="AY27" s="86"/>
      <c r="AZ27" s="86"/>
      <c r="BA27">
        <v>10</v>
      </c>
      <c r="BB27" s="85" t="str">
        <f>REPLACE(INDEX(GroupVertices[Group],MATCH(Edges24[[#This Row],[Vertex 1]],GroupVertices[Vertex],0)),1,1,"")</f>
        <v>2</v>
      </c>
      <c r="BC27" s="85" t="str">
        <f>REPLACE(INDEX(GroupVertices[Group],MATCH(Edges24[[#This Row],[Vertex 2]],GroupVertices[Vertex],0)),1,1,"")</f>
        <v>2</v>
      </c>
      <c r="BD27" s="51">
        <v>0</v>
      </c>
      <c r="BE27" s="52">
        <v>0</v>
      </c>
      <c r="BF27" s="51">
        <v>0</v>
      </c>
      <c r="BG27" s="52">
        <v>0</v>
      </c>
      <c r="BH27" s="51">
        <v>0</v>
      </c>
      <c r="BI27" s="52">
        <v>0</v>
      </c>
      <c r="BJ27" s="51">
        <v>21</v>
      </c>
      <c r="BK27" s="52">
        <v>100</v>
      </c>
      <c r="BL27" s="51">
        <v>21</v>
      </c>
    </row>
    <row r="28" spans="1:64" ht="15">
      <c r="A28" s="84" t="s">
        <v>220</v>
      </c>
      <c r="B28" s="84" t="s">
        <v>220</v>
      </c>
      <c r="C28" s="53"/>
      <c r="D28" s="54"/>
      <c r="E28" s="65"/>
      <c r="F28" s="55"/>
      <c r="G28" s="53"/>
      <c r="H28" s="57"/>
      <c r="I28" s="56"/>
      <c r="J28" s="56"/>
      <c r="K28" s="36" t="s">
        <v>65</v>
      </c>
      <c r="L28" s="83">
        <v>28</v>
      </c>
      <c r="M28" s="83"/>
      <c r="N28" s="63"/>
      <c r="O28" s="86" t="s">
        <v>176</v>
      </c>
      <c r="P28" s="88">
        <v>43563.845289351855</v>
      </c>
      <c r="Q28" s="86" t="s">
        <v>244</v>
      </c>
      <c r="R28" s="89" t="s">
        <v>257</v>
      </c>
      <c r="S28" s="86" t="s">
        <v>261</v>
      </c>
      <c r="T28" s="86" t="s">
        <v>263</v>
      </c>
      <c r="U28" s="86"/>
      <c r="V28" s="89" t="s">
        <v>275</v>
      </c>
      <c r="W28" s="88">
        <v>43563.845289351855</v>
      </c>
      <c r="X28" s="89" t="s">
        <v>301</v>
      </c>
      <c r="Y28" s="86"/>
      <c r="Z28" s="86"/>
      <c r="AA28" s="92" t="s">
        <v>331</v>
      </c>
      <c r="AB28" s="86"/>
      <c r="AC28" s="86" t="b">
        <v>0</v>
      </c>
      <c r="AD28" s="86">
        <v>0</v>
      </c>
      <c r="AE28" s="92" t="s">
        <v>336</v>
      </c>
      <c r="AF28" s="86" t="b">
        <v>0</v>
      </c>
      <c r="AG28" s="86" t="s">
        <v>337</v>
      </c>
      <c r="AH28" s="86"/>
      <c r="AI28" s="92" t="s">
        <v>336</v>
      </c>
      <c r="AJ28" s="86" t="b">
        <v>0</v>
      </c>
      <c r="AK28" s="86">
        <v>0</v>
      </c>
      <c r="AL28" s="92" t="s">
        <v>336</v>
      </c>
      <c r="AM28" s="86" t="s">
        <v>341</v>
      </c>
      <c r="AN28" s="86" t="b">
        <v>1</v>
      </c>
      <c r="AO28" s="92" t="s">
        <v>331</v>
      </c>
      <c r="AP28" s="86" t="s">
        <v>176</v>
      </c>
      <c r="AQ28" s="86">
        <v>0</v>
      </c>
      <c r="AR28" s="86">
        <v>0</v>
      </c>
      <c r="AS28" s="86"/>
      <c r="AT28" s="86"/>
      <c r="AU28" s="86"/>
      <c r="AV28" s="86"/>
      <c r="AW28" s="86"/>
      <c r="AX28" s="86"/>
      <c r="AY28" s="86"/>
      <c r="AZ28" s="86"/>
      <c r="BA28">
        <v>10</v>
      </c>
      <c r="BB28" s="85" t="str">
        <f>REPLACE(INDEX(GroupVertices[Group],MATCH(Edges24[[#This Row],[Vertex 1]],GroupVertices[Vertex],0)),1,1,"")</f>
        <v>2</v>
      </c>
      <c r="BC28" s="85" t="str">
        <f>REPLACE(INDEX(GroupVertices[Group],MATCH(Edges24[[#This Row],[Vertex 2]],GroupVertices[Vertex],0)),1,1,"")</f>
        <v>2</v>
      </c>
      <c r="BD28" s="51">
        <v>0</v>
      </c>
      <c r="BE28" s="52">
        <v>0</v>
      </c>
      <c r="BF28" s="51">
        <v>0</v>
      </c>
      <c r="BG28" s="52">
        <v>0</v>
      </c>
      <c r="BH28" s="51">
        <v>0</v>
      </c>
      <c r="BI28" s="52">
        <v>0</v>
      </c>
      <c r="BJ28" s="51">
        <v>19</v>
      </c>
      <c r="BK28" s="52">
        <v>100</v>
      </c>
      <c r="BL28" s="51">
        <v>19</v>
      </c>
    </row>
    <row r="29" spans="1:64" ht="15">
      <c r="A29" s="84" t="s">
        <v>220</v>
      </c>
      <c r="B29" s="84" t="s">
        <v>220</v>
      </c>
      <c r="C29" s="53"/>
      <c r="D29" s="54"/>
      <c r="E29" s="65"/>
      <c r="F29" s="55"/>
      <c r="G29" s="53"/>
      <c r="H29" s="57"/>
      <c r="I29" s="56"/>
      <c r="J29" s="56"/>
      <c r="K29" s="36" t="s">
        <v>65</v>
      </c>
      <c r="L29" s="83">
        <v>29</v>
      </c>
      <c r="M29" s="83"/>
      <c r="N29" s="63"/>
      <c r="O29" s="86" t="s">
        <v>176</v>
      </c>
      <c r="P29" s="88">
        <v>43563.845821759256</v>
      </c>
      <c r="Q29" s="86" t="s">
        <v>245</v>
      </c>
      <c r="R29" s="89" t="s">
        <v>258</v>
      </c>
      <c r="S29" s="86" t="s">
        <v>261</v>
      </c>
      <c r="T29" s="86" t="s">
        <v>263</v>
      </c>
      <c r="U29" s="86"/>
      <c r="V29" s="89" t="s">
        <v>275</v>
      </c>
      <c r="W29" s="88">
        <v>43563.845821759256</v>
      </c>
      <c r="X29" s="89" t="s">
        <v>302</v>
      </c>
      <c r="Y29" s="86"/>
      <c r="Z29" s="86"/>
      <c r="AA29" s="92" t="s">
        <v>332</v>
      </c>
      <c r="AB29" s="86"/>
      <c r="AC29" s="86" t="b">
        <v>0</v>
      </c>
      <c r="AD29" s="86">
        <v>0</v>
      </c>
      <c r="AE29" s="92" t="s">
        <v>336</v>
      </c>
      <c r="AF29" s="86" t="b">
        <v>0</v>
      </c>
      <c r="AG29" s="86" t="s">
        <v>337</v>
      </c>
      <c r="AH29" s="86"/>
      <c r="AI29" s="92" t="s">
        <v>336</v>
      </c>
      <c r="AJ29" s="86" t="b">
        <v>0</v>
      </c>
      <c r="AK29" s="86">
        <v>0</v>
      </c>
      <c r="AL29" s="92" t="s">
        <v>336</v>
      </c>
      <c r="AM29" s="86" t="s">
        <v>341</v>
      </c>
      <c r="AN29" s="86" t="b">
        <v>1</v>
      </c>
      <c r="AO29" s="92" t="s">
        <v>332</v>
      </c>
      <c r="AP29" s="86" t="s">
        <v>176</v>
      </c>
      <c r="AQ29" s="86">
        <v>0</v>
      </c>
      <c r="AR29" s="86">
        <v>0</v>
      </c>
      <c r="AS29" s="86"/>
      <c r="AT29" s="86"/>
      <c r="AU29" s="86"/>
      <c r="AV29" s="86"/>
      <c r="AW29" s="86"/>
      <c r="AX29" s="86"/>
      <c r="AY29" s="86"/>
      <c r="AZ29" s="86"/>
      <c r="BA29">
        <v>10</v>
      </c>
      <c r="BB29" s="85" t="str">
        <f>REPLACE(INDEX(GroupVertices[Group],MATCH(Edges24[[#This Row],[Vertex 1]],GroupVertices[Vertex],0)),1,1,"")</f>
        <v>2</v>
      </c>
      <c r="BC29" s="85" t="str">
        <f>REPLACE(INDEX(GroupVertices[Group],MATCH(Edges24[[#This Row],[Vertex 2]],GroupVertices[Vertex],0)),1,1,"")</f>
        <v>2</v>
      </c>
      <c r="BD29" s="51">
        <v>0</v>
      </c>
      <c r="BE29" s="52">
        <v>0</v>
      </c>
      <c r="BF29" s="51">
        <v>0</v>
      </c>
      <c r="BG29" s="52">
        <v>0</v>
      </c>
      <c r="BH29" s="51">
        <v>0</v>
      </c>
      <c r="BI29" s="52">
        <v>0</v>
      </c>
      <c r="BJ29" s="51">
        <v>22</v>
      </c>
      <c r="BK29" s="52">
        <v>100</v>
      </c>
      <c r="BL29" s="51">
        <v>22</v>
      </c>
    </row>
    <row r="30" spans="1:64" ht="15">
      <c r="A30" s="84" t="s">
        <v>220</v>
      </c>
      <c r="B30" s="84" t="s">
        <v>220</v>
      </c>
      <c r="C30" s="53"/>
      <c r="D30" s="54"/>
      <c r="E30" s="65"/>
      <c r="F30" s="55"/>
      <c r="G30" s="53"/>
      <c r="H30" s="57"/>
      <c r="I30" s="56"/>
      <c r="J30" s="56"/>
      <c r="K30" s="36" t="s">
        <v>65</v>
      </c>
      <c r="L30" s="83">
        <v>30</v>
      </c>
      <c r="M30" s="83"/>
      <c r="N30" s="63"/>
      <c r="O30" s="86" t="s">
        <v>176</v>
      </c>
      <c r="P30" s="88">
        <v>43563.846817129626</v>
      </c>
      <c r="Q30" s="86" t="s">
        <v>246</v>
      </c>
      <c r="R30" s="89" t="s">
        <v>259</v>
      </c>
      <c r="S30" s="86" t="s">
        <v>261</v>
      </c>
      <c r="T30" s="86" t="s">
        <v>263</v>
      </c>
      <c r="U30" s="86"/>
      <c r="V30" s="89" t="s">
        <v>275</v>
      </c>
      <c r="W30" s="88">
        <v>43563.846817129626</v>
      </c>
      <c r="X30" s="89" t="s">
        <v>303</v>
      </c>
      <c r="Y30" s="86"/>
      <c r="Z30" s="86"/>
      <c r="AA30" s="92" t="s">
        <v>333</v>
      </c>
      <c r="AB30" s="86"/>
      <c r="AC30" s="86" t="b">
        <v>0</v>
      </c>
      <c r="AD30" s="86">
        <v>0</v>
      </c>
      <c r="AE30" s="92" t="s">
        <v>336</v>
      </c>
      <c r="AF30" s="86" t="b">
        <v>0</v>
      </c>
      <c r="AG30" s="86" t="s">
        <v>337</v>
      </c>
      <c r="AH30" s="86"/>
      <c r="AI30" s="92" t="s">
        <v>336</v>
      </c>
      <c r="AJ30" s="86" t="b">
        <v>0</v>
      </c>
      <c r="AK30" s="86">
        <v>0</v>
      </c>
      <c r="AL30" s="92" t="s">
        <v>336</v>
      </c>
      <c r="AM30" s="86" t="s">
        <v>341</v>
      </c>
      <c r="AN30" s="86" t="b">
        <v>1</v>
      </c>
      <c r="AO30" s="92" t="s">
        <v>333</v>
      </c>
      <c r="AP30" s="86" t="s">
        <v>176</v>
      </c>
      <c r="AQ30" s="86">
        <v>0</v>
      </c>
      <c r="AR30" s="86">
        <v>0</v>
      </c>
      <c r="AS30" s="86"/>
      <c r="AT30" s="86"/>
      <c r="AU30" s="86"/>
      <c r="AV30" s="86"/>
      <c r="AW30" s="86"/>
      <c r="AX30" s="86"/>
      <c r="AY30" s="86"/>
      <c r="AZ30" s="86"/>
      <c r="BA30">
        <v>10</v>
      </c>
      <c r="BB30" s="85" t="str">
        <f>REPLACE(INDEX(GroupVertices[Group],MATCH(Edges24[[#This Row],[Vertex 1]],GroupVertices[Vertex],0)),1,1,"")</f>
        <v>2</v>
      </c>
      <c r="BC30" s="85" t="str">
        <f>REPLACE(INDEX(GroupVertices[Group],MATCH(Edges24[[#This Row],[Vertex 2]],GroupVertices[Vertex],0)),1,1,"")</f>
        <v>2</v>
      </c>
      <c r="BD30" s="51">
        <v>0</v>
      </c>
      <c r="BE30" s="52">
        <v>0</v>
      </c>
      <c r="BF30" s="51">
        <v>0</v>
      </c>
      <c r="BG30" s="52">
        <v>0</v>
      </c>
      <c r="BH30" s="51">
        <v>0</v>
      </c>
      <c r="BI30" s="52">
        <v>0</v>
      </c>
      <c r="BJ30" s="51">
        <v>20</v>
      </c>
      <c r="BK30" s="52">
        <v>100</v>
      </c>
      <c r="BL30" s="51">
        <v>20</v>
      </c>
    </row>
    <row r="31" spans="1:64" ht="15">
      <c r="A31" s="84" t="s">
        <v>220</v>
      </c>
      <c r="B31" s="84" t="s">
        <v>220</v>
      </c>
      <c r="C31" s="53"/>
      <c r="D31" s="54"/>
      <c r="E31" s="65"/>
      <c r="F31" s="55"/>
      <c r="G31" s="53"/>
      <c r="H31" s="57"/>
      <c r="I31" s="56"/>
      <c r="J31" s="56"/>
      <c r="K31" s="36" t="s">
        <v>65</v>
      </c>
      <c r="L31" s="83">
        <v>31</v>
      </c>
      <c r="M31" s="83"/>
      <c r="N31" s="63"/>
      <c r="O31" s="86" t="s">
        <v>176</v>
      </c>
      <c r="P31" s="88">
        <v>43563.84700231482</v>
      </c>
      <c r="Q31" s="86" t="s">
        <v>247</v>
      </c>
      <c r="R31" s="89" t="s">
        <v>260</v>
      </c>
      <c r="S31" s="86" t="s">
        <v>261</v>
      </c>
      <c r="T31" s="86" t="s">
        <v>263</v>
      </c>
      <c r="U31" s="86"/>
      <c r="V31" s="89" t="s">
        <v>275</v>
      </c>
      <c r="W31" s="88">
        <v>43563.84700231482</v>
      </c>
      <c r="X31" s="89" t="s">
        <v>304</v>
      </c>
      <c r="Y31" s="86"/>
      <c r="Z31" s="86"/>
      <c r="AA31" s="92" t="s">
        <v>334</v>
      </c>
      <c r="AB31" s="86"/>
      <c r="AC31" s="86" t="b">
        <v>0</v>
      </c>
      <c r="AD31" s="86">
        <v>0</v>
      </c>
      <c r="AE31" s="92" t="s">
        <v>336</v>
      </c>
      <c r="AF31" s="86" t="b">
        <v>0</v>
      </c>
      <c r="AG31" s="86" t="s">
        <v>337</v>
      </c>
      <c r="AH31" s="86"/>
      <c r="AI31" s="92" t="s">
        <v>336</v>
      </c>
      <c r="AJ31" s="86" t="b">
        <v>0</v>
      </c>
      <c r="AK31" s="86">
        <v>0</v>
      </c>
      <c r="AL31" s="92" t="s">
        <v>336</v>
      </c>
      <c r="AM31" s="86" t="s">
        <v>341</v>
      </c>
      <c r="AN31" s="86" t="b">
        <v>1</v>
      </c>
      <c r="AO31" s="92" t="s">
        <v>334</v>
      </c>
      <c r="AP31" s="86" t="s">
        <v>176</v>
      </c>
      <c r="AQ31" s="86">
        <v>0</v>
      </c>
      <c r="AR31" s="86">
        <v>0</v>
      </c>
      <c r="AS31" s="86"/>
      <c r="AT31" s="86"/>
      <c r="AU31" s="86"/>
      <c r="AV31" s="86"/>
      <c r="AW31" s="86"/>
      <c r="AX31" s="86"/>
      <c r="AY31" s="86"/>
      <c r="AZ31" s="86"/>
      <c r="BA31">
        <v>10</v>
      </c>
      <c r="BB31" s="85" t="str">
        <f>REPLACE(INDEX(GroupVertices[Group],MATCH(Edges24[[#This Row],[Vertex 1]],GroupVertices[Vertex],0)),1,1,"")</f>
        <v>2</v>
      </c>
      <c r="BC31" s="85" t="str">
        <f>REPLACE(INDEX(GroupVertices[Group],MATCH(Edges24[[#This Row],[Vertex 2]],GroupVertices[Vertex],0)),1,1,"")</f>
        <v>2</v>
      </c>
      <c r="BD31" s="51">
        <v>0</v>
      </c>
      <c r="BE31" s="52">
        <v>0</v>
      </c>
      <c r="BF31" s="51">
        <v>0</v>
      </c>
      <c r="BG31" s="52">
        <v>0</v>
      </c>
      <c r="BH31" s="51">
        <v>0</v>
      </c>
      <c r="BI31" s="52">
        <v>0</v>
      </c>
      <c r="BJ31" s="51">
        <v>20</v>
      </c>
      <c r="BK31" s="52">
        <v>100</v>
      </c>
      <c r="BL31" s="51">
        <v>20</v>
      </c>
    </row>
    <row r="32" spans="1:64" ht="15">
      <c r="A32" s="84" t="s">
        <v>220</v>
      </c>
      <c r="B32" s="84" t="s">
        <v>220</v>
      </c>
      <c r="C32" s="53"/>
      <c r="D32" s="54"/>
      <c r="E32" s="65"/>
      <c r="F32" s="55"/>
      <c r="G32" s="53"/>
      <c r="H32" s="57"/>
      <c r="I32" s="56"/>
      <c r="J32" s="56"/>
      <c r="K32" s="36" t="s">
        <v>65</v>
      </c>
      <c r="L32" s="83">
        <v>32</v>
      </c>
      <c r="M32" s="83"/>
      <c r="N32" s="63"/>
      <c r="O32" s="86" t="s">
        <v>176</v>
      </c>
      <c r="P32" s="88">
        <v>43567.68962962963</v>
      </c>
      <c r="Q32" s="86" t="s">
        <v>248</v>
      </c>
      <c r="R32" s="86"/>
      <c r="S32" s="86"/>
      <c r="T32" s="86" t="s">
        <v>262</v>
      </c>
      <c r="U32" s="89" t="s">
        <v>267</v>
      </c>
      <c r="V32" s="89" t="s">
        <v>267</v>
      </c>
      <c r="W32" s="88">
        <v>43567.68962962963</v>
      </c>
      <c r="X32" s="89" t="s">
        <v>305</v>
      </c>
      <c r="Y32" s="86"/>
      <c r="Z32" s="86"/>
      <c r="AA32" s="92" t="s">
        <v>335</v>
      </c>
      <c r="AB32" s="86"/>
      <c r="AC32" s="86" t="b">
        <v>0</v>
      </c>
      <c r="AD32" s="86">
        <v>0</v>
      </c>
      <c r="AE32" s="92" t="s">
        <v>336</v>
      </c>
      <c r="AF32" s="86" t="b">
        <v>0</v>
      </c>
      <c r="AG32" s="86" t="s">
        <v>337</v>
      </c>
      <c r="AH32" s="86"/>
      <c r="AI32" s="92" t="s">
        <v>336</v>
      </c>
      <c r="AJ32" s="86" t="b">
        <v>0</v>
      </c>
      <c r="AK32" s="86">
        <v>0</v>
      </c>
      <c r="AL32" s="92" t="s">
        <v>336</v>
      </c>
      <c r="AM32" s="86" t="s">
        <v>342</v>
      </c>
      <c r="AN32" s="86" t="b">
        <v>0</v>
      </c>
      <c r="AO32" s="92" t="s">
        <v>335</v>
      </c>
      <c r="AP32" s="86" t="s">
        <v>176</v>
      </c>
      <c r="AQ32" s="86">
        <v>0</v>
      </c>
      <c r="AR32" s="86">
        <v>0</v>
      </c>
      <c r="AS32" s="86"/>
      <c r="AT32" s="86"/>
      <c r="AU32" s="86"/>
      <c r="AV32" s="86"/>
      <c r="AW32" s="86"/>
      <c r="AX32" s="86"/>
      <c r="AY32" s="86"/>
      <c r="AZ32" s="86"/>
      <c r="BA32">
        <v>10</v>
      </c>
      <c r="BB32" s="85" t="str">
        <f>REPLACE(INDEX(GroupVertices[Group],MATCH(Edges24[[#This Row],[Vertex 1]],GroupVertices[Vertex],0)),1,1,"")</f>
        <v>2</v>
      </c>
      <c r="BC32" s="85" t="str">
        <f>REPLACE(INDEX(GroupVertices[Group],MATCH(Edges24[[#This Row],[Vertex 2]],GroupVertices[Vertex],0)),1,1,"")</f>
        <v>2</v>
      </c>
      <c r="BD32" s="51">
        <v>0</v>
      </c>
      <c r="BE32" s="52">
        <v>0</v>
      </c>
      <c r="BF32" s="51">
        <v>0</v>
      </c>
      <c r="BG32" s="52">
        <v>0</v>
      </c>
      <c r="BH32" s="51">
        <v>0</v>
      </c>
      <c r="BI32" s="52">
        <v>0</v>
      </c>
      <c r="BJ32" s="51">
        <v>4</v>
      </c>
      <c r="BK32" s="52">
        <v>100</v>
      </c>
      <c r="BL32" s="51">
        <v>4</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hyperlinks>
    <hyperlink ref="R5" r:id="rId1" display="https://twitter.com/i/web/status/1115347442667540481"/>
    <hyperlink ref="R8" r:id="rId2" display="https://twitter.com/i/web/status/1115347750386905095"/>
    <hyperlink ref="R9" r:id="rId3" display="https://twitter.com/i/web/status/1115347789532340225"/>
    <hyperlink ref="R12" r:id="rId4" display="https://twitter.com/i/web/status/1115299909748633600"/>
    <hyperlink ref="R13" r:id="rId5" display="https://twitter.com/i/web/status/1115347385000046592"/>
    <hyperlink ref="R16" r:id="rId6" display="https://twitter.com/i/web/status/1115347732313640960"/>
    <hyperlink ref="R17" r:id="rId7" display="https://twitter.com/i/web/status/1115347806745767936"/>
    <hyperlink ref="R25" r:id="rId8" display="https://twitter.com/i/web/status/1115347496623071232"/>
    <hyperlink ref="R28" r:id="rId9" display="https://twitter.com/i/web/status/1115347890182946817"/>
    <hyperlink ref="R29" r:id="rId10" display="https://twitter.com/i/web/status/1115348081007108097"/>
    <hyperlink ref="R30" r:id="rId11" display="https://twitter.com/i/web/status/1115348440857370629"/>
    <hyperlink ref="R31" r:id="rId12" display="https://twitter.com/i/web/status/1115348508406632448"/>
    <hyperlink ref="U3" r:id="rId13" display="https://pbs.twimg.com/ext_tw_video_thumb/1114591511579168769/pu/img/dCAuprbWlXWt-X_O.jpg"/>
    <hyperlink ref="U23" r:id="rId14" display="https://pbs.twimg.com/ext_tw_video_thumb/1114591511579168769/pu/img/dCAuprbWlXWt-X_O.jpg"/>
    <hyperlink ref="U32" r:id="rId15" display="https://pbs.twimg.com/ext_tw_video_thumb/1116740582980845570/pu/img/MrYLsUiGluVrR1oy.jpg"/>
    <hyperlink ref="V3" r:id="rId16" display="https://pbs.twimg.com/ext_tw_video_thumb/1114591511579168769/pu/img/dCAuprbWlXWt-X_O.jpg"/>
    <hyperlink ref="V4" r:id="rId17" display="http://pbs.twimg.com/profile_images/1080167946608144389/0IIsNYfD_normal.jpg"/>
    <hyperlink ref="V5" r:id="rId18" display="http://pbs.twimg.com/profile_images/969675470433325058/Pp3IIkiu_normal.jpg"/>
    <hyperlink ref="V6" r:id="rId19" display="http://pbs.twimg.com/profile_images/969675470433325058/Pp3IIkiu_normal.jpg"/>
    <hyperlink ref="V7" r:id="rId20" display="http://pbs.twimg.com/profile_images/969675470433325058/Pp3IIkiu_normal.jpg"/>
    <hyperlink ref="V8" r:id="rId21" display="http://pbs.twimg.com/profile_images/969675470433325058/Pp3IIkiu_normal.jpg"/>
    <hyperlink ref="V9" r:id="rId22" display="http://pbs.twimg.com/profile_images/969675470433325058/Pp3IIkiu_normal.jpg"/>
    <hyperlink ref="V10" r:id="rId23" display="http://pbs.twimg.com/profile_images/969675470433325058/Pp3IIkiu_normal.jpg"/>
    <hyperlink ref="V11" r:id="rId24" display="http://pbs.twimg.com/profile_images/1114831693440016384/Wy_WYP8U_normal.jpg"/>
    <hyperlink ref="V12" r:id="rId25" display="http://pbs.twimg.com/profile_images/940666889100984320/OY0AYuoD_normal.jpg"/>
    <hyperlink ref="V13" r:id="rId26" display="http://pbs.twimg.com/profile_images/940666889100984320/OY0AYuoD_normal.jpg"/>
    <hyperlink ref="V14" r:id="rId27" display="http://pbs.twimg.com/profile_images/940666889100984320/OY0AYuoD_normal.jpg"/>
    <hyperlink ref="V15" r:id="rId28" display="http://pbs.twimg.com/profile_images/940666889100984320/OY0AYuoD_normal.jpg"/>
    <hyperlink ref="V16" r:id="rId29" display="http://pbs.twimg.com/profile_images/940666889100984320/OY0AYuoD_normal.jpg"/>
    <hyperlink ref="V17" r:id="rId30" display="http://pbs.twimg.com/profile_images/940666889100984320/OY0AYuoD_normal.jpg"/>
    <hyperlink ref="V18" r:id="rId31" display="http://pbs.twimg.com/profile_images/940666889100984320/OY0AYuoD_normal.jpg"/>
    <hyperlink ref="V19" r:id="rId32" display="http://pbs.twimg.com/profile_images/940666889100984320/OY0AYuoD_normal.jpg"/>
    <hyperlink ref="V20" r:id="rId33" display="http://pbs.twimg.com/profile_images/1106827260982632459/5L9CPlQ__normal.jpg"/>
    <hyperlink ref="V21" r:id="rId34" display="http://pbs.twimg.com/profile_images/1093039953771139073/4kDpqaVy_normal.jpg"/>
    <hyperlink ref="V22" r:id="rId35" display="http://pbs.twimg.com/profile_images/1048267854838202368/K-Fo_Fk-_normal.jpg"/>
    <hyperlink ref="V23" r:id="rId36" display="https://pbs.twimg.com/ext_tw_video_thumb/1114591511579168769/pu/img/dCAuprbWlXWt-X_O.jpg"/>
    <hyperlink ref="V24" r:id="rId37" display="http://pbs.twimg.com/profile_images/1057686521917120513/CM8-v7d9_normal.jpg"/>
    <hyperlink ref="V25" r:id="rId38" display="http://pbs.twimg.com/profile_images/1057686521917120513/CM8-v7d9_normal.jpg"/>
    <hyperlink ref="V26" r:id="rId39" display="http://pbs.twimg.com/profile_images/1057686521917120513/CM8-v7d9_normal.jpg"/>
    <hyperlink ref="V27" r:id="rId40" display="http://pbs.twimg.com/profile_images/1057686521917120513/CM8-v7d9_normal.jpg"/>
    <hyperlink ref="V28" r:id="rId41" display="http://pbs.twimg.com/profile_images/1057686521917120513/CM8-v7d9_normal.jpg"/>
    <hyperlink ref="V29" r:id="rId42" display="http://pbs.twimg.com/profile_images/1057686521917120513/CM8-v7d9_normal.jpg"/>
    <hyperlink ref="V30" r:id="rId43" display="http://pbs.twimg.com/profile_images/1057686521917120513/CM8-v7d9_normal.jpg"/>
    <hyperlink ref="V31" r:id="rId44" display="http://pbs.twimg.com/profile_images/1057686521917120513/CM8-v7d9_normal.jpg"/>
    <hyperlink ref="V32" r:id="rId45" display="https://pbs.twimg.com/ext_tw_video_thumb/1116740582980845570/pu/img/MrYLsUiGluVrR1oy.jpg"/>
    <hyperlink ref="X3" r:id="rId46" display="https://twitter.com/#!/binyork/status/1115005394613604358"/>
    <hyperlink ref="X4" r:id="rId47" display="https://twitter.com/#!/1131adel/status/1115322327754072064"/>
    <hyperlink ref="X5" r:id="rId48" display="https://twitter.com/#!/islambeherypage/status/1115347442667540481"/>
    <hyperlink ref="X6" r:id="rId49" display="https://twitter.com/#!/islambeherypage/status/1115347495666749445"/>
    <hyperlink ref="X7" r:id="rId50" display="https://twitter.com/#!/islambeherypage/status/1115347642115133445"/>
    <hyperlink ref="X8" r:id="rId51" display="https://twitter.com/#!/islambeherypage/status/1115347750386905095"/>
    <hyperlink ref="X9" r:id="rId52" display="https://twitter.com/#!/islambeherypage/status/1115347789532340225"/>
    <hyperlink ref="X10" r:id="rId53" display="https://twitter.com/#!/islambeherypage/status/1115347898273861634"/>
    <hyperlink ref="X11" r:id="rId54" display="https://twitter.com/#!/amen_yr/status/1115518937280782336"/>
    <hyperlink ref="X12" r:id="rId55" display="https://twitter.com/#!/islam_behery/status/1115299909748633600"/>
    <hyperlink ref="X13" r:id="rId56" display="https://twitter.com/#!/islam_behery/status/1115347385000046592"/>
    <hyperlink ref="X14" r:id="rId57" display="https://twitter.com/#!/islam_behery/status/1115347523307220996"/>
    <hyperlink ref="X15" r:id="rId58" display="https://twitter.com/#!/islam_behery/status/1115347674671255555"/>
    <hyperlink ref="X16" r:id="rId59" display="https://twitter.com/#!/islam_behery/status/1115347732313640960"/>
    <hyperlink ref="X17" r:id="rId60" display="https://twitter.com/#!/islam_behery/status/1115347806745767936"/>
    <hyperlink ref="X18" r:id="rId61" display="https://twitter.com/#!/islam_behery/status/1115347883732144128"/>
    <hyperlink ref="X19" r:id="rId62" display="https://twitter.com/#!/islam_behery/status/1115348363854131201"/>
    <hyperlink ref="X20" r:id="rId63" display="https://twitter.com/#!/subaiesb/status/1115521716359499776"/>
    <hyperlink ref="X21" r:id="rId64" display="https://twitter.com/#!/kuwaittowerss/status/1115458974042796034"/>
    <hyperlink ref="X22" r:id="rId65" display="https://twitter.com/#!/5uq_xz/status/1115800485406171136"/>
    <hyperlink ref="X23" r:id="rId66" display="https://twitter.com/#!/ihalhurra/status/1114591623776755713"/>
    <hyperlink ref="X24" r:id="rId67" display="https://twitter.com/#!/ihalhurra/status/1115354305899450368"/>
    <hyperlink ref="X25" r:id="rId68" display="https://twitter.com/#!/ihalhurra/status/1115347496623071232"/>
    <hyperlink ref="X26" r:id="rId69" display="https://twitter.com/#!/ihalhurra/status/1115347601354842112"/>
    <hyperlink ref="X27" r:id="rId70" display="https://twitter.com/#!/ihalhurra/status/1115347787779072001"/>
    <hyperlink ref="X28" r:id="rId71" display="https://twitter.com/#!/ihalhurra/status/1115347890182946817"/>
    <hyperlink ref="X29" r:id="rId72" display="https://twitter.com/#!/ihalhurra/status/1115348081007108097"/>
    <hyperlink ref="X30" r:id="rId73" display="https://twitter.com/#!/ihalhurra/status/1115348440857370629"/>
    <hyperlink ref="X31" r:id="rId74" display="https://twitter.com/#!/ihalhurra/status/1115348508406632448"/>
    <hyperlink ref="X32" r:id="rId75" display="https://twitter.com/#!/ihalhurra/status/1116741029384916995"/>
  </hyperlinks>
  <printOptions/>
  <pageMargins left="0.7" right="0.7" top="0.75" bottom="0.75" header="0.3" footer="0.3"/>
  <pageSetup horizontalDpi="600" verticalDpi="600" orientation="portrait" r:id="rId79"/>
  <legacyDrawing r:id="rId77"/>
  <tableParts>
    <tablePart r:id="rId7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v>
      </c>
      <c r="B1" s="13" t="s">
        <v>34</v>
      </c>
    </row>
    <row r="2" spans="1:2" ht="15">
      <c r="A2" s="124" t="s">
        <v>216</v>
      </c>
      <c r="B2" s="85">
        <v>14</v>
      </c>
    </row>
    <row r="3" spans="1:2" ht="15">
      <c r="A3" s="124" t="s">
        <v>220</v>
      </c>
      <c r="B3" s="85">
        <v>14</v>
      </c>
    </row>
    <row r="4" spans="1:2" ht="15">
      <c r="A4" s="124" t="s">
        <v>217</v>
      </c>
      <c r="B4" s="85">
        <v>0</v>
      </c>
    </row>
    <row r="5" spans="1:2" ht="15">
      <c r="A5" s="124" t="s">
        <v>219</v>
      </c>
      <c r="B5" s="85">
        <v>0</v>
      </c>
    </row>
    <row r="6" spans="1:2" ht="15">
      <c r="A6" s="124" t="s">
        <v>218</v>
      </c>
      <c r="B6" s="85">
        <v>0</v>
      </c>
    </row>
    <row r="7" spans="1:2" ht="15">
      <c r="A7" s="124" t="s">
        <v>215</v>
      </c>
      <c r="B7" s="85">
        <v>0</v>
      </c>
    </row>
    <row r="8" spans="1:2" ht="15">
      <c r="A8" s="124" t="s">
        <v>212</v>
      </c>
      <c r="B8" s="85">
        <v>0</v>
      </c>
    </row>
    <row r="9" spans="1:2" ht="15">
      <c r="A9" s="124" t="s">
        <v>213</v>
      </c>
      <c r="B9" s="85">
        <v>0</v>
      </c>
    </row>
    <row r="10" spans="1:2" ht="15">
      <c r="A10" s="124" t="s">
        <v>214</v>
      </c>
      <c r="B10"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135" t="s">
        <v>781</v>
      </c>
      <c r="B25" t="s">
        <v>780</v>
      </c>
    </row>
    <row r="26" spans="1:2" ht="15">
      <c r="A26" s="136" t="s">
        <v>783</v>
      </c>
      <c r="B26" s="3"/>
    </row>
    <row r="27" spans="1:2" ht="15">
      <c r="A27" s="137" t="s">
        <v>784</v>
      </c>
      <c r="B27" s="3"/>
    </row>
    <row r="28" spans="1:2" ht="15">
      <c r="A28" s="138" t="s">
        <v>785</v>
      </c>
      <c r="B28" s="3"/>
    </row>
    <row r="29" spans="1:2" ht="15">
      <c r="A29" s="139" t="s">
        <v>786</v>
      </c>
      <c r="B29" s="3">
        <v>1</v>
      </c>
    </row>
    <row r="30" spans="1:2" ht="15">
      <c r="A30" s="138" t="s">
        <v>787</v>
      </c>
      <c r="B30" s="3"/>
    </row>
    <row r="31" spans="1:2" ht="15">
      <c r="A31" s="139" t="s">
        <v>788</v>
      </c>
      <c r="B31" s="3">
        <v>1</v>
      </c>
    </row>
    <row r="32" spans="1:2" ht="15">
      <c r="A32" s="138" t="s">
        <v>789</v>
      </c>
      <c r="B32" s="3"/>
    </row>
    <row r="33" spans="1:2" ht="15">
      <c r="A33" s="139" t="s">
        <v>790</v>
      </c>
      <c r="B33" s="3">
        <v>1</v>
      </c>
    </row>
    <row r="34" spans="1:2" ht="15">
      <c r="A34" s="139" t="s">
        <v>786</v>
      </c>
      <c r="B34" s="3">
        <v>1</v>
      </c>
    </row>
    <row r="35" spans="1:2" ht="15">
      <c r="A35" s="139" t="s">
        <v>791</v>
      </c>
      <c r="B35" s="3">
        <v>21</v>
      </c>
    </row>
    <row r="36" spans="1:2" ht="15">
      <c r="A36" s="138" t="s">
        <v>792</v>
      </c>
      <c r="B36" s="3"/>
    </row>
    <row r="37" spans="1:2" ht="15">
      <c r="A37" s="139" t="s">
        <v>793</v>
      </c>
      <c r="B37" s="3">
        <v>1</v>
      </c>
    </row>
    <row r="38" spans="1:2" ht="15">
      <c r="A38" s="139" t="s">
        <v>794</v>
      </c>
      <c r="B38" s="3">
        <v>2</v>
      </c>
    </row>
    <row r="39" spans="1:2" ht="15">
      <c r="A39" s="138" t="s">
        <v>795</v>
      </c>
      <c r="B39" s="3"/>
    </row>
    <row r="40" spans="1:2" ht="15">
      <c r="A40" s="139" t="s">
        <v>796</v>
      </c>
      <c r="B40" s="3">
        <v>1</v>
      </c>
    </row>
    <row r="41" spans="1:2" ht="15">
      <c r="A41" s="138" t="s">
        <v>797</v>
      </c>
      <c r="B41" s="3"/>
    </row>
    <row r="42" spans="1:2" ht="15">
      <c r="A42" s="139" t="s">
        <v>798</v>
      </c>
      <c r="B42" s="3">
        <v>1</v>
      </c>
    </row>
    <row r="43" spans="1:2" ht="15">
      <c r="A43" s="136" t="s">
        <v>782</v>
      </c>
      <c r="B43"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344</v>
      </c>
      <c r="AE2" s="13" t="s">
        <v>345</v>
      </c>
      <c r="AF2" s="13" t="s">
        <v>346</v>
      </c>
      <c r="AG2" s="13" t="s">
        <v>347</v>
      </c>
      <c r="AH2" s="13" t="s">
        <v>348</v>
      </c>
      <c r="AI2" s="13" t="s">
        <v>349</v>
      </c>
      <c r="AJ2" s="13" t="s">
        <v>350</v>
      </c>
      <c r="AK2" s="13" t="s">
        <v>351</v>
      </c>
      <c r="AL2" s="13" t="s">
        <v>352</v>
      </c>
      <c r="AM2" s="13" t="s">
        <v>353</v>
      </c>
      <c r="AN2" s="13" t="s">
        <v>354</v>
      </c>
      <c r="AO2" s="13" t="s">
        <v>355</v>
      </c>
      <c r="AP2" s="13" t="s">
        <v>356</v>
      </c>
      <c r="AQ2" s="13" t="s">
        <v>357</v>
      </c>
      <c r="AR2" s="13" t="s">
        <v>358</v>
      </c>
      <c r="AS2" s="13" t="s">
        <v>192</v>
      </c>
      <c r="AT2" s="13" t="s">
        <v>359</v>
      </c>
      <c r="AU2" s="13" t="s">
        <v>360</v>
      </c>
      <c r="AV2" s="13" t="s">
        <v>361</v>
      </c>
      <c r="AW2" s="13" t="s">
        <v>362</v>
      </c>
      <c r="AX2" s="13" t="s">
        <v>363</v>
      </c>
      <c r="AY2" s="13" t="s">
        <v>364</v>
      </c>
      <c r="AZ2" s="13" t="s">
        <v>464</v>
      </c>
      <c r="BA2" s="130" t="s">
        <v>605</v>
      </c>
      <c r="BB2" s="130" t="s">
        <v>609</v>
      </c>
      <c r="BC2" s="130" t="s">
        <v>610</v>
      </c>
      <c r="BD2" s="130" t="s">
        <v>611</v>
      </c>
      <c r="BE2" s="130" t="s">
        <v>612</v>
      </c>
      <c r="BF2" s="130" t="s">
        <v>613</v>
      </c>
      <c r="BG2" s="130" t="s">
        <v>615</v>
      </c>
      <c r="BH2" s="130" t="s">
        <v>624</v>
      </c>
      <c r="BI2" s="130" t="s">
        <v>628</v>
      </c>
      <c r="BJ2" s="130" t="s">
        <v>637</v>
      </c>
      <c r="BK2" s="130" t="s">
        <v>767</v>
      </c>
      <c r="BL2" s="130" t="s">
        <v>768</v>
      </c>
      <c r="BM2" s="130" t="s">
        <v>769</v>
      </c>
      <c r="BN2" s="130" t="s">
        <v>770</v>
      </c>
      <c r="BO2" s="130" t="s">
        <v>771</v>
      </c>
      <c r="BP2" s="130" t="s">
        <v>772</v>
      </c>
      <c r="BQ2" s="130" t="s">
        <v>773</v>
      </c>
      <c r="BR2" s="130" t="s">
        <v>774</v>
      </c>
      <c r="BS2" s="130" t="s">
        <v>776</v>
      </c>
      <c r="BT2" s="3"/>
      <c r="BU2" s="3"/>
    </row>
    <row r="3" spans="1:73" ht="15" customHeight="1">
      <c r="A3" s="50" t="s">
        <v>212</v>
      </c>
      <c r="B3" s="53"/>
      <c r="C3" s="53" t="s">
        <v>64</v>
      </c>
      <c r="D3" s="54">
        <v>1000</v>
      </c>
      <c r="E3" s="55"/>
      <c r="F3" s="112" t="s">
        <v>397</v>
      </c>
      <c r="G3" s="53"/>
      <c r="H3" s="57" t="s">
        <v>212</v>
      </c>
      <c r="I3" s="56"/>
      <c r="J3" s="56"/>
      <c r="K3" s="114" t="s">
        <v>408</v>
      </c>
      <c r="L3" s="59">
        <v>1</v>
      </c>
      <c r="M3" s="60">
        <v>1731.470703125</v>
      </c>
      <c r="N3" s="60">
        <v>8097.2294921875</v>
      </c>
      <c r="O3" s="58"/>
      <c r="P3" s="61"/>
      <c r="Q3" s="61"/>
      <c r="R3" s="51"/>
      <c r="S3" s="51">
        <v>0</v>
      </c>
      <c r="T3" s="51">
        <v>1</v>
      </c>
      <c r="U3" s="52">
        <v>0</v>
      </c>
      <c r="V3" s="52">
        <v>0.090909</v>
      </c>
      <c r="W3" s="52">
        <v>0.105662</v>
      </c>
      <c r="X3" s="52">
        <v>0.552601</v>
      </c>
      <c r="Y3" s="52">
        <v>0</v>
      </c>
      <c r="Z3" s="52">
        <v>0</v>
      </c>
      <c r="AA3" s="62">
        <v>3</v>
      </c>
      <c r="AB3" s="62"/>
      <c r="AC3" s="63"/>
      <c r="AD3" s="85" t="s">
        <v>365</v>
      </c>
      <c r="AE3" s="85">
        <v>825</v>
      </c>
      <c r="AF3" s="85">
        <v>1918</v>
      </c>
      <c r="AG3" s="85">
        <v>107428</v>
      </c>
      <c r="AH3" s="85">
        <v>7001</v>
      </c>
      <c r="AI3" s="85"/>
      <c r="AJ3" s="85" t="s">
        <v>374</v>
      </c>
      <c r="AK3" s="85" t="s">
        <v>380</v>
      </c>
      <c r="AL3" s="85"/>
      <c r="AM3" s="85"/>
      <c r="AN3" s="87">
        <v>41140.849814814814</v>
      </c>
      <c r="AO3" s="85"/>
      <c r="AP3" s="85" t="b">
        <v>1</v>
      </c>
      <c r="AQ3" s="85" t="b">
        <v>0</v>
      </c>
      <c r="AR3" s="85" t="b">
        <v>1</v>
      </c>
      <c r="AS3" s="85" t="s">
        <v>337</v>
      </c>
      <c r="AT3" s="85">
        <v>12</v>
      </c>
      <c r="AU3" s="90" t="s">
        <v>395</v>
      </c>
      <c r="AV3" s="85" t="b">
        <v>0</v>
      </c>
      <c r="AW3" s="85" t="s">
        <v>398</v>
      </c>
      <c r="AX3" s="90" t="s">
        <v>399</v>
      </c>
      <c r="AY3" s="85" t="s">
        <v>66</v>
      </c>
      <c r="AZ3" s="85" t="str">
        <f>REPLACE(INDEX(GroupVertices[Group],MATCH(Vertices[[#This Row],[Vertex]],GroupVertices[Vertex],0)),1,1,"")</f>
        <v>2</v>
      </c>
      <c r="BA3" s="51"/>
      <c r="BB3" s="51"/>
      <c r="BC3" s="51"/>
      <c r="BD3" s="51"/>
      <c r="BE3" s="51" t="s">
        <v>262</v>
      </c>
      <c r="BF3" s="51" t="s">
        <v>262</v>
      </c>
      <c r="BG3" s="131" t="s">
        <v>616</v>
      </c>
      <c r="BH3" s="131" t="s">
        <v>616</v>
      </c>
      <c r="BI3" s="131" t="s">
        <v>629</v>
      </c>
      <c r="BJ3" s="131" t="s">
        <v>629</v>
      </c>
      <c r="BK3" s="131">
        <v>0</v>
      </c>
      <c r="BL3" s="134">
        <v>0</v>
      </c>
      <c r="BM3" s="131">
        <v>0</v>
      </c>
      <c r="BN3" s="134">
        <v>0</v>
      </c>
      <c r="BO3" s="131">
        <v>0</v>
      </c>
      <c r="BP3" s="134">
        <v>0</v>
      </c>
      <c r="BQ3" s="131">
        <v>10</v>
      </c>
      <c r="BR3" s="134">
        <v>100</v>
      </c>
      <c r="BS3" s="131">
        <v>10</v>
      </c>
      <c r="BT3" s="3"/>
      <c r="BU3" s="3"/>
    </row>
    <row r="4" spans="1:76" ht="15">
      <c r="A4" s="14" t="s">
        <v>220</v>
      </c>
      <c r="B4" s="15"/>
      <c r="C4" s="15" t="s">
        <v>64</v>
      </c>
      <c r="D4" s="93">
        <v>578.0604425256341</v>
      </c>
      <c r="E4" s="81"/>
      <c r="F4" s="112" t="s">
        <v>275</v>
      </c>
      <c r="G4" s="15"/>
      <c r="H4" s="16" t="s">
        <v>220</v>
      </c>
      <c r="I4" s="66"/>
      <c r="J4" s="66"/>
      <c r="K4" s="114" t="s">
        <v>409</v>
      </c>
      <c r="L4" s="94">
        <v>9999</v>
      </c>
      <c r="M4" s="95">
        <v>1731.470703125</v>
      </c>
      <c r="N4" s="95">
        <v>1901.7708740234375</v>
      </c>
      <c r="O4" s="77"/>
      <c r="P4" s="96"/>
      <c r="Q4" s="96"/>
      <c r="R4" s="97"/>
      <c r="S4" s="51">
        <v>4</v>
      </c>
      <c r="T4" s="51">
        <v>1</v>
      </c>
      <c r="U4" s="52">
        <v>14</v>
      </c>
      <c r="V4" s="52">
        <v>0.142857</v>
      </c>
      <c r="W4" s="52">
        <v>0.288675</v>
      </c>
      <c r="X4" s="52">
        <v>1.894615</v>
      </c>
      <c r="Y4" s="52">
        <v>0</v>
      </c>
      <c r="Z4" s="52">
        <v>0</v>
      </c>
      <c r="AA4" s="82">
        <v>4</v>
      </c>
      <c r="AB4" s="82"/>
      <c r="AC4" s="98"/>
      <c r="AD4" s="85" t="s">
        <v>366</v>
      </c>
      <c r="AE4" s="85">
        <v>1</v>
      </c>
      <c r="AF4" s="85">
        <v>985</v>
      </c>
      <c r="AG4" s="85">
        <v>430</v>
      </c>
      <c r="AH4" s="85">
        <v>0</v>
      </c>
      <c r="AI4" s="85"/>
      <c r="AJ4" s="85" t="s">
        <v>375</v>
      </c>
      <c r="AK4" s="85" t="s">
        <v>381</v>
      </c>
      <c r="AL4" s="90" t="s">
        <v>385</v>
      </c>
      <c r="AM4" s="85"/>
      <c r="AN4" s="87">
        <v>43398.79866898148</v>
      </c>
      <c r="AO4" s="90" t="s">
        <v>387</v>
      </c>
      <c r="AP4" s="85" t="b">
        <v>1</v>
      </c>
      <c r="AQ4" s="85" t="b">
        <v>0</v>
      </c>
      <c r="AR4" s="85" t="b">
        <v>0</v>
      </c>
      <c r="AS4" s="85" t="s">
        <v>394</v>
      </c>
      <c r="AT4" s="85">
        <v>4</v>
      </c>
      <c r="AU4" s="85"/>
      <c r="AV4" s="85" t="b">
        <v>0</v>
      </c>
      <c r="AW4" s="85" t="s">
        <v>398</v>
      </c>
      <c r="AX4" s="90" t="s">
        <v>400</v>
      </c>
      <c r="AY4" s="85" t="s">
        <v>66</v>
      </c>
      <c r="AZ4" s="85" t="str">
        <f>REPLACE(INDEX(GroupVertices[Group],MATCH(Vertices[[#This Row],[Vertex]],GroupVertices[Vertex],0)),1,1,"")</f>
        <v>2</v>
      </c>
      <c r="BA4" s="51" t="s">
        <v>606</v>
      </c>
      <c r="BB4" s="51" t="s">
        <v>606</v>
      </c>
      <c r="BC4" s="51" t="s">
        <v>261</v>
      </c>
      <c r="BD4" s="51" t="s">
        <v>261</v>
      </c>
      <c r="BE4" s="51" t="s">
        <v>264</v>
      </c>
      <c r="BF4" s="51" t="s">
        <v>503</v>
      </c>
      <c r="BG4" s="131" t="s">
        <v>617</v>
      </c>
      <c r="BH4" s="131" t="s">
        <v>625</v>
      </c>
      <c r="BI4" s="131" t="s">
        <v>630</v>
      </c>
      <c r="BJ4" s="131" t="s">
        <v>630</v>
      </c>
      <c r="BK4" s="131">
        <v>0</v>
      </c>
      <c r="BL4" s="134">
        <v>0</v>
      </c>
      <c r="BM4" s="131">
        <v>0</v>
      </c>
      <c r="BN4" s="134">
        <v>0</v>
      </c>
      <c r="BO4" s="131">
        <v>0</v>
      </c>
      <c r="BP4" s="134">
        <v>0</v>
      </c>
      <c r="BQ4" s="131">
        <v>171</v>
      </c>
      <c r="BR4" s="134">
        <v>100</v>
      </c>
      <c r="BS4" s="131">
        <v>171</v>
      </c>
      <c r="BT4" s="2"/>
      <c r="BU4" s="3"/>
      <c r="BV4" s="3"/>
      <c r="BW4" s="3"/>
      <c r="BX4" s="3"/>
    </row>
    <row r="5" spans="1:76" ht="15">
      <c r="A5" s="14" t="s">
        <v>213</v>
      </c>
      <c r="B5" s="15"/>
      <c r="C5" s="15" t="s">
        <v>64</v>
      </c>
      <c r="D5" s="93">
        <v>311.23907177549916</v>
      </c>
      <c r="E5" s="81"/>
      <c r="F5" s="112" t="s">
        <v>268</v>
      </c>
      <c r="G5" s="15"/>
      <c r="H5" s="16" t="s">
        <v>213</v>
      </c>
      <c r="I5" s="66"/>
      <c r="J5" s="66"/>
      <c r="K5" s="114" t="s">
        <v>410</v>
      </c>
      <c r="L5" s="94">
        <v>1</v>
      </c>
      <c r="M5" s="95">
        <v>4999.5</v>
      </c>
      <c r="N5" s="95">
        <v>8097.2294921875</v>
      </c>
      <c r="O5" s="77"/>
      <c r="P5" s="96"/>
      <c r="Q5" s="96"/>
      <c r="R5" s="97"/>
      <c r="S5" s="51">
        <v>0</v>
      </c>
      <c r="T5" s="51">
        <v>1</v>
      </c>
      <c r="U5" s="52">
        <v>0</v>
      </c>
      <c r="V5" s="52">
        <v>0.090909</v>
      </c>
      <c r="W5" s="52">
        <v>0.105662</v>
      </c>
      <c r="X5" s="52">
        <v>0.552601</v>
      </c>
      <c r="Y5" s="52">
        <v>0</v>
      </c>
      <c r="Z5" s="52">
        <v>0</v>
      </c>
      <c r="AA5" s="82">
        <v>5</v>
      </c>
      <c r="AB5" s="82"/>
      <c r="AC5" s="98"/>
      <c r="AD5" s="85" t="s">
        <v>367</v>
      </c>
      <c r="AE5" s="85">
        <v>129</v>
      </c>
      <c r="AF5" s="85">
        <v>395</v>
      </c>
      <c r="AG5" s="85">
        <v>68059</v>
      </c>
      <c r="AH5" s="85">
        <v>1009</v>
      </c>
      <c r="AI5" s="85"/>
      <c r="AJ5" s="85"/>
      <c r="AK5" s="85"/>
      <c r="AL5" s="85"/>
      <c r="AM5" s="85"/>
      <c r="AN5" s="87">
        <v>41530.5321875</v>
      </c>
      <c r="AO5" s="85"/>
      <c r="AP5" s="85" t="b">
        <v>1</v>
      </c>
      <c r="AQ5" s="85" t="b">
        <v>0</v>
      </c>
      <c r="AR5" s="85" t="b">
        <v>1</v>
      </c>
      <c r="AS5" s="85" t="s">
        <v>337</v>
      </c>
      <c r="AT5" s="85">
        <v>1</v>
      </c>
      <c r="AU5" s="90" t="s">
        <v>395</v>
      </c>
      <c r="AV5" s="85" t="b">
        <v>0</v>
      </c>
      <c r="AW5" s="85" t="s">
        <v>398</v>
      </c>
      <c r="AX5" s="90" t="s">
        <v>401</v>
      </c>
      <c r="AY5" s="85" t="s">
        <v>66</v>
      </c>
      <c r="AZ5" s="85" t="str">
        <f>REPLACE(INDEX(GroupVertices[Group],MATCH(Vertices[[#This Row],[Vertex]],GroupVertices[Vertex],0)),1,1,"")</f>
        <v>1</v>
      </c>
      <c r="BA5" s="51"/>
      <c r="BB5" s="51"/>
      <c r="BC5" s="51"/>
      <c r="BD5" s="51"/>
      <c r="BE5" s="51" t="s">
        <v>262</v>
      </c>
      <c r="BF5" s="51" t="s">
        <v>262</v>
      </c>
      <c r="BG5" s="131" t="s">
        <v>618</v>
      </c>
      <c r="BH5" s="131" t="s">
        <v>618</v>
      </c>
      <c r="BI5" s="131" t="s">
        <v>631</v>
      </c>
      <c r="BJ5" s="131" t="s">
        <v>631</v>
      </c>
      <c r="BK5" s="131">
        <v>0</v>
      </c>
      <c r="BL5" s="134">
        <v>0</v>
      </c>
      <c r="BM5" s="131">
        <v>0</v>
      </c>
      <c r="BN5" s="134">
        <v>0</v>
      </c>
      <c r="BO5" s="131">
        <v>0</v>
      </c>
      <c r="BP5" s="134">
        <v>0</v>
      </c>
      <c r="BQ5" s="131">
        <v>20</v>
      </c>
      <c r="BR5" s="134">
        <v>100</v>
      </c>
      <c r="BS5" s="131">
        <v>20</v>
      </c>
      <c r="BT5" s="2"/>
      <c r="BU5" s="3"/>
      <c r="BV5" s="3"/>
      <c r="BW5" s="3"/>
      <c r="BX5" s="3"/>
    </row>
    <row r="6" spans="1:76" ht="15">
      <c r="A6" s="14" t="s">
        <v>216</v>
      </c>
      <c r="B6" s="15"/>
      <c r="C6" s="15" t="s">
        <v>64</v>
      </c>
      <c r="D6" s="93">
        <v>1000</v>
      </c>
      <c r="E6" s="81"/>
      <c r="F6" s="112" t="s">
        <v>271</v>
      </c>
      <c r="G6" s="15"/>
      <c r="H6" s="16" t="s">
        <v>216</v>
      </c>
      <c r="I6" s="66"/>
      <c r="J6" s="66"/>
      <c r="K6" s="114" t="s">
        <v>411</v>
      </c>
      <c r="L6" s="94">
        <v>9999</v>
      </c>
      <c r="M6" s="95">
        <v>4999.5</v>
      </c>
      <c r="N6" s="95">
        <v>1901.7708740234375</v>
      </c>
      <c r="O6" s="77"/>
      <c r="P6" s="96"/>
      <c r="Q6" s="96"/>
      <c r="R6" s="97"/>
      <c r="S6" s="51">
        <v>3</v>
      </c>
      <c r="T6" s="51">
        <v>2</v>
      </c>
      <c r="U6" s="52">
        <v>14</v>
      </c>
      <c r="V6" s="52">
        <v>0.142857</v>
      </c>
      <c r="W6" s="52">
        <v>0.288675</v>
      </c>
      <c r="X6" s="52">
        <v>1.894615</v>
      </c>
      <c r="Y6" s="52">
        <v>0</v>
      </c>
      <c r="Z6" s="52">
        <v>0</v>
      </c>
      <c r="AA6" s="82">
        <v>6</v>
      </c>
      <c r="AB6" s="82"/>
      <c r="AC6" s="98"/>
      <c r="AD6" s="85" t="s">
        <v>368</v>
      </c>
      <c r="AE6" s="85">
        <v>4</v>
      </c>
      <c r="AF6" s="85">
        <v>3986</v>
      </c>
      <c r="AG6" s="85">
        <v>4878</v>
      </c>
      <c r="AH6" s="85">
        <v>487</v>
      </c>
      <c r="AI6" s="85"/>
      <c r="AJ6" s="85"/>
      <c r="AK6" s="85"/>
      <c r="AL6" s="85"/>
      <c r="AM6" s="85"/>
      <c r="AN6" s="87">
        <v>41824.8780787037</v>
      </c>
      <c r="AO6" s="90" t="s">
        <v>388</v>
      </c>
      <c r="AP6" s="85" t="b">
        <v>0</v>
      </c>
      <c r="AQ6" s="85" t="b">
        <v>0</v>
      </c>
      <c r="AR6" s="85" t="b">
        <v>0</v>
      </c>
      <c r="AS6" s="85" t="s">
        <v>337</v>
      </c>
      <c r="AT6" s="85">
        <v>10</v>
      </c>
      <c r="AU6" s="90" t="s">
        <v>396</v>
      </c>
      <c r="AV6" s="85" t="b">
        <v>0</v>
      </c>
      <c r="AW6" s="85" t="s">
        <v>398</v>
      </c>
      <c r="AX6" s="90" t="s">
        <v>402</v>
      </c>
      <c r="AY6" s="85" t="s">
        <v>66</v>
      </c>
      <c r="AZ6" s="85" t="str">
        <f>REPLACE(INDEX(GroupVertices[Group],MATCH(Vertices[[#This Row],[Vertex]],GroupVertices[Vertex],0)),1,1,"")</f>
        <v>1</v>
      </c>
      <c r="BA6" s="51" t="s">
        <v>607</v>
      </c>
      <c r="BB6" s="51" t="s">
        <v>607</v>
      </c>
      <c r="BC6" s="51" t="s">
        <v>261</v>
      </c>
      <c r="BD6" s="51" t="s">
        <v>261</v>
      </c>
      <c r="BE6" s="51" t="s">
        <v>502</v>
      </c>
      <c r="BF6" s="51" t="s">
        <v>614</v>
      </c>
      <c r="BG6" s="131" t="s">
        <v>619</v>
      </c>
      <c r="BH6" s="131" t="s">
        <v>626</v>
      </c>
      <c r="BI6" s="131" t="s">
        <v>632</v>
      </c>
      <c r="BJ6" s="131" t="s">
        <v>632</v>
      </c>
      <c r="BK6" s="131">
        <v>0</v>
      </c>
      <c r="BL6" s="134">
        <v>0</v>
      </c>
      <c r="BM6" s="131">
        <v>0</v>
      </c>
      <c r="BN6" s="134">
        <v>0</v>
      </c>
      <c r="BO6" s="131">
        <v>0</v>
      </c>
      <c r="BP6" s="134">
        <v>0</v>
      </c>
      <c r="BQ6" s="131">
        <v>154</v>
      </c>
      <c r="BR6" s="134">
        <v>100</v>
      </c>
      <c r="BS6" s="131">
        <v>154</v>
      </c>
      <c r="BT6" s="2"/>
      <c r="BU6" s="3"/>
      <c r="BV6" s="3"/>
      <c r="BW6" s="3"/>
      <c r="BX6" s="3"/>
    </row>
    <row r="7" spans="1:76" ht="15">
      <c r="A7" s="14" t="s">
        <v>214</v>
      </c>
      <c r="B7" s="15"/>
      <c r="C7" s="15" t="s">
        <v>64</v>
      </c>
      <c r="D7" s="93">
        <v>215.36427415002697</v>
      </c>
      <c r="E7" s="81"/>
      <c r="F7" s="112" t="s">
        <v>269</v>
      </c>
      <c r="G7" s="15"/>
      <c r="H7" s="16" t="s">
        <v>214</v>
      </c>
      <c r="I7" s="66"/>
      <c r="J7" s="66"/>
      <c r="K7" s="114" t="s">
        <v>412</v>
      </c>
      <c r="L7" s="94">
        <v>1</v>
      </c>
      <c r="M7" s="95">
        <v>8267.529296875</v>
      </c>
      <c r="N7" s="95">
        <v>1782.1746826171875</v>
      </c>
      <c r="O7" s="77"/>
      <c r="P7" s="96"/>
      <c r="Q7" s="96"/>
      <c r="R7" s="97"/>
      <c r="S7" s="51">
        <v>1</v>
      </c>
      <c r="T7" s="51">
        <v>1</v>
      </c>
      <c r="U7" s="52">
        <v>0</v>
      </c>
      <c r="V7" s="52">
        <v>0</v>
      </c>
      <c r="W7" s="52">
        <v>0</v>
      </c>
      <c r="X7" s="52">
        <v>0.999939</v>
      </c>
      <c r="Y7" s="52">
        <v>0</v>
      </c>
      <c r="Z7" s="52" t="s">
        <v>778</v>
      </c>
      <c r="AA7" s="82">
        <v>7</v>
      </c>
      <c r="AB7" s="82"/>
      <c r="AC7" s="98"/>
      <c r="AD7" s="85" t="s">
        <v>369</v>
      </c>
      <c r="AE7" s="85">
        <v>4</v>
      </c>
      <c r="AF7" s="85">
        <v>183</v>
      </c>
      <c r="AG7" s="85">
        <v>3656</v>
      </c>
      <c r="AH7" s="85">
        <v>499</v>
      </c>
      <c r="AI7" s="85"/>
      <c r="AJ7" s="85" t="s">
        <v>376</v>
      </c>
      <c r="AK7" s="85"/>
      <c r="AL7" s="85"/>
      <c r="AM7" s="85"/>
      <c r="AN7" s="87">
        <v>43161.84872685185</v>
      </c>
      <c r="AO7" s="90" t="s">
        <v>389</v>
      </c>
      <c r="AP7" s="85" t="b">
        <v>1</v>
      </c>
      <c r="AQ7" s="85" t="b">
        <v>0</v>
      </c>
      <c r="AR7" s="85" t="b">
        <v>0</v>
      </c>
      <c r="AS7" s="85" t="s">
        <v>337</v>
      </c>
      <c r="AT7" s="85">
        <v>0</v>
      </c>
      <c r="AU7" s="85"/>
      <c r="AV7" s="85" t="b">
        <v>0</v>
      </c>
      <c r="AW7" s="85" t="s">
        <v>398</v>
      </c>
      <c r="AX7" s="90" t="s">
        <v>403</v>
      </c>
      <c r="AY7" s="85" t="s">
        <v>66</v>
      </c>
      <c r="AZ7" s="85" t="str">
        <f>REPLACE(INDEX(GroupVertices[Group],MATCH(Vertices[[#This Row],[Vertex]],GroupVertices[Vertex],0)),1,1,"")</f>
        <v>4</v>
      </c>
      <c r="BA7" s="51" t="s">
        <v>608</v>
      </c>
      <c r="BB7" s="51" t="s">
        <v>608</v>
      </c>
      <c r="BC7" s="51" t="s">
        <v>261</v>
      </c>
      <c r="BD7" s="51" t="s">
        <v>261</v>
      </c>
      <c r="BE7" s="51" t="s">
        <v>502</v>
      </c>
      <c r="BF7" s="51" t="s">
        <v>614</v>
      </c>
      <c r="BG7" s="131" t="s">
        <v>620</v>
      </c>
      <c r="BH7" s="131" t="s">
        <v>627</v>
      </c>
      <c r="BI7" s="131" t="s">
        <v>633</v>
      </c>
      <c r="BJ7" s="131" t="s">
        <v>633</v>
      </c>
      <c r="BK7" s="131">
        <v>0</v>
      </c>
      <c r="BL7" s="134">
        <v>0</v>
      </c>
      <c r="BM7" s="131">
        <v>0</v>
      </c>
      <c r="BN7" s="134">
        <v>0</v>
      </c>
      <c r="BO7" s="131">
        <v>0</v>
      </c>
      <c r="BP7" s="134">
        <v>0</v>
      </c>
      <c r="BQ7" s="131">
        <v>118</v>
      </c>
      <c r="BR7" s="134">
        <v>100</v>
      </c>
      <c r="BS7" s="131">
        <v>118</v>
      </c>
      <c r="BT7" s="2"/>
      <c r="BU7" s="3"/>
      <c r="BV7" s="3"/>
      <c r="BW7" s="3"/>
      <c r="BX7" s="3"/>
    </row>
    <row r="8" spans="1:76" ht="15">
      <c r="A8" s="14" t="s">
        <v>215</v>
      </c>
      <c r="B8" s="15"/>
      <c r="C8" s="15" t="s">
        <v>64</v>
      </c>
      <c r="D8" s="93">
        <v>162</v>
      </c>
      <c r="E8" s="81"/>
      <c r="F8" s="112" t="s">
        <v>270</v>
      </c>
      <c r="G8" s="15"/>
      <c r="H8" s="16" t="s">
        <v>215</v>
      </c>
      <c r="I8" s="66"/>
      <c r="J8" s="66"/>
      <c r="K8" s="114" t="s">
        <v>413</v>
      </c>
      <c r="L8" s="94">
        <v>1</v>
      </c>
      <c r="M8" s="95">
        <v>1731.470703125</v>
      </c>
      <c r="N8" s="95">
        <v>4999.5</v>
      </c>
      <c r="O8" s="77"/>
      <c r="P8" s="96"/>
      <c r="Q8" s="96"/>
      <c r="R8" s="97"/>
      <c r="S8" s="51">
        <v>0</v>
      </c>
      <c r="T8" s="51">
        <v>1</v>
      </c>
      <c r="U8" s="52">
        <v>0</v>
      </c>
      <c r="V8" s="52">
        <v>0.090909</v>
      </c>
      <c r="W8" s="52">
        <v>0.105662</v>
      </c>
      <c r="X8" s="52">
        <v>0.552601</v>
      </c>
      <c r="Y8" s="52">
        <v>0</v>
      </c>
      <c r="Z8" s="52">
        <v>0</v>
      </c>
      <c r="AA8" s="82">
        <v>8</v>
      </c>
      <c r="AB8" s="82"/>
      <c r="AC8" s="98"/>
      <c r="AD8" s="85" t="s">
        <v>370</v>
      </c>
      <c r="AE8" s="85">
        <v>25</v>
      </c>
      <c r="AF8" s="85">
        <v>65</v>
      </c>
      <c r="AG8" s="85">
        <v>1494</v>
      </c>
      <c r="AH8" s="85">
        <v>2768</v>
      </c>
      <c r="AI8" s="85"/>
      <c r="AJ8" s="85"/>
      <c r="AK8" s="85" t="s">
        <v>382</v>
      </c>
      <c r="AL8" s="85"/>
      <c r="AM8" s="85"/>
      <c r="AN8" s="87">
        <v>43409.66386574074</v>
      </c>
      <c r="AO8" s="90" t="s">
        <v>390</v>
      </c>
      <c r="AP8" s="85" t="b">
        <v>1</v>
      </c>
      <c r="AQ8" s="85" t="b">
        <v>0</v>
      </c>
      <c r="AR8" s="85" t="b">
        <v>0</v>
      </c>
      <c r="AS8" s="85" t="s">
        <v>337</v>
      </c>
      <c r="AT8" s="85">
        <v>0</v>
      </c>
      <c r="AU8" s="85"/>
      <c r="AV8" s="85" t="b">
        <v>0</v>
      </c>
      <c r="AW8" s="85" t="s">
        <v>398</v>
      </c>
      <c r="AX8" s="90" t="s">
        <v>404</v>
      </c>
      <c r="AY8" s="85" t="s">
        <v>66</v>
      </c>
      <c r="AZ8" s="85" t="str">
        <f>REPLACE(INDEX(GroupVertices[Group],MATCH(Vertices[[#This Row],[Vertex]],GroupVertices[Vertex],0)),1,1,"")</f>
        <v>2</v>
      </c>
      <c r="BA8" s="51"/>
      <c r="BB8" s="51"/>
      <c r="BC8" s="51"/>
      <c r="BD8" s="51"/>
      <c r="BE8" s="51" t="s">
        <v>262</v>
      </c>
      <c r="BF8" s="51" t="s">
        <v>262</v>
      </c>
      <c r="BG8" s="131" t="s">
        <v>621</v>
      </c>
      <c r="BH8" s="131" t="s">
        <v>621</v>
      </c>
      <c r="BI8" s="131" t="s">
        <v>634</v>
      </c>
      <c r="BJ8" s="131" t="s">
        <v>634</v>
      </c>
      <c r="BK8" s="131">
        <v>0</v>
      </c>
      <c r="BL8" s="134">
        <v>0</v>
      </c>
      <c r="BM8" s="131">
        <v>0</v>
      </c>
      <c r="BN8" s="134">
        <v>0</v>
      </c>
      <c r="BO8" s="131">
        <v>0</v>
      </c>
      <c r="BP8" s="134">
        <v>0</v>
      </c>
      <c r="BQ8" s="131">
        <v>22</v>
      </c>
      <c r="BR8" s="134">
        <v>100</v>
      </c>
      <c r="BS8" s="131">
        <v>22</v>
      </c>
      <c r="BT8" s="2"/>
      <c r="BU8" s="3"/>
      <c r="BV8" s="3"/>
      <c r="BW8" s="3"/>
      <c r="BX8" s="3"/>
    </row>
    <row r="9" spans="1:76" ht="15">
      <c r="A9" s="14" t="s">
        <v>217</v>
      </c>
      <c r="B9" s="15"/>
      <c r="C9" s="15" t="s">
        <v>64</v>
      </c>
      <c r="D9" s="93">
        <v>177.82838640043173</v>
      </c>
      <c r="E9" s="81"/>
      <c r="F9" s="112" t="s">
        <v>272</v>
      </c>
      <c r="G9" s="15"/>
      <c r="H9" s="16" t="s">
        <v>217</v>
      </c>
      <c r="I9" s="66"/>
      <c r="J9" s="66"/>
      <c r="K9" s="114" t="s">
        <v>414</v>
      </c>
      <c r="L9" s="94">
        <v>1</v>
      </c>
      <c r="M9" s="95">
        <v>4999.5</v>
      </c>
      <c r="N9" s="95">
        <v>4999.5</v>
      </c>
      <c r="O9" s="77"/>
      <c r="P9" s="96"/>
      <c r="Q9" s="96"/>
      <c r="R9" s="97"/>
      <c r="S9" s="51">
        <v>0</v>
      </c>
      <c r="T9" s="51">
        <v>1</v>
      </c>
      <c r="U9" s="52">
        <v>0</v>
      </c>
      <c r="V9" s="52">
        <v>0.090909</v>
      </c>
      <c r="W9" s="52">
        <v>0.105662</v>
      </c>
      <c r="X9" s="52">
        <v>0.552601</v>
      </c>
      <c r="Y9" s="52">
        <v>0</v>
      </c>
      <c r="Z9" s="52">
        <v>0</v>
      </c>
      <c r="AA9" s="82">
        <v>9</v>
      </c>
      <c r="AB9" s="82"/>
      <c r="AC9" s="98"/>
      <c r="AD9" s="85" t="s">
        <v>371</v>
      </c>
      <c r="AE9" s="85">
        <v>232</v>
      </c>
      <c r="AF9" s="85">
        <v>100</v>
      </c>
      <c r="AG9" s="85">
        <v>4765</v>
      </c>
      <c r="AH9" s="85">
        <v>1150</v>
      </c>
      <c r="AI9" s="85"/>
      <c r="AJ9" s="85" t="s">
        <v>377</v>
      </c>
      <c r="AK9" s="85" t="s">
        <v>383</v>
      </c>
      <c r="AL9" s="85"/>
      <c r="AM9" s="85"/>
      <c r="AN9" s="87">
        <v>39963.40934027778</v>
      </c>
      <c r="AO9" s="90" t="s">
        <v>391</v>
      </c>
      <c r="AP9" s="85" t="b">
        <v>0</v>
      </c>
      <c r="AQ9" s="85" t="b">
        <v>0</v>
      </c>
      <c r="AR9" s="85" t="b">
        <v>1</v>
      </c>
      <c r="AS9" s="85" t="s">
        <v>394</v>
      </c>
      <c r="AT9" s="85">
        <v>1</v>
      </c>
      <c r="AU9" s="90" t="s">
        <v>396</v>
      </c>
      <c r="AV9" s="85" t="b">
        <v>0</v>
      </c>
      <c r="AW9" s="85" t="s">
        <v>398</v>
      </c>
      <c r="AX9" s="90" t="s">
        <v>405</v>
      </c>
      <c r="AY9" s="85" t="s">
        <v>66</v>
      </c>
      <c r="AZ9" s="85" t="str">
        <f>REPLACE(INDEX(GroupVertices[Group],MATCH(Vertices[[#This Row],[Vertex]],GroupVertices[Vertex],0)),1,1,"")</f>
        <v>1</v>
      </c>
      <c r="BA9" s="51"/>
      <c r="BB9" s="51"/>
      <c r="BC9" s="51"/>
      <c r="BD9" s="51"/>
      <c r="BE9" s="51" t="s">
        <v>264</v>
      </c>
      <c r="BF9" s="51" t="s">
        <v>264</v>
      </c>
      <c r="BG9" s="131" t="s">
        <v>622</v>
      </c>
      <c r="BH9" s="131" t="s">
        <v>622</v>
      </c>
      <c r="BI9" s="131" t="s">
        <v>635</v>
      </c>
      <c r="BJ9" s="131" t="s">
        <v>635</v>
      </c>
      <c r="BK9" s="131">
        <v>0</v>
      </c>
      <c r="BL9" s="134">
        <v>0</v>
      </c>
      <c r="BM9" s="131">
        <v>0</v>
      </c>
      <c r="BN9" s="134">
        <v>0</v>
      </c>
      <c r="BO9" s="131">
        <v>0</v>
      </c>
      <c r="BP9" s="134">
        <v>0</v>
      </c>
      <c r="BQ9" s="131">
        <v>22</v>
      </c>
      <c r="BR9" s="134">
        <v>100</v>
      </c>
      <c r="BS9" s="131">
        <v>22</v>
      </c>
      <c r="BT9" s="2"/>
      <c r="BU9" s="3"/>
      <c r="BV9" s="3"/>
      <c r="BW9" s="3"/>
      <c r="BX9" s="3"/>
    </row>
    <row r="10" spans="1:76" ht="15">
      <c r="A10" s="14" t="s">
        <v>218</v>
      </c>
      <c r="B10" s="15"/>
      <c r="C10" s="15" t="s">
        <v>64</v>
      </c>
      <c r="D10" s="93">
        <v>938.4954128440367</v>
      </c>
      <c r="E10" s="81"/>
      <c r="F10" s="112" t="s">
        <v>273</v>
      </c>
      <c r="G10" s="15"/>
      <c r="H10" s="16" t="s">
        <v>218</v>
      </c>
      <c r="I10" s="66"/>
      <c r="J10" s="66"/>
      <c r="K10" s="114" t="s">
        <v>415</v>
      </c>
      <c r="L10" s="94">
        <v>1</v>
      </c>
      <c r="M10" s="95">
        <v>8267.529296875</v>
      </c>
      <c r="N10" s="95">
        <v>8125.65771484375</v>
      </c>
      <c r="O10" s="77"/>
      <c r="P10" s="96"/>
      <c r="Q10" s="96"/>
      <c r="R10" s="97"/>
      <c r="S10" s="51">
        <v>2</v>
      </c>
      <c r="T10" s="51">
        <v>1</v>
      </c>
      <c r="U10" s="52">
        <v>0</v>
      </c>
      <c r="V10" s="52">
        <v>1</v>
      </c>
      <c r="W10" s="52">
        <v>0</v>
      </c>
      <c r="X10" s="52">
        <v>1.298164</v>
      </c>
      <c r="Y10" s="52">
        <v>0</v>
      </c>
      <c r="Z10" s="52">
        <v>0</v>
      </c>
      <c r="AA10" s="82">
        <v>10</v>
      </c>
      <c r="AB10" s="82"/>
      <c r="AC10" s="98"/>
      <c r="AD10" s="85" t="s">
        <v>372</v>
      </c>
      <c r="AE10" s="85">
        <v>362</v>
      </c>
      <c r="AF10" s="85">
        <v>1782</v>
      </c>
      <c r="AG10" s="85">
        <v>10616</v>
      </c>
      <c r="AH10" s="85">
        <v>37893</v>
      </c>
      <c r="AI10" s="85"/>
      <c r="AJ10" s="85" t="s">
        <v>378</v>
      </c>
      <c r="AK10" s="85" t="s">
        <v>384</v>
      </c>
      <c r="AL10" s="90" t="s">
        <v>386</v>
      </c>
      <c r="AM10" s="85"/>
      <c r="AN10" s="87">
        <v>40532.29133101852</v>
      </c>
      <c r="AO10" s="90" t="s">
        <v>392</v>
      </c>
      <c r="AP10" s="85" t="b">
        <v>1</v>
      </c>
      <c r="AQ10" s="85" t="b">
        <v>0</v>
      </c>
      <c r="AR10" s="85" t="b">
        <v>0</v>
      </c>
      <c r="AS10" s="85" t="s">
        <v>394</v>
      </c>
      <c r="AT10" s="85">
        <v>7</v>
      </c>
      <c r="AU10" s="90" t="s">
        <v>395</v>
      </c>
      <c r="AV10" s="85" t="b">
        <v>0</v>
      </c>
      <c r="AW10" s="85" t="s">
        <v>398</v>
      </c>
      <c r="AX10" s="90" t="s">
        <v>406</v>
      </c>
      <c r="AY10" s="85" t="s">
        <v>66</v>
      </c>
      <c r="AZ10" s="85" t="str">
        <f>REPLACE(INDEX(GroupVertices[Group],MATCH(Vertices[[#This Row],[Vertex]],GroupVertices[Vertex],0)),1,1,"")</f>
        <v>3</v>
      </c>
      <c r="BA10" s="51"/>
      <c r="BB10" s="51"/>
      <c r="BC10" s="51"/>
      <c r="BD10" s="51"/>
      <c r="BE10" s="51" t="s">
        <v>262</v>
      </c>
      <c r="BF10" s="51" t="s">
        <v>262</v>
      </c>
      <c r="BG10" s="131" t="s">
        <v>542</v>
      </c>
      <c r="BH10" s="131" t="s">
        <v>542</v>
      </c>
      <c r="BI10" s="131" t="s">
        <v>582</v>
      </c>
      <c r="BJ10" s="131" t="s">
        <v>582</v>
      </c>
      <c r="BK10" s="131">
        <v>0</v>
      </c>
      <c r="BL10" s="134">
        <v>0</v>
      </c>
      <c r="BM10" s="131">
        <v>0</v>
      </c>
      <c r="BN10" s="134">
        <v>0</v>
      </c>
      <c r="BO10" s="131">
        <v>0</v>
      </c>
      <c r="BP10" s="134">
        <v>0</v>
      </c>
      <c r="BQ10" s="131">
        <v>8</v>
      </c>
      <c r="BR10" s="134">
        <v>100</v>
      </c>
      <c r="BS10" s="131">
        <v>8</v>
      </c>
      <c r="BT10" s="2"/>
      <c r="BU10" s="3"/>
      <c r="BV10" s="3"/>
      <c r="BW10" s="3"/>
      <c r="BX10" s="3"/>
    </row>
    <row r="11" spans="1:76" ht="15">
      <c r="A11" s="99" t="s">
        <v>219</v>
      </c>
      <c r="B11" s="100"/>
      <c r="C11" s="100" t="s">
        <v>64</v>
      </c>
      <c r="D11" s="101">
        <v>237.97625472207233</v>
      </c>
      <c r="E11" s="102"/>
      <c r="F11" s="113" t="s">
        <v>274</v>
      </c>
      <c r="G11" s="100"/>
      <c r="H11" s="103" t="s">
        <v>219</v>
      </c>
      <c r="I11" s="104"/>
      <c r="J11" s="104"/>
      <c r="K11" s="115" t="s">
        <v>416</v>
      </c>
      <c r="L11" s="105">
        <v>1</v>
      </c>
      <c r="M11" s="106">
        <v>8267.529296875</v>
      </c>
      <c r="N11" s="106">
        <v>5084.78564453125</v>
      </c>
      <c r="O11" s="107"/>
      <c r="P11" s="108"/>
      <c r="Q11" s="108"/>
      <c r="R11" s="109"/>
      <c r="S11" s="51">
        <v>0</v>
      </c>
      <c r="T11" s="51">
        <v>1</v>
      </c>
      <c r="U11" s="52">
        <v>0</v>
      </c>
      <c r="V11" s="52">
        <v>1</v>
      </c>
      <c r="W11" s="52">
        <v>0</v>
      </c>
      <c r="X11" s="52">
        <v>0.701714</v>
      </c>
      <c r="Y11" s="52">
        <v>0</v>
      </c>
      <c r="Z11" s="52">
        <v>0</v>
      </c>
      <c r="AA11" s="110">
        <v>11</v>
      </c>
      <c r="AB11" s="110"/>
      <c r="AC11" s="111"/>
      <c r="AD11" s="85" t="s">
        <v>373</v>
      </c>
      <c r="AE11" s="85">
        <v>248</v>
      </c>
      <c r="AF11" s="85">
        <v>233</v>
      </c>
      <c r="AG11" s="85">
        <v>9768</v>
      </c>
      <c r="AH11" s="85">
        <v>13152</v>
      </c>
      <c r="AI11" s="85"/>
      <c r="AJ11" s="85" t="s">
        <v>379</v>
      </c>
      <c r="AK11" s="85"/>
      <c r="AL11" s="85"/>
      <c r="AM11" s="85"/>
      <c r="AN11" s="87">
        <v>43141.67017361111</v>
      </c>
      <c r="AO11" s="90" t="s">
        <v>393</v>
      </c>
      <c r="AP11" s="85" t="b">
        <v>1</v>
      </c>
      <c r="AQ11" s="85" t="b">
        <v>0</v>
      </c>
      <c r="AR11" s="85" t="b">
        <v>0</v>
      </c>
      <c r="AS11" s="85" t="s">
        <v>337</v>
      </c>
      <c r="AT11" s="85">
        <v>1</v>
      </c>
      <c r="AU11" s="85"/>
      <c r="AV11" s="85" t="b">
        <v>0</v>
      </c>
      <c r="AW11" s="85" t="s">
        <v>398</v>
      </c>
      <c r="AX11" s="90" t="s">
        <v>407</v>
      </c>
      <c r="AY11" s="85" t="s">
        <v>66</v>
      </c>
      <c r="AZ11" s="85" t="str">
        <f>REPLACE(INDEX(GroupVertices[Group],MATCH(Vertices[[#This Row],[Vertex]],GroupVertices[Vertex],0)),1,1,"")</f>
        <v>3</v>
      </c>
      <c r="BA11" s="51"/>
      <c r="BB11" s="51"/>
      <c r="BC11" s="51"/>
      <c r="BD11" s="51"/>
      <c r="BE11" s="51" t="s">
        <v>262</v>
      </c>
      <c r="BF11" s="51" t="s">
        <v>262</v>
      </c>
      <c r="BG11" s="131" t="s">
        <v>623</v>
      </c>
      <c r="BH11" s="131" t="s">
        <v>623</v>
      </c>
      <c r="BI11" s="131" t="s">
        <v>636</v>
      </c>
      <c r="BJ11" s="131" t="s">
        <v>636</v>
      </c>
      <c r="BK11" s="131">
        <v>0</v>
      </c>
      <c r="BL11" s="134">
        <v>0</v>
      </c>
      <c r="BM11" s="131">
        <v>0</v>
      </c>
      <c r="BN11" s="134">
        <v>0</v>
      </c>
      <c r="BO11" s="131">
        <v>0</v>
      </c>
      <c r="BP11" s="134">
        <v>0</v>
      </c>
      <c r="BQ11" s="131">
        <v>10</v>
      </c>
      <c r="BR11" s="134">
        <v>100</v>
      </c>
      <c r="BS11" s="131">
        <v>10</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4" r:id="rId1" display="https://www.alhurra.com/"/>
    <hyperlink ref="AL10" r:id="rId2" display="https://alresheedialaa.blogspot.com/?m=1"/>
    <hyperlink ref="AO4" r:id="rId3" display="https://pbs.twimg.com/profile_banners/1055536996507115520/1541188168"/>
    <hyperlink ref="AO6" r:id="rId4" display="https://pbs.twimg.com/profile_banners/2673235689/1517271440"/>
    <hyperlink ref="AO7" r:id="rId5" display="https://pbs.twimg.com/profile_banners/969669213492260864/1520024441"/>
    <hyperlink ref="AO8" r:id="rId6" display="https://pbs.twimg.com/profile_banners/1059474411944927232/1552021148"/>
    <hyperlink ref="AO9" r:id="rId7" display="https://pbs.twimg.com/profile_banners/43508419/1473665622"/>
    <hyperlink ref="AO10" r:id="rId8" display="https://pbs.twimg.com/profile_banners/228622017/1424661613"/>
    <hyperlink ref="AO11" r:id="rId9" display="https://pbs.twimg.com/profile_banners/962356747032817665/1551370954"/>
    <hyperlink ref="AU3" r:id="rId10" display="http://abs.twimg.com/images/themes/theme1/bg.png"/>
    <hyperlink ref="AU5" r:id="rId11" display="http://abs.twimg.com/images/themes/theme1/bg.png"/>
    <hyperlink ref="AU6" r:id="rId12" display="http://abs.twimg.com/images/themes/theme8/bg.gif"/>
    <hyperlink ref="AU9" r:id="rId13" display="http://abs.twimg.com/images/themes/theme8/bg.gif"/>
    <hyperlink ref="AU10" r:id="rId14" display="http://abs.twimg.com/images/themes/theme1/bg.png"/>
    <hyperlink ref="F3" r:id="rId15" display="http://pbs.twimg.com/profile_images/637049906218205184/6C3JLhRz_normal.jpg"/>
    <hyperlink ref="F4" r:id="rId16" display="http://pbs.twimg.com/profile_images/1057686521917120513/CM8-v7d9_normal.jpg"/>
    <hyperlink ref="F5" r:id="rId17" display="http://pbs.twimg.com/profile_images/1080167946608144389/0IIsNYfD_normal.jpg"/>
    <hyperlink ref="F6" r:id="rId18" display="http://pbs.twimg.com/profile_images/940666889100984320/OY0AYuoD_normal.jpg"/>
    <hyperlink ref="F7" r:id="rId19" display="http://pbs.twimg.com/profile_images/969675470433325058/Pp3IIkiu_normal.jpg"/>
    <hyperlink ref="F8" r:id="rId20" display="http://pbs.twimg.com/profile_images/1114831693440016384/Wy_WYP8U_normal.jpg"/>
    <hyperlink ref="F9" r:id="rId21" display="http://pbs.twimg.com/profile_images/1106827260982632459/5L9CPlQ__normal.jpg"/>
    <hyperlink ref="F10" r:id="rId22" display="http://pbs.twimg.com/profile_images/1093039953771139073/4kDpqaVy_normal.jpg"/>
    <hyperlink ref="F11" r:id="rId23" display="http://pbs.twimg.com/profile_images/1048267854838202368/K-Fo_Fk-_normal.jpg"/>
    <hyperlink ref="AX3" r:id="rId24" display="https://twitter.com/binyork"/>
    <hyperlink ref="AX4" r:id="rId25" display="https://twitter.com/ihalhurra"/>
    <hyperlink ref="AX5" r:id="rId26" display="https://twitter.com/1131adel"/>
    <hyperlink ref="AX6" r:id="rId27" display="https://twitter.com/islam_behery"/>
    <hyperlink ref="AX7" r:id="rId28" display="https://twitter.com/islambeherypage"/>
    <hyperlink ref="AX8" r:id="rId29" display="https://twitter.com/amen_yr"/>
    <hyperlink ref="AX9" r:id="rId30" display="https://twitter.com/subaiesb"/>
    <hyperlink ref="AX10" r:id="rId31" display="https://twitter.com/kuwaittowerss"/>
    <hyperlink ref="AX11" r:id="rId32" display="https://twitter.com/5uq_xz"/>
  </hyperlinks>
  <printOptions/>
  <pageMargins left="0.7" right="0.7" top="0.75" bottom="0.75" header="0.3" footer="0.3"/>
  <pageSetup horizontalDpi="600" verticalDpi="600" orientation="portrait" r:id="rId36"/>
  <legacyDrawing r:id="rId34"/>
  <tableParts>
    <tablePart r:id="rId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485</v>
      </c>
      <c r="Z2" s="13" t="s">
        <v>494</v>
      </c>
      <c r="AA2" s="13" t="s">
        <v>501</v>
      </c>
      <c r="AB2" s="13" t="s">
        <v>539</v>
      </c>
      <c r="AC2" s="13" t="s">
        <v>579</v>
      </c>
      <c r="AD2" s="13" t="s">
        <v>593</v>
      </c>
      <c r="AE2" s="13" t="s">
        <v>594</v>
      </c>
      <c r="AF2" s="13" t="s">
        <v>601</v>
      </c>
      <c r="AG2" s="67" t="s">
        <v>767</v>
      </c>
      <c r="AH2" s="67" t="s">
        <v>768</v>
      </c>
      <c r="AI2" s="67" t="s">
        <v>769</v>
      </c>
      <c r="AJ2" s="67" t="s">
        <v>770</v>
      </c>
      <c r="AK2" s="67" t="s">
        <v>771</v>
      </c>
      <c r="AL2" s="67" t="s">
        <v>772</v>
      </c>
      <c r="AM2" s="67" t="s">
        <v>773</v>
      </c>
      <c r="AN2" s="67" t="s">
        <v>774</v>
      </c>
      <c r="AO2" s="67" t="s">
        <v>777</v>
      </c>
    </row>
    <row r="3" spans="1:41" ht="15">
      <c r="A3" s="125" t="s">
        <v>456</v>
      </c>
      <c r="B3" s="126" t="s">
        <v>460</v>
      </c>
      <c r="C3" s="126" t="s">
        <v>56</v>
      </c>
      <c r="D3" s="117"/>
      <c r="E3" s="116"/>
      <c r="F3" s="118" t="s">
        <v>801</v>
      </c>
      <c r="G3" s="119"/>
      <c r="H3" s="119"/>
      <c r="I3" s="120">
        <v>3</v>
      </c>
      <c r="J3" s="121"/>
      <c r="K3" s="51">
        <v>3</v>
      </c>
      <c r="L3" s="51">
        <v>2</v>
      </c>
      <c r="M3" s="51">
        <v>7</v>
      </c>
      <c r="N3" s="51">
        <v>9</v>
      </c>
      <c r="O3" s="51">
        <v>7</v>
      </c>
      <c r="P3" s="52">
        <v>0</v>
      </c>
      <c r="Q3" s="52">
        <v>0</v>
      </c>
      <c r="R3" s="51">
        <v>1</v>
      </c>
      <c r="S3" s="51">
        <v>0</v>
      </c>
      <c r="T3" s="51">
        <v>3</v>
      </c>
      <c r="U3" s="51">
        <v>9</v>
      </c>
      <c r="V3" s="51">
        <v>2</v>
      </c>
      <c r="W3" s="52">
        <v>0.888889</v>
      </c>
      <c r="X3" s="52">
        <v>0.3333333333333333</v>
      </c>
      <c r="Y3" s="85" t="s">
        <v>486</v>
      </c>
      <c r="Z3" s="85" t="s">
        <v>261</v>
      </c>
      <c r="AA3" s="85" t="s">
        <v>502</v>
      </c>
      <c r="AB3" s="91" t="s">
        <v>540</v>
      </c>
      <c r="AC3" s="91" t="s">
        <v>580</v>
      </c>
      <c r="AD3" s="91"/>
      <c r="AE3" s="91" t="s">
        <v>595</v>
      </c>
      <c r="AF3" s="91" t="s">
        <v>602</v>
      </c>
      <c r="AG3" s="131">
        <v>0</v>
      </c>
      <c r="AH3" s="134">
        <v>0</v>
      </c>
      <c r="AI3" s="131">
        <v>0</v>
      </c>
      <c r="AJ3" s="134">
        <v>0</v>
      </c>
      <c r="AK3" s="131">
        <v>0</v>
      </c>
      <c r="AL3" s="134">
        <v>0</v>
      </c>
      <c r="AM3" s="131">
        <v>196</v>
      </c>
      <c r="AN3" s="134">
        <v>100</v>
      </c>
      <c r="AO3" s="131">
        <v>196</v>
      </c>
    </row>
    <row r="4" spans="1:41" ht="15">
      <c r="A4" s="125" t="s">
        <v>457</v>
      </c>
      <c r="B4" s="126" t="s">
        <v>461</v>
      </c>
      <c r="C4" s="126" t="s">
        <v>56</v>
      </c>
      <c r="D4" s="122"/>
      <c r="E4" s="100"/>
      <c r="F4" s="103" t="s">
        <v>802</v>
      </c>
      <c r="G4" s="107"/>
      <c r="H4" s="107"/>
      <c r="I4" s="123">
        <v>4</v>
      </c>
      <c r="J4" s="110"/>
      <c r="K4" s="51">
        <v>3</v>
      </c>
      <c r="L4" s="51">
        <v>2</v>
      </c>
      <c r="M4" s="51">
        <v>10</v>
      </c>
      <c r="N4" s="51">
        <v>12</v>
      </c>
      <c r="O4" s="51">
        <v>10</v>
      </c>
      <c r="P4" s="52">
        <v>0</v>
      </c>
      <c r="Q4" s="52">
        <v>0</v>
      </c>
      <c r="R4" s="51">
        <v>1</v>
      </c>
      <c r="S4" s="51">
        <v>0</v>
      </c>
      <c r="T4" s="51">
        <v>3</v>
      </c>
      <c r="U4" s="51">
        <v>12</v>
      </c>
      <c r="V4" s="51">
        <v>2</v>
      </c>
      <c r="W4" s="52">
        <v>0.888889</v>
      </c>
      <c r="X4" s="52">
        <v>0.3333333333333333</v>
      </c>
      <c r="Y4" s="85" t="s">
        <v>487</v>
      </c>
      <c r="Z4" s="85" t="s">
        <v>261</v>
      </c>
      <c r="AA4" s="85" t="s">
        <v>503</v>
      </c>
      <c r="AB4" s="91" t="s">
        <v>541</v>
      </c>
      <c r="AC4" s="91" t="s">
        <v>581</v>
      </c>
      <c r="AD4" s="91"/>
      <c r="AE4" s="91" t="s">
        <v>220</v>
      </c>
      <c r="AF4" s="91" t="s">
        <v>603</v>
      </c>
      <c r="AG4" s="131">
        <v>0</v>
      </c>
      <c r="AH4" s="134">
        <v>0</v>
      </c>
      <c r="AI4" s="131">
        <v>0</v>
      </c>
      <c r="AJ4" s="134">
        <v>0</v>
      </c>
      <c r="AK4" s="131">
        <v>0</v>
      </c>
      <c r="AL4" s="134">
        <v>0</v>
      </c>
      <c r="AM4" s="131">
        <v>203</v>
      </c>
      <c r="AN4" s="134">
        <v>100</v>
      </c>
      <c r="AO4" s="131">
        <v>203</v>
      </c>
    </row>
    <row r="5" spans="1:41" ht="15">
      <c r="A5" s="125" t="s">
        <v>458</v>
      </c>
      <c r="B5" s="126" t="s">
        <v>462</v>
      </c>
      <c r="C5" s="126" t="s">
        <v>56</v>
      </c>
      <c r="D5" s="122"/>
      <c r="E5" s="100"/>
      <c r="F5" s="103" t="s">
        <v>803</v>
      </c>
      <c r="G5" s="107"/>
      <c r="H5" s="107"/>
      <c r="I5" s="123">
        <v>5</v>
      </c>
      <c r="J5" s="110"/>
      <c r="K5" s="51">
        <v>2</v>
      </c>
      <c r="L5" s="51">
        <v>2</v>
      </c>
      <c r="M5" s="51">
        <v>0</v>
      </c>
      <c r="N5" s="51">
        <v>2</v>
      </c>
      <c r="O5" s="51">
        <v>1</v>
      </c>
      <c r="P5" s="52">
        <v>0</v>
      </c>
      <c r="Q5" s="52">
        <v>0</v>
      </c>
      <c r="R5" s="51">
        <v>1</v>
      </c>
      <c r="S5" s="51">
        <v>0</v>
      </c>
      <c r="T5" s="51">
        <v>2</v>
      </c>
      <c r="U5" s="51">
        <v>2</v>
      </c>
      <c r="V5" s="51">
        <v>1</v>
      </c>
      <c r="W5" s="52">
        <v>0.5</v>
      </c>
      <c r="X5" s="52">
        <v>0.5</v>
      </c>
      <c r="Y5" s="85"/>
      <c r="Z5" s="85"/>
      <c r="AA5" s="85" t="s">
        <v>262</v>
      </c>
      <c r="AB5" s="91" t="s">
        <v>542</v>
      </c>
      <c r="AC5" s="91" t="s">
        <v>582</v>
      </c>
      <c r="AD5" s="91"/>
      <c r="AE5" s="91" t="s">
        <v>218</v>
      </c>
      <c r="AF5" s="91" t="s">
        <v>604</v>
      </c>
      <c r="AG5" s="131">
        <v>0</v>
      </c>
      <c r="AH5" s="134">
        <v>0</v>
      </c>
      <c r="AI5" s="131">
        <v>0</v>
      </c>
      <c r="AJ5" s="134">
        <v>0</v>
      </c>
      <c r="AK5" s="131">
        <v>0</v>
      </c>
      <c r="AL5" s="134">
        <v>0</v>
      </c>
      <c r="AM5" s="131">
        <v>18</v>
      </c>
      <c r="AN5" s="134">
        <v>100</v>
      </c>
      <c r="AO5" s="131">
        <v>18</v>
      </c>
    </row>
    <row r="6" spans="1:41" ht="15">
      <c r="A6" s="125" t="s">
        <v>459</v>
      </c>
      <c r="B6" s="126" t="s">
        <v>463</v>
      </c>
      <c r="C6" s="126" t="s">
        <v>56</v>
      </c>
      <c r="D6" s="122"/>
      <c r="E6" s="100"/>
      <c r="F6" s="103" t="s">
        <v>804</v>
      </c>
      <c r="G6" s="107"/>
      <c r="H6" s="107"/>
      <c r="I6" s="123">
        <v>6</v>
      </c>
      <c r="J6" s="110"/>
      <c r="K6" s="51">
        <v>1</v>
      </c>
      <c r="L6" s="51">
        <v>0</v>
      </c>
      <c r="M6" s="51">
        <v>6</v>
      </c>
      <c r="N6" s="51">
        <v>6</v>
      </c>
      <c r="O6" s="51">
        <v>6</v>
      </c>
      <c r="P6" s="52" t="s">
        <v>778</v>
      </c>
      <c r="Q6" s="52" t="s">
        <v>778</v>
      </c>
      <c r="R6" s="51">
        <v>1</v>
      </c>
      <c r="S6" s="51">
        <v>1</v>
      </c>
      <c r="T6" s="51">
        <v>1</v>
      </c>
      <c r="U6" s="51">
        <v>6</v>
      </c>
      <c r="V6" s="51">
        <v>0</v>
      </c>
      <c r="W6" s="52">
        <v>0</v>
      </c>
      <c r="X6" s="52" t="s">
        <v>778</v>
      </c>
      <c r="Y6" s="85" t="s">
        <v>488</v>
      </c>
      <c r="Z6" s="85" t="s">
        <v>261</v>
      </c>
      <c r="AA6" s="85" t="s">
        <v>502</v>
      </c>
      <c r="AB6" s="91" t="s">
        <v>543</v>
      </c>
      <c r="AC6" s="91" t="s">
        <v>336</v>
      </c>
      <c r="AD6" s="91"/>
      <c r="AE6" s="91"/>
      <c r="AF6" s="91" t="s">
        <v>214</v>
      </c>
      <c r="AG6" s="131">
        <v>0</v>
      </c>
      <c r="AH6" s="134">
        <v>0</v>
      </c>
      <c r="AI6" s="131">
        <v>0</v>
      </c>
      <c r="AJ6" s="134">
        <v>0</v>
      </c>
      <c r="AK6" s="131">
        <v>0</v>
      </c>
      <c r="AL6" s="134">
        <v>0</v>
      </c>
      <c r="AM6" s="131">
        <v>118</v>
      </c>
      <c r="AN6" s="134">
        <v>100</v>
      </c>
      <c r="AO6" s="131">
        <v>118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456</v>
      </c>
      <c r="B2" s="91" t="s">
        <v>217</v>
      </c>
      <c r="C2" s="85">
        <f>VLOOKUP(GroupVertices[[#This Row],[Vertex]],Vertices[],MATCH("ID",Vertices[[#Headers],[Vertex]:[Vertex Content Word Count]],0),FALSE)</f>
        <v>9</v>
      </c>
    </row>
    <row r="3" spans="1:3" ht="15">
      <c r="A3" s="85" t="s">
        <v>456</v>
      </c>
      <c r="B3" s="91" t="s">
        <v>216</v>
      </c>
      <c r="C3" s="85">
        <f>VLOOKUP(GroupVertices[[#This Row],[Vertex]],Vertices[],MATCH("ID",Vertices[[#Headers],[Vertex]:[Vertex Content Word Count]],0),FALSE)</f>
        <v>6</v>
      </c>
    </row>
    <row r="4" spans="1:3" ht="15">
      <c r="A4" s="85" t="s">
        <v>456</v>
      </c>
      <c r="B4" s="91" t="s">
        <v>213</v>
      </c>
      <c r="C4" s="85">
        <f>VLOOKUP(GroupVertices[[#This Row],[Vertex]],Vertices[],MATCH("ID",Vertices[[#Headers],[Vertex]:[Vertex Content Word Count]],0),FALSE)</f>
        <v>5</v>
      </c>
    </row>
    <row r="5" spans="1:3" ht="15">
      <c r="A5" s="85" t="s">
        <v>457</v>
      </c>
      <c r="B5" s="91" t="s">
        <v>215</v>
      </c>
      <c r="C5" s="85">
        <f>VLOOKUP(GroupVertices[[#This Row],[Vertex]],Vertices[],MATCH("ID",Vertices[[#Headers],[Vertex]:[Vertex Content Word Count]],0),FALSE)</f>
        <v>8</v>
      </c>
    </row>
    <row r="6" spans="1:3" ht="15">
      <c r="A6" s="85" t="s">
        <v>457</v>
      </c>
      <c r="B6" s="91" t="s">
        <v>220</v>
      </c>
      <c r="C6" s="85">
        <f>VLOOKUP(GroupVertices[[#This Row],[Vertex]],Vertices[],MATCH("ID",Vertices[[#Headers],[Vertex]:[Vertex Content Word Count]],0),FALSE)</f>
        <v>4</v>
      </c>
    </row>
    <row r="7" spans="1:3" ht="15">
      <c r="A7" s="85" t="s">
        <v>457</v>
      </c>
      <c r="B7" s="91" t="s">
        <v>212</v>
      </c>
      <c r="C7" s="85">
        <f>VLOOKUP(GroupVertices[[#This Row],[Vertex]],Vertices[],MATCH("ID",Vertices[[#Headers],[Vertex]:[Vertex Content Word Count]],0),FALSE)</f>
        <v>3</v>
      </c>
    </row>
    <row r="8" spans="1:3" ht="15">
      <c r="A8" s="85" t="s">
        <v>458</v>
      </c>
      <c r="B8" s="91" t="s">
        <v>219</v>
      </c>
      <c r="C8" s="85">
        <f>VLOOKUP(GroupVertices[[#This Row],[Vertex]],Vertices[],MATCH("ID",Vertices[[#Headers],[Vertex]:[Vertex Content Word Count]],0),FALSE)</f>
        <v>11</v>
      </c>
    </row>
    <row r="9" spans="1:3" ht="15">
      <c r="A9" s="85" t="s">
        <v>458</v>
      </c>
      <c r="B9" s="91" t="s">
        <v>218</v>
      </c>
      <c r="C9" s="85">
        <f>VLOOKUP(GroupVertices[[#This Row],[Vertex]],Vertices[],MATCH("ID",Vertices[[#Headers],[Vertex]:[Vertex Content Word Count]],0),FALSE)</f>
        <v>10</v>
      </c>
    </row>
    <row r="10" spans="1:3" ht="15">
      <c r="A10" s="85" t="s">
        <v>459</v>
      </c>
      <c r="B10" s="91" t="s">
        <v>214</v>
      </c>
      <c r="C10"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470</v>
      </c>
      <c r="B2" s="36" t="s">
        <v>417</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8</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0.552601</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1.018181818181818</v>
      </c>
      <c r="I3" s="42">
        <f>COUNTIF(Vertices[Out-Degree],"&gt;= "&amp;H3)-COUNTIF(Vertices[Out-Degree],"&gt;="&amp;H4)</f>
        <v>0</v>
      </c>
      <c r="J3" s="41">
        <f aca="true" t="shared" si="4" ref="J3:J26">J2+($J$57-$J$2)/BinDivisor</f>
        <v>0.2545454545454545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0.005248636363636364</v>
      </c>
      <c r="O3" s="42">
        <f>COUNTIF(Vertices[Eigenvector Centrality],"&gt;= "&amp;N3)-COUNTIF(Vertices[Eigenvector Centrality],"&gt;="&amp;N4)</f>
        <v>0</v>
      </c>
      <c r="P3" s="41">
        <f aca="true" t="shared" si="7" ref="P3:P26">P2+($P$57-$P$2)/BinDivisor</f>
        <v>0.5770012545454546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0.14545454545454545</v>
      </c>
      <c r="G4" s="40">
        <f>COUNTIF(Vertices[In-Degree],"&gt;= "&amp;F4)-COUNTIF(Vertices[In-Degree],"&gt;="&amp;F5)</f>
        <v>0</v>
      </c>
      <c r="H4" s="39">
        <f t="shared" si="3"/>
        <v>1.0363636363636362</v>
      </c>
      <c r="I4" s="40">
        <f>COUNTIF(Vertices[Out-Degree],"&gt;= "&amp;H4)-COUNTIF(Vertices[Out-Degree],"&gt;="&amp;H5)</f>
        <v>0</v>
      </c>
      <c r="J4" s="39">
        <f t="shared" si="4"/>
        <v>0.509090909090909</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0.010497272727272728</v>
      </c>
      <c r="O4" s="40">
        <f>COUNTIF(Vertices[Eigenvector Centrality],"&gt;= "&amp;N4)-COUNTIF(Vertices[Eigenvector Centrality],"&gt;="&amp;N5)</f>
        <v>0</v>
      </c>
      <c r="P4" s="39">
        <f t="shared" si="7"/>
        <v>0.6014015090909092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1.0545454545454542</v>
      </c>
      <c r="I5" s="42">
        <f>COUNTIF(Vertices[Out-Degree],"&gt;= "&amp;H5)-COUNTIF(Vertices[Out-Degree],"&gt;="&amp;H6)</f>
        <v>0</v>
      </c>
      <c r="J5" s="41">
        <f t="shared" si="4"/>
        <v>0.7636363636363636</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0.01574590909090909</v>
      </c>
      <c r="O5" s="42">
        <f>COUNTIF(Vertices[Eigenvector Centrality],"&gt;= "&amp;N5)-COUNTIF(Vertices[Eigenvector Centrality],"&gt;="&amp;N6)</f>
        <v>0</v>
      </c>
      <c r="P5" s="41">
        <f t="shared" si="7"/>
        <v>0.6258017636363638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0.2909090909090909</v>
      </c>
      <c r="G6" s="40">
        <f>COUNTIF(Vertices[In-Degree],"&gt;= "&amp;F6)-COUNTIF(Vertices[In-Degree],"&gt;="&amp;F7)</f>
        <v>0</v>
      </c>
      <c r="H6" s="39">
        <f t="shared" si="3"/>
        <v>1.0727272727272723</v>
      </c>
      <c r="I6" s="40">
        <f>COUNTIF(Vertices[Out-Degree],"&gt;= "&amp;H6)-COUNTIF(Vertices[Out-Degree],"&gt;="&amp;H7)</f>
        <v>0</v>
      </c>
      <c r="J6" s="39">
        <f t="shared" si="4"/>
        <v>1.018181818181818</v>
      </c>
      <c r="K6" s="40">
        <f>COUNTIF(Vertices[Betweenness Centrality],"&gt;= "&amp;J6)-COUNTIF(Vertices[Betweenness Centrality],"&gt;="&amp;J7)</f>
        <v>0</v>
      </c>
      <c r="L6" s="39">
        <f t="shared" si="5"/>
        <v>0.07272727272727272</v>
      </c>
      <c r="M6" s="40">
        <f>COUNTIF(Vertices[Closeness Centrality],"&gt;= "&amp;L6)-COUNTIF(Vertices[Closeness Centrality],"&gt;="&amp;L7)</f>
        <v>4</v>
      </c>
      <c r="N6" s="39">
        <f t="shared" si="6"/>
        <v>0.020994545454545457</v>
      </c>
      <c r="O6" s="40">
        <f>COUNTIF(Vertices[Eigenvector Centrality],"&gt;= "&amp;N6)-COUNTIF(Vertices[Eigenvector Centrality],"&gt;="&amp;N7)</f>
        <v>0</v>
      </c>
      <c r="P6" s="39">
        <f t="shared" si="7"/>
        <v>0.6502020181818183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23</v>
      </c>
      <c r="D7" s="34">
        <f t="shared" si="1"/>
        <v>0</v>
      </c>
      <c r="E7" s="3">
        <f>COUNTIF(Vertices[Degree],"&gt;= "&amp;D7)-COUNTIF(Vertices[Degree],"&gt;="&amp;D8)</f>
        <v>0</v>
      </c>
      <c r="F7" s="41">
        <f t="shared" si="2"/>
        <v>0.36363636363636365</v>
      </c>
      <c r="G7" s="42">
        <f>COUNTIF(Vertices[In-Degree],"&gt;= "&amp;F7)-COUNTIF(Vertices[In-Degree],"&gt;="&amp;F8)</f>
        <v>0</v>
      </c>
      <c r="H7" s="41">
        <f t="shared" si="3"/>
        <v>1.0909090909090904</v>
      </c>
      <c r="I7" s="42">
        <f>COUNTIF(Vertices[Out-Degree],"&gt;= "&amp;H7)-COUNTIF(Vertices[Out-Degree],"&gt;="&amp;H8)</f>
        <v>0</v>
      </c>
      <c r="J7" s="41">
        <f t="shared" si="4"/>
        <v>1.2727272727272725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0.026243181818181822</v>
      </c>
      <c r="O7" s="42">
        <f>COUNTIF(Vertices[Eigenvector Centrality],"&gt;= "&amp;N7)-COUNTIF(Vertices[Eigenvector Centrality],"&gt;="&amp;N8)</f>
        <v>0</v>
      </c>
      <c r="P7" s="41">
        <f t="shared" si="7"/>
        <v>0.6746022727272729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0.4363636363636364</v>
      </c>
      <c r="G8" s="40">
        <f>COUNTIF(Vertices[In-Degree],"&gt;= "&amp;F8)-COUNTIF(Vertices[In-Degree],"&gt;="&amp;F9)</f>
        <v>0</v>
      </c>
      <c r="H8" s="39">
        <f t="shared" si="3"/>
        <v>1.1090909090909085</v>
      </c>
      <c r="I8" s="40">
        <f>COUNTIF(Vertices[Out-Degree],"&gt;= "&amp;H8)-COUNTIF(Vertices[Out-Degree],"&gt;="&amp;H9)</f>
        <v>0</v>
      </c>
      <c r="J8" s="39">
        <f t="shared" si="4"/>
        <v>1.527272727272727</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0.03149181818181818</v>
      </c>
      <c r="O8" s="40">
        <f>COUNTIF(Vertices[Eigenvector Centrality],"&gt;= "&amp;N8)-COUNTIF(Vertices[Eigenvector Centrality],"&gt;="&amp;N9)</f>
        <v>0</v>
      </c>
      <c r="P8" s="39">
        <f t="shared" si="7"/>
        <v>0.6990025272727275</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1.1272727272727265</v>
      </c>
      <c r="I9" s="42">
        <f>COUNTIF(Vertices[Out-Degree],"&gt;= "&amp;H9)-COUNTIF(Vertices[Out-Degree],"&gt;="&amp;H10)</f>
        <v>0</v>
      </c>
      <c r="J9" s="41">
        <f t="shared" si="4"/>
        <v>1.7818181818181813</v>
      </c>
      <c r="K9" s="42">
        <f>COUNTIF(Vertices[Betweenness Centrality],"&gt;= "&amp;J9)-COUNTIF(Vertices[Betweenness Centrality],"&gt;="&amp;J10)</f>
        <v>0</v>
      </c>
      <c r="L9" s="41">
        <f t="shared" si="5"/>
        <v>0.1272727272727273</v>
      </c>
      <c r="M9" s="42">
        <f>COUNTIF(Vertices[Closeness Centrality],"&gt;= "&amp;L9)-COUNTIF(Vertices[Closeness Centrality],"&gt;="&amp;L10)</f>
        <v>2</v>
      </c>
      <c r="N9" s="41">
        <f t="shared" si="6"/>
        <v>0.03674045454545455</v>
      </c>
      <c r="O9" s="42">
        <f>COUNTIF(Vertices[Eigenvector Centrality],"&gt;= "&amp;N9)-COUNTIF(Vertices[Eigenvector Centrality],"&gt;="&amp;N10)</f>
        <v>0</v>
      </c>
      <c r="P9" s="41">
        <f t="shared" si="7"/>
        <v>0.7234027818181821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471</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1.1454545454545446</v>
      </c>
      <c r="I10" s="40">
        <f>COUNTIF(Vertices[Out-Degree],"&gt;= "&amp;H10)-COUNTIF(Vertices[Out-Degree],"&gt;="&amp;H11)</f>
        <v>0</v>
      </c>
      <c r="J10" s="39">
        <f t="shared" si="4"/>
        <v>2.0363636363636357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0.04198909090909091</v>
      </c>
      <c r="O10" s="40">
        <f>COUNTIF(Vertices[Eigenvector Centrality],"&gt;= "&amp;N10)-COUNTIF(Vertices[Eigenvector Centrality],"&gt;="&amp;N11)</f>
        <v>0</v>
      </c>
      <c r="P10" s="39">
        <f t="shared" si="7"/>
        <v>0.7478030363636367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1.1636363636363627</v>
      </c>
      <c r="I11" s="42">
        <f>COUNTIF(Vertices[Out-Degree],"&gt;= "&amp;H11)-COUNTIF(Vertices[Out-Degree],"&gt;="&amp;H12)</f>
        <v>0</v>
      </c>
      <c r="J11" s="41">
        <f t="shared" si="4"/>
        <v>2.29090909090909</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0.04723772727272728</v>
      </c>
      <c r="O11" s="42">
        <f>COUNTIF(Vertices[Eigenvector Centrality],"&gt;= "&amp;N11)-COUNTIF(Vertices[Eigenvector Centrality],"&gt;="&amp;N12)</f>
        <v>0</v>
      </c>
      <c r="P11" s="41">
        <f t="shared" si="7"/>
        <v>0.7722032909090912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6</v>
      </c>
      <c r="D12" s="34">
        <f t="shared" si="1"/>
        <v>0</v>
      </c>
      <c r="E12" s="3">
        <f>COUNTIF(Vertices[Degree],"&gt;= "&amp;D12)-COUNTIF(Vertices[Degree],"&gt;="&amp;D13)</f>
        <v>0</v>
      </c>
      <c r="F12" s="39">
        <f t="shared" si="2"/>
        <v>0.7272727272727274</v>
      </c>
      <c r="G12" s="40">
        <f>COUNTIF(Vertices[In-Degree],"&gt;= "&amp;F12)-COUNTIF(Vertices[In-Degree],"&gt;="&amp;F13)</f>
        <v>0</v>
      </c>
      <c r="H12" s="39">
        <f t="shared" si="3"/>
        <v>1.1818181818181808</v>
      </c>
      <c r="I12" s="40">
        <f>COUNTIF(Vertices[Out-Degree],"&gt;= "&amp;H12)-COUNTIF(Vertices[Out-Degree],"&gt;="&amp;H13)</f>
        <v>0</v>
      </c>
      <c r="J12" s="39">
        <f t="shared" si="4"/>
        <v>2.5454545454545445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0.052486363636363643</v>
      </c>
      <c r="O12" s="40">
        <f>COUNTIF(Vertices[Eigenvector Centrality],"&gt;= "&amp;N12)-COUNTIF(Vertices[Eigenvector Centrality],"&gt;="&amp;N13)</f>
        <v>0</v>
      </c>
      <c r="P12" s="39">
        <f t="shared" si="7"/>
        <v>0.7966035454545458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24</v>
      </c>
      <c r="D13" s="34">
        <f t="shared" si="1"/>
        <v>0</v>
      </c>
      <c r="E13" s="3">
        <f>COUNTIF(Vertices[Degree],"&gt;= "&amp;D13)-COUNTIF(Vertices[Degree],"&gt;="&amp;D14)</f>
        <v>0</v>
      </c>
      <c r="F13" s="41">
        <f t="shared" si="2"/>
        <v>0.8000000000000002</v>
      </c>
      <c r="G13" s="42">
        <f>COUNTIF(Vertices[In-Degree],"&gt;= "&amp;F13)-COUNTIF(Vertices[In-Degree],"&gt;="&amp;F14)</f>
        <v>0</v>
      </c>
      <c r="H13" s="41">
        <f t="shared" si="3"/>
        <v>1.1999999999999988</v>
      </c>
      <c r="I13" s="42">
        <f>COUNTIF(Vertices[Out-Degree],"&gt;= "&amp;H13)-COUNTIF(Vertices[Out-Degree],"&gt;="&amp;H14)</f>
        <v>0</v>
      </c>
      <c r="J13" s="41">
        <f t="shared" si="4"/>
        <v>2.799999999999999</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0.05773500000000001</v>
      </c>
      <c r="O13" s="42">
        <f>COUNTIF(Vertices[Eigenvector Centrality],"&gt;= "&amp;N13)-COUNTIF(Vertices[Eigenvector Centrality],"&gt;="&amp;N14)</f>
        <v>0</v>
      </c>
      <c r="P13" s="41">
        <f t="shared" si="7"/>
        <v>0.8210038000000004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0.8727272727272729</v>
      </c>
      <c r="G14" s="40">
        <f>COUNTIF(Vertices[In-Degree],"&gt;= "&amp;F14)-COUNTIF(Vertices[In-Degree],"&gt;="&amp;F15)</f>
        <v>0</v>
      </c>
      <c r="H14" s="39">
        <f t="shared" si="3"/>
        <v>1.218181818181817</v>
      </c>
      <c r="I14" s="40">
        <f>COUNTIF(Vertices[Out-Degree],"&gt;= "&amp;H14)-COUNTIF(Vertices[Out-Degree],"&gt;="&amp;H15)</f>
        <v>0</v>
      </c>
      <c r="J14" s="39">
        <f t="shared" si="4"/>
        <v>3.0545454545454533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0.06298363636363637</v>
      </c>
      <c r="O14" s="40">
        <f>COUNTIF(Vertices[Eigenvector Centrality],"&gt;= "&amp;N14)-COUNTIF(Vertices[Eigenvector Centrality],"&gt;="&amp;N15)</f>
        <v>0</v>
      </c>
      <c r="P14" s="39">
        <f t="shared" si="7"/>
        <v>0.845404054545455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24</v>
      </c>
      <c r="D15" s="34">
        <f t="shared" si="1"/>
        <v>0</v>
      </c>
      <c r="E15" s="3">
        <f>COUNTIF(Vertices[Degree],"&gt;= "&amp;D15)-COUNTIF(Vertices[Degree],"&gt;="&amp;D16)</f>
        <v>0</v>
      </c>
      <c r="F15" s="41">
        <f t="shared" si="2"/>
        <v>0.9454545454545457</v>
      </c>
      <c r="G15" s="42">
        <f>COUNTIF(Vertices[In-Degree],"&gt;= "&amp;F15)-COUNTIF(Vertices[In-Degree],"&gt;="&amp;F16)</f>
        <v>1</v>
      </c>
      <c r="H15" s="41">
        <f t="shared" si="3"/>
        <v>1.236363636363635</v>
      </c>
      <c r="I15" s="42">
        <f>COUNTIF(Vertices[Out-Degree],"&gt;= "&amp;H15)-COUNTIF(Vertices[Out-Degree],"&gt;="&amp;H16)</f>
        <v>0</v>
      </c>
      <c r="J15" s="41">
        <f t="shared" si="4"/>
        <v>3.3090909090909078</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0.06823227272727272</v>
      </c>
      <c r="O15" s="42">
        <f>COUNTIF(Vertices[Eigenvector Centrality],"&gt;= "&amp;N15)-COUNTIF(Vertices[Eigenvector Centrality],"&gt;="&amp;N16)</f>
        <v>0</v>
      </c>
      <c r="P15" s="41">
        <f t="shared" si="7"/>
        <v>0.8698043090909096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1.0181818181818183</v>
      </c>
      <c r="G16" s="40">
        <f>COUNTIF(Vertices[In-Degree],"&gt;= "&amp;F16)-COUNTIF(Vertices[In-Degree],"&gt;="&amp;F17)</f>
        <v>0</v>
      </c>
      <c r="H16" s="39">
        <f t="shared" si="3"/>
        <v>1.254545454545453</v>
      </c>
      <c r="I16" s="40">
        <f>COUNTIF(Vertices[Out-Degree],"&gt;= "&amp;H16)-COUNTIF(Vertices[Out-Degree],"&gt;="&amp;H17)</f>
        <v>0</v>
      </c>
      <c r="J16" s="39">
        <f t="shared" si="4"/>
        <v>3.563636363636362</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0.07348090909090908</v>
      </c>
      <c r="O16" s="40">
        <f>COUNTIF(Vertices[Eigenvector Centrality],"&gt;= "&amp;N16)-COUNTIF(Vertices[Eigenvector Centrality],"&gt;="&amp;N17)</f>
        <v>0</v>
      </c>
      <c r="P16" s="39">
        <f t="shared" si="7"/>
        <v>0.8942045636363641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1.090909090909091</v>
      </c>
      <c r="G17" s="42">
        <f>COUNTIF(Vertices[In-Degree],"&gt;= "&amp;F17)-COUNTIF(Vertices[In-Degree],"&gt;="&amp;F18)</f>
        <v>0</v>
      </c>
      <c r="H17" s="41">
        <f t="shared" si="3"/>
        <v>1.2727272727272712</v>
      </c>
      <c r="I17" s="42">
        <f>COUNTIF(Vertices[Out-Degree],"&gt;= "&amp;H17)-COUNTIF(Vertices[Out-Degree],"&gt;="&amp;H18)</f>
        <v>0</v>
      </c>
      <c r="J17" s="41">
        <f t="shared" si="4"/>
        <v>3.8181818181818166</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0.07872954545454544</v>
      </c>
      <c r="O17" s="42">
        <f>COUNTIF(Vertices[Eigenvector Centrality],"&gt;= "&amp;N17)-COUNTIF(Vertices[Eigenvector Centrality],"&gt;="&amp;N18)</f>
        <v>0</v>
      </c>
      <c r="P17" s="41">
        <f t="shared" si="7"/>
        <v>0.9186048181818187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1.2909090909090892</v>
      </c>
      <c r="I18" s="40">
        <f>COUNTIF(Vertices[Out-Degree],"&gt;= "&amp;H18)-COUNTIF(Vertices[Out-Degree],"&gt;="&amp;H19)</f>
        <v>0</v>
      </c>
      <c r="J18" s="39">
        <f t="shared" si="4"/>
        <v>4.072727272727271</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0.0839781818181818</v>
      </c>
      <c r="O18" s="40">
        <f>COUNTIF(Vertices[Eigenvector Centrality],"&gt;= "&amp;N18)-COUNTIF(Vertices[Eigenvector Centrality],"&gt;="&amp;N19)</f>
        <v>0</v>
      </c>
      <c r="P18" s="39">
        <f t="shared" si="7"/>
        <v>0.9430050727272733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1.2363636363636366</v>
      </c>
      <c r="G19" s="42">
        <f>COUNTIF(Vertices[In-Degree],"&gt;= "&amp;F19)-COUNTIF(Vertices[In-Degree],"&gt;="&amp;F20)</f>
        <v>0</v>
      </c>
      <c r="H19" s="41">
        <f t="shared" si="3"/>
        <v>1.3090909090909073</v>
      </c>
      <c r="I19" s="42">
        <f>COUNTIF(Vertices[Out-Degree],"&gt;= "&amp;H19)-COUNTIF(Vertices[Out-Degree],"&gt;="&amp;H20)</f>
        <v>0</v>
      </c>
      <c r="J19" s="41">
        <f t="shared" si="4"/>
        <v>4.327272727272726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0.08922681818181816</v>
      </c>
      <c r="O19" s="42">
        <f>COUNTIF(Vertices[Eigenvector Centrality],"&gt;= "&amp;N19)-COUNTIF(Vertices[Eigenvector Centrality],"&gt;="&amp;N20)</f>
        <v>0</v>
      </c>
      <c r="P19" s="41">
        <f t="shared" si="7"/>
        <v>0.9674053272727279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1.3090909090909093</v>
      </c>
      <c r="G20" s="40">
        <f>COUNTIF(Vertices[In-Degree],"&gt;= "&amp;F20)-COUNTIF(Vertices[In-Degree],"&gt;="&amp;F21)</f>
        <v>0</v>
      </c>
      <c r="H20" s="39">
        <f t="shared" si="3"/>
        <v>1.3272727272727254</v>
      </c>
      <c r="I20" s="40">
        <f>COUNTIF(Vertices[Out-Degree],"&gt;= "&amp;H20)-COUNTIF(Vertices[Out-Degree],"&gt;="&amp;H21)</f>
        <v>0</v>
      </c>
      <c r="J20" s="39">
        <f t="shared" si="4"/>
        <v>4.581818181818181</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0.09447545454545452</v>
      </c>
      <c r="O20" s="40">
        <f>COUNTIF(Vertices[Eigenvector Centrality],"&gt;= "&amp;N20)-COUNTIF(Vertices[Eigenvector Centrality],"&gt;="&amp;N21)</f>
        <v>0</v>
      </c>
      <c r="P20" s="39">
        <f t="shared" si="7"/>
        <v>0.9918055818181825</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1.381818181818182</v>
      </c>
      <c r="G21" s="42">
        <f>COUNTIF(Vertices[In-Degree],"&gt;= "&amp;F21)-COUNTIF(Vertices[In-Degree],"&gt;="&amp;F22)</f>
        <v>0</v>
      </c>
      <c r="H21" s="41">
        <f t="shared" si="3"/>
        <v>1.3454545454545435</v>
      </c>
      <c r="I21" s="42">
        <f>COUNTIF(Vertices[Out-Degree],"&gt;= "&amp;H21)-COUNTIF(Vertices[Out-Degree],"&gt;="&amp;H22)</f>
        <v>0</v>
      </c>
      <c r="J21" s="41">
        <f t="shared" si="4"/>
        <v>4.836363636363636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0.09972409090909087</v>
      </c>
      <c r="O21" s="42">
        <f>COUNTIF(Vertices[Eigenvector Centrality],"&gt;= "&amp;N21)-COUNTIF(Vertices[Eigenvector Centrality],"&gt;="&amp;N22)</f>
        <v>0</v>
      </c>
      <c r="P21" s="41">
        <f t="shared" si="7"/>
        <v>1.016205836363637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1.4545454545454548</v>
      </c>
      <c r="G22" s="40">
        <f>COUNTIF(Vertices[In-Degree],"&gt;= "&amp;F22)-COUNTIF(Vertices[In-Degree],"&gt;="&amp;F23)</f>
        <v>0</v>
      </c>
      <c r="H22" s="39">
        <f t="shared" si="3"/>
        <v>1.3636363636363615</v>
      </c>
      <c r="I22" s="40">
        <f>COUNTIF(Vertices[Out-Degree],"&gt;= "&amp;H22)-COUNTIF(Vertices[Out-Degree],"&gt;="&amp;H23)</f>
        <v>0</v>
      </c>
      <c r="J22" s="39">
        <f t="shared" si="4"/>
        <v>5.090909090909091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0.10497272727272723</v>
      </c>
      <c r="O22" s="40">
        <f>COUNTIF(Vertices[Eigenvector Centrality],"&gt;= "&amp;N22)-COUNTIF(Vertices[Eigenvector Centrality],"&gt;="&amp;N23)</f>
        <v>4</v>
      </c>
      <c r="P22" s="39">
        <f t="shared" si="7"/>
        <v>1.0406060909090915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22</v>
      </c>
      <c r="D23" s="34">
        <f t="shared" si="1"/>
        <v>0</v>
      </c>
      <c r="E23" s="3">
        <f>COUNTIF(Vertices[Degree],"&gt;= "&amp;D23)-COUNTIF(Vertices[Degree],"&gt;="&amp;D24)</f>
        <v>0</v>
      </c>
      <c r="F23" s="41">
        <f t="shared" si="2"/>
        <v>1.5272727272727276</v>
      </c>
      <c r="G23" s="42">
        <f>COUNTIF(Vertices[In-Degree],"&gt;= "&amp;F23)-COUNTIF(Vertices[In-Degree],"&gt;="&amp;F24)</f>
        <v>0</v>
      </c>
      <c r="H23" s="41">
        <f t="shared" si="3"/>
        <v>1.3818181818181796</v>
      </c>
      <c r="I23" s="42">
        <f>COUNTIF(Vertices[Out-Degree],"&gt;= "&amp;H23)-COUNTIF(Vertices[Out-Degree],"&gt;="&amp;H24)</f>
        <v>0</v>
      </c>
      <c r="J23" s="41">
        <f t="shared" si="4"/>
        <v>5.345454545454546</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0.11022136363636359</v>
      </c>
      <c r="O23" s="42">
        <f>COUNTIF(Vertices[Eigenvector Centrality],"&gt;= "&amp;N23)-COUNTIF(Vertices[Eigenvector Centrality],"&gt;="&amp;N24)</f>
        <v>0</v>
      </c>
      <c r="P23" s="41">
        <f t="shared" si="7"/>
        <v>1.065006345454546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1.6000000000000003</v>
      </c>
      <c r="G24" s="40">
        <f>COUNTIF(Vertices[In-Degree],"&gt;= "&amp;F24)-COUNTIF(Vertices[In-Degree],"&gt;="&amp;F25)</f>
        <v>0</v>
      </c>
      <c r="H24" s="39">
        <f t="shared" si="3"/>
        <v>1.3999999999999977</v>
      </c>
      <c r="I24" s="40">
        <f>COUNTIF(Vertices[Out-Degree],"&gt;= "&amp;H24)-COUNTIF(Vertices[Out-Degree],"&gt;="&amp;H25)</f>
        <v>0</v>
      </c>
      <c r="J24" s="39">
        <f t="shared" si="4"/>
        <v>5.6000000000000005</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0.11546999999999995</v>
      </c>
      <c r="O24" s="40">
        <f>COUNTIF(Vertices[Eigenvector Centrality],"&gt;= "&amp;N24)-COUNTIF(Vertices[Eigenvector Centrality],"&gt;="&amp;N25)</f>
        <v>0</v>
      </c>
      <c r="P24" s="39">
        <f t="shared" si="7"/>
        <v>1.0894066000000004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1.672727272727273</v>
      </c>
      <c r="G25" s="42">
        <f>COUNTIF(Vertices[In-Degree],"&gt;= "&amp;F25)-COUNTIF(Vertices[In-Degree],"&gt;="&amp;F26)</f>
        <v>0</v>
      </c>
      <c r="H25" s="41">
        <f t="shared" si="3"/>
        <v>1.4181818181818158</v>
      </c>
      <c r="I25" s="42">
        <f>COUNTIF(Vertices[Out-Degree],"&gt;= "&amp;H25)-COUNTIF(Vertices[Out-Degree],"&gt;="&amp;H26)</f>
        <v>0</v>
      </c>
      <c r="J25" s="41">
        <f t="shared" si="4"/>
        <v>5.854545454545455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0.1207186363636363</v>
      </c>
      <c r="O25" s="42">
        <f>COUNTIF(Vertices[Eigenvector Centrality],"&gt;= "&amp;N25)-COUNTIF(Vertices[Eigenvector Centrality],"&gt;="&amp;N26)</f>
        <v>0</v>
      </c>
      <c r="P25" s="41">
        <f t="shared" si="7"/>
        <v>1.113806854545455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1.463415</v>
      </c>
      <c r="D26" s="34">
        <f t="shared" si="1"/>
        <v>0</v>
      </c>
      <c r="E26" s="3">
        <f>COUNTIF(Vertices[Degree],"&gt;= "&amp;D26)-COUNTIF(Vertices[Degree],"&gt;="&amp;D28)</f>
        <v>0</v>
      </c>
      <c r="F26" s="39">
        <f t="shared" si="2"/>
        <v>1.7454545454545458</v>
      </c>
      <c r="G26" s="40">
        <f>COUNTIF(Vertices[In-Degree],"&gt;= "&amp;F26)-COUNTIF(Vertices[In-Degree],"&gt;="&amp;F28)</f>
        <v>0</v>
      </c>
      <c r="H26" s="39">
        <f t="shared" si="3"/>
        <v>1.4363636363636338</v>
      </c>
      <c r="I26" s="40">
        <f>COUNTIF(Vertices[Out-Degree],"&gt;= "&amp;H26)-COUNTIF(Vertices[Out-Degree],"&gt;="&amp;H28)</f>
        <v>0</v>
      </c>
      <c r="J26" s="39">
        <f t="shared" si="4"/>
        <v>6.10909090909091</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0.12596727272727268</v>
      </c>
      <c r="O26" s="40">
        <f>COUNTIF(Vertices[Eigenvector Centrality],"&gt;= "&amp;N26)-COUNTIF(Vertices[Eigenvector Centrality],"&gt;="&amp;N28)</f>
        <v>0</v>
      </c>
      <c r="P26" s="39">
        <f t="shared" si="7"/>
        <v>1.1382071090909094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158</v>
      </c>
      <c r="B28" s="36">
        <v>0.08333333333333333</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1.454545454545452</v>
      </c>
      <c r="I28" s="42">
        <f>COUNTIF(Vertices[Out-Degree],"&gt;= "&amp;H28)-COUNTIF(Vertices[Out-Degree],"&gt;="&amp;H40)</f>
        <v>0</v>
      </c>
      <c r="J28" s="41">
        <f>J26+($J$57-$J$2)/BinDivisor</f>
        <v>6.363636363636365</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0.13121590909090905</v>
      </c>
      <c r="O28" s="42">
        <f>COUNTIF(Vertices[Eigenvector Centrality],"&gt;= "&amp;N28)-COUNTIF(Vertices[Eigenvector Centrality],"&gt;="&amp;N40)</f>
        <v>0</v>
      </c>
      <c r="P28" s="41">
        <f>P26+($P$57-$P$2)/BinDivisor</f>
        <v>1.1626073636363639</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472</v>
      </c>
      <c r="B29" s="36">
        <v>0.210556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473</v>
      </c>
      <c r="B31" s="36" t="s">
        <v>474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1.47272727272727</v>
      </c>
      <c r="I40" s="40">
        <f>COUNTIF(Vertices[Out-Degree],"&gt;= "&amp;H40)-COUNTIF(Vertices[Out-Degree],"&gt;="&amp;H41)</f>
        <v>0</v>
      </c>
      <c r="J40" s="39">
        <f>J28+($J$57-$J$2)/BinDivisor</f>
        <v>6.61818181818182</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0.13646454545454542</v>
      </c>
      <c r="O40" s="40">
        <f>COUNTIF(Vertices[Eigenvector Centrality],"&gt;= "&amp;N40)-COUNTIF(Vertices[Eigenvector Centrality],"&gt;="&amp;N41)</f>
        <v>0</v>
      </c>
      <c r="P40" s="39">
        <f>P28+($P$57-$P$2)/BinDivisor</f>
        <v>1.1870076181818183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1</v>
      </c>
      <c r="H41" s="41">
        <f aca="true" t="shared" si="12" ref="H41:H56">H40+($H$57-$H$2)/BinDivisor</f>
        <v>1.490909090909088</v>
      </c>
      <c r="I41" s="42">
        <f>COUNTIF(Vertices[Out-Degree],"&gt;= "&amp;H41)-COUNTIF(Vertices[Out-Degree],"&gt;="&amp;H42)</f>
        <v>0</v>
      </c>
      <c r="J41" s="41">
        <f aca="true" t="shared" si="13" ref="J41:J56">J40+($J$57-$J$2)/BinDivisor</f>
        <v>6.872727272727275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0.1417131818181818</v>
      </c>
      <c r="O41" s="42">
        <f>COUNTIF(Vertices[Eigenvector Centrality],"&gt;= "&amp;N41)-COUNTIF(Vertices[Eigenvector Centrality],"&gt;="&amp;N42)</f>
        <v>0</v>
      </c>
      <c r="P41" s="41">
        <f aca="true" t="shared" si="16" ref="P41:P56">P40+($P$57-$P$2)/BinDivisor</f>
        <v>1.2114078727272728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1.5090909090909062</v>
      </c>
      <c r="I42" s="40">
        <f>COUNTIF(Vertices[Out-Degree],"&gt;= "&amp;H42)-COUNTIF(Vertices[Out-Degree],"&gt;="&amp;H43)</f>
        <v>0</v>
      </c>
      <c r="J42" s="39">
        <f t="shared" si="13"/>
        <v>7.12727272727273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0.14696181818181817</v>
      </c>
      <c r="O42" s="40">
        <f>COUNTIF(Vertices[Eigenvector Centrality],"&gt;= "&amp;N42)-COUNTIF(Vertices[Eigenvector Centrality],"&gt;="&amp;N43)</f>
        <v>0</v>
      </c>
      <c r="P42" s="39">
        <f t="shared" si="16"/>
        <v>1.2358081272727273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1.5272727272727242</v>
      </c>
      <c r="I43" s="42">
        <f>COUNTIF(Vertices[Out-Degree],"&gt;= "&amp;H43)-COUNTIF(Vertices[Out-Degree],"&gt;="&amp;H44)</f>
        <v>0</v>
      </c>
      <c r="J43" s="41">
        <f t="shared" si="13"/>
        <v>7.3818181818181845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0.15221045454545454</v>
      </c>
      <c r="O43" s="42">
        <f>COUNTIF(Vertices[Eigenvector Centrality],"&gt;= "&amp;N43)-COUNTIF(Vertices[Eigenvector Centrality],"&gt;="&amp;N44)</f>
        <v>0</v>
      </c>
      <c r="P43" s="41">
        <f t="shared" si="16"/>
        <v>1.2602083818181817</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1.5454545454545423</v>
      </c>
      <c r="I44" s="40">
        <f>COUNTIF(Vertices[Out-Degree],"&gt;= "&amp;H44)-COUNTIF(Vertices[Out-Degree],"&gt;="&amp;H45)</f>
        <v>0</v>
      </c>
      <c r="J44" s="39">
        <f t="shared" si="13"/>
        <v>7.636363636363639</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0.1574590909090909</v>
      </c>
      <c r="O44" s="40">
        <f>COUNTIF(Vertices[Eigenvector Centrality],"&gt;= "&amp;N44)-COUNTIF(Vertices[Eigenvector Centrality],"&gt;="&amp;N45)</f>
        <v>0</v>
      </c>
      <c r="P44" s="39">
        <f t="shared" si="16"/>
        <v>1.2846086363636362</v>
      </c>
      <c r="Q44" s="40">
        <f>COUNTIF(Vertices[PageRank],"&gt;= "&amp;P44)-COUNTIF(Vertices[PageRank],"&gt;="&amp;P45)</f>
        <v>1</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1.5636363636363604</v>
      </c>
      <c r="I45" s="42">
        <f>COUNTIF(Vertices[Out-Degree],"&gt;= "&amp;H45)-COUNTIF(Vertices[Out-Degree],"&gt;="&amp;H46)</f>
        <v>0</v>
      </c>
      <c r="J45" s="41">
        <f t="shared" si="13"/>
        <v>7.890909090909094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0.16270772727272728</v>
      </c>
      <c r="O45" s="42">
        <f>COUNTIF(Vertices[Eigenvector Centrality],"&gt;= "&amp;N45)-COUNTIF(Vertices[Eigenvector Centrality],"&gt;="&amp;N46)</f>
        <v>0</v>
      </c>
      <c r="P45" s="41">
        <f t="shared" si="16"/>
        <v>1.3090088909090907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1.5818181818181785</v>
      </c>
      <c r="I46" s="40">
        <f>COUNTIF(Vertices[Out-Degree],"&gt;= "&amp;H46)-COUNTIF(Vertices[Out-Degree],"&gt;="&amp;H47)</f>
        <v>0</v>
      </c>
      <c r="J46" s="39">
        <f t="shared" si="13"/>
        <v>8.145454545454548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0.16795636363636365</v>
      </c>
      <c r="O46" s="40">
        <f>COUNTIF(Vertices[Eigenvector Centrality],"&gt;= "&amp;N46)-COUNTIF(Vertices[Eigenvector Centrality],"&gt;="&amp;N47)</f>
        <v>0</v>
      </c>
      <c r="P46" s="39">
        <f t="shared" si="16"/>
        <v>1.3334091454545451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1.5999999999999965</v>
      </c>
      <c r="I47" s="42">
        <f>COUNTIF(Vertices[Out-Degree],"&gt;= "&amp;H47)-COUNTIF(Vertices[Out-Degree],"&gt;="&amp;H48)</f>
        <v>0</v>
      </c>
      <c r="J47" s="41">
        <f t="shared" si="13"/>
        <v>8.400000000000002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0.17320500000000003</v>
      </c>
      <c r="O47" s="42">
        <f>COUNTIF(Vertices[Eigenvector Centrality],"&gt;= "&amp;N47)-COUNTIF(Vertices[Eigenvector Centrality],"&gt;="&amp;N48)</f>
        <v>0</v>
      </c>
      <c r="P47" s="41">
        <f t="shared" si="16"/>
        <v>1.3578093999999996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1.6181818181818146</v>
      </c>
      <c r="I48" s="40">
        <f>COUNTIF(Vertices[Out-Degree],"&gt;= "&amp;H48)-COUNTIF(Vertices[Out-Degree],"&gt;="&amp;H49)</f>
        <v>0</v>
      </c>
      <c r="J48" s="39">
        <f t="shared" si="13"/>
        <v>8.654545454545456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0.1784536363636364</v>
      </c>
      <c r="O48" s="40">
        <f>COUNTIF(Vertices[Eigenvector Centrality],"&gt;= "&amp;N48)-COUNTIF(Vertices[Eigenvector Centrality],"&gt;="&amp;N49)</f>
        <v>0</v>
      </c>
      <c r="P48" s="39">
        <f t="shared" si="16"/>
        <v>1.382209654545454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1.6363636363636327</v>
      </c>
      <c r="I49" s="42">
        <f>COUNTIF(Vertices[Out-Degree],"&gt;= "&amp;H49)-COUNTIF(Vertices[Out-Degree],"&gt;="&amp;H50)</f>
        <v>0</v>
      </c>
      <c r="J49" s="41">
        <f t="shared" si="13"/>
        <v>8.90909090909091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0.18370227272727277</v>
      </c>
      <c r="O49" s="42">
        <f>COUNTIF(Vertices[Eigenvector Centrality],"&gt;= "&amp;N49)-COUNTIF(Vertices[Eigenvector Centrality],"&gt;="&amp;N50)</f>
        <v>0</v>
      </c>
      <c r="P49" s="41">
        <f t="shared" si="16"/>
        <v>1.4066099090909086</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1.6545454545454508</v>
      </c>
      <c r="I50" s="40">
        <f>COUNTIF(Vertices[Out-Degree],"&gt;= "&amp;H50)-COUNTIF(Vertices[Out-Degree],"&gt;="&amp;H51)</f>
        <v>0</v>
      </c>
      <c r="J50" s="39">
        <f t="shared" si="13"/>
        <v>9.163636363636364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0.18895090909090914</v>
      </c>
      <c r="O50" s="40">
        <f>COUNTIF(Vertices[Eigenvector Centrality],"&gt;= "&amp;N50)-COUNTIF(Vertices[Eigenvector Centrality],"&gt;="&amp;N51)</f>
        <v>0</v>
      </c>
      <c r="P50" s="39">
        <f t="shared" si="16"/>
        <v>1.431010163636363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1.6727272727272688</v>
      </c>
      <c r="I51" s="42">
        <f>COUNTIF(Vertices[Out-Degree],"&gt;= "&amp;H51)-COUNTIF(Vertices[Out-Degree],"&gt;="&amp;H52)</f>
        <v>0</v>
      </c>
      <c r="J51" s="41">
        <f t="shared" si="13"/>
        <v>9.418181818181818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0.1941995454545455</v>
      </c>
      <c r="O51" s="42">
        <f>COUNTIF(Vertices[Eigenvector Centrality],"&gt;= "&amp;N51)-COUNTIF(Vertices[Eigenvector Centrality],"&gt;="&amp;N52)</f>
        <v>0</v>
      </c>
      <c r="P51" s="41">
        <f t="shared" si="16"/>
        <v>1.4554104181818175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1.690909090909087</v>
      </c>
      <c r="I52" s="40">
        <f>COUNTIF(Vertices[Out-Degree],"&gt;= "&amp;H52)-COUNTIF(Vertices[Out-Degree],"&gt;="&amp;H53)</f>
        <v>0</v>
      </c>
      <c r="J52" s="39">
        <f t="shared" si="13"/>
        <v>9.672727272727272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0.19944818181818189</v>
      </c>
      <c r="O52" s="40">
        <f>COUNTIF(Vertices[Eigenvector Centrality],"&gt;= "&amp;N52)-COUNTIF(Vertices[Eigenvector Centrality],"&gt;="&amp;N53)</f>
        <v>0</v>
      </c>
      <c r="P52" s="39">
        <f t="shared" si="16"/>
        <v>1.479810672727272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1.709090909090905</v>
      </c>
      <c r="I53" s="42">
        <f>COUNTIF(Vertices[Out-Degree],"&gt;= "&amp;H53)-COUNTIF(Vertices[Out-Degree],"&gt;="&amp;H54)</f>
        <v>0</v>
      </c>
      <c r="J53" s="41">
        <f t="shared" si="13"/>
        <v>9.927272727272726</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0.20469681818181826</v>
      </c>
      <c r="O53" s="42">
        <f>COUNTIF(Vertices[Eigenvector Centrality],"&gt;= "&amp;N53)-COUNTIF(Vertices[Eigenvector Centrality],"&gt;="&amp;N54)</f>
        <v>0</v>
      </c>
      <c r="P53" s="41">
        <f t="shared" si="16"/>
        <v>1.5042109272727264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1.727272727272723</v>
      </c>
      <c r="I54" s="40">
        <f>COUNTIF(Vertices[Out-Degree],"&gt;= "&amp;H54)-COUNTIF(Vertices[Out-Degree],"&gt;="&amp;H55)</f>
        <v>0</v>
      </c>
      <c r="J54" s="39">
        <f t="shared" si="13"/>
        <v>10.18181818181818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0.20994545454545463</v>
      </c>
      <c r="O54" s="40">
        <f>COUNTIF(Vertices[Eigenvector Centrality],"&gt;= "&amp;N54)-COUNTIF(Vertices[Eigenvector Centrality],"&gt;="&amp;N55)</f>
        <v>0</v>
      </c>
      <c r="P54" s="39">
        <f t="shared" si="16"/>
        <v>1.528611181818181</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1</v>
      </c>
      <c r="H55" s="41">
        <f t="shared" si="12"/>
        <v>1.7454545454545412</v>
      </c>
      <c r="I55" s="42">
        <f>COUNTIF(Vertices[Out-Degree],"&gt;= "&amp;H55)-COUNTIF(Vertices[Out-Degree],"&gt;="&amp;H56)</f>
        <v>0</v>
      </c>
      <c r="J55" s="41">
        <f t="shared" si="13"/>
        <v>10.436363636363634</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0.215194090909091</v>
      </c>
      <c r="O55" s="42">
        <f>COUNTIF(Vertices[Eigenvector Centrality],"&gt;= "&amp;N55)-COUNTIF(Vertices[Eigenvector Centrality],"&gt;="&amp;N56)</f>
        <v>0</v>
      </c>
      <c r="P55" s="41">
        <f t="shared" si="16"/>
        <v>1.5530114363636354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1.7636363636363592</v>
      </c>
      <c r="I56" s="40">
        <f>COUNTIF(Vertices[Out-Degree],"&gt;= "&amp;H56)-COUNTIF(Vertices[Out-Degree],"&gt;="&amp;H57)</f>
        <v>0</v>
      </c>
      <c r="J56" s="39">
        <f t="shared" si="13"/>
        <v>10.690909090909088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0.22044272727272737</v>
      </c>
      <c r="O56" s="40">
        <f>COUNTIF(Vertices[Eigenvector Centrality],"&gt;= "&amp;N56)-COUNTIF(Vertices[Eigenvector Centrality],"&gt;="&amp;N57)</f>
        <v>0</v>
      </c>
      <c r="P56" s="39">
        <f t="shared" si="16"/>
        <v>1.5774116909090898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2</v>
      </c>
      <c r="I57" s="44">
        <f>COUNTIF(Vertices[Out-Degree],"&gt;= "&amp;H57)-COUNTIF(Vertices[Out-Degree],"&gt;="&amp;H58)</f>
        <v>1</v>
      </c>
      <c r="J57" s="43">
        <f>MAX(Vertices[Betweenness Centrality])</f>
        <v>14</v>
      </c>
      <c r="K57" s="44">
        <f>COUNTIF(Vertices[Betweenness Centrality],"&gt;= "&amp;J57)-COUNTIF(Vertices[Betweenness Centrality],"&gt;="&amp;J58)</f>
        <v>2</v>
      </c>
      <c r="L57" s="43">
        <f>MAX(Vertices[Closeness Centrality])</f>
        <v>1</v>
      </c>
      <c r="M57" s="44">
        <f>COUNTIF(Vertices[Closeness Centrality],"&gt;= "&amp;L57)-COUNTIF(Vertices[Closeness Centrality],"&gt;="&amp;L58)</f>
        <v>2</v>
      </c>
      <c r="N57" s="43">
        <f>MAX(Vertices[Eigenvector Centrality])</f>
        <v>0.288675</v>
      </c>
      <c r="O57" s="44">
        <f>COUNTIF(Vertices[Eigenvector Centrality],"&gt;= "&amp;N57)-COUNTIF(Vertices[Eigenvector Centrality],"&gt;="&amp;N58)</f>
        <v>2</v>
      </c>
      <c r="P57" s="43">
        <f>MAX(Vertices[PageRank])</f>
        <v>1.894615</v>
      </c>
      <c r="Q57" s="44">
        <f>COUNTIF(Vertices[PageRank],"&gt;= "&amp;P57)-COUNTIF(Vertices[PageRank],"&gt;="&amp;P58)</f>
        <v>2</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1.1111111111111112</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2</v>
      </c>
    </row>
    <row r="85" spans="1:2" ht="15">
      <c r="A85" s="35" t="s">
        <v>96</v>
      </c>
      <c r="B85" s="49">
        <f>_xlfn.IFERROR(AVERAGE(Vertices[Out-Degree]),NoMetricMessage)</f>
        <v>1.1111111111111112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14</v>
      </c>
    </row>
    <row r="99" spans="1:2" ht="15">
      <c r="A99" s="35" t="s">
        <v>102</v>
      </c>
      <c r="B99" s="49">
        <f>_xlfn.IFERROR(AVERAGE(Vertices[Betweenness Centrality]),NoMetricMessage)</f>
        <v>3.111111111111111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0.29437222222222226</v>
      </c>
    </row>
    <row r="114" spans="1:2" ht="15">
      <c r="A114" s="35" t="s">
        <v>109</v>
      </c>
      <c r="B114" s="49">
        <f>_xlfn.IFERROR(MEDIAN(Vertices[Closeness Centrality]),NoMetricMessage)</f>
        <v>0.090909</v>
      </c>
    </row>
    <row r="125" spans="1:2" ht="15">
      <c r="A125" s="35" t="s">
        <v>112</v>
      </c>
      <c r="B125" s="49">
        <f>IF(COUNT(Vertices[Eigenvector Centrality])&gt;0,N2,NoMetricMessage)</f>
        <v>0</v>
      </c>
    </row>
    <row r="126" spans="1:2" ht="15">
      <c r="A126" s="35" t="s">
        <v>113</v>
      </c>
      <c r="B126" s="49">
        <f>IF(COUNT(Vertices[Eigenvector Centrality])&gt;0,N57,NoMetricMessage)</f>
        <v>0.288675</v>
      </c>
    </row>
    <row r="127" spans="1:2" ht="15">
      <c r="A127" s="35" t="s">
        <v>114</v>
      </c>
      <c r="B127" s="49">
        <f>_xlfn.IFERROR(AVERAGE(Vertices[Eigenvector Centrality]),NoMetricMessage)</f>
        <v>0.11111088888888891</v>
      </c>
    </row>
    <row r="128" spans="1:2" ht="15">
      <c r="A128" s="35" t="s">
        <v>115</v>
      </c>
      <c r="B128" s="49">
        <f>_xlfn.IFERROR(MEDIAN(Vertices[Eigenvector Centrality]),NoMetricMessage)</f>
        <v>0.105662</v>
      </c>
    </row>
    <row r="139" spans="1:2" ht="15">
      <c r="A139" s="35" t="s">
        <v>140</v>
      </c>
      <c r="B139" s="49">
        <f>IF(COUNT(Vertices[PageRank])&gt;0,P2,NoMetricMessage)</f>
        <v>0.552601</v>
      </c>
    </row>
    <row r="140" spans="1:2" ht="15">
      <c r="A140" s="35" t="s">
        <v>141</v>
      </c>
      <c r="B140" s="49">
        <f>IF(COUNT(Vertices[PageRank])&gt;0,P57,NoMetricMessage)</f>
        <v>1.894615</v>
      </c>
    </row>
    <row r="141" spans="1:2" ht="15">
      <c r="A141" s="35" t="s">
        <v>142</v>
      </c>
      <c r="B141" s="49">
        <f>_xlfn.IFERROR(AVERAGE(Vertices[PageRank]),NoMetricMessage)</f>
        <v>0.999939</v>
      </c>
    </row>
    <row r="142" spans="1:2" ht="15">
      <c r="A142" s="35" t="s">
        <v>143</v>
      </c>
      <c r="B142" s="49">
        <f>_xlfn.IFERROR(MEDIAN(Vertices[PageRank]),NoMetricMessage)</f>
        <v>0.701714</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419</v>
      </c>
      <c r="K7" s="13" t="s">
        <v>420</v>
      </c>
    </row>
    <row r="8" spans="1:11" ht="409.5">
      <c r="A8"/>
      <c r="B8">
        <v>2</v>
      </c>
      <c r="C8">
        <v>2</v>
      </c>
      <c r="D8" t="s">
        <v>61</v>
      </c>
      <c r="E8" t="s">
        <v>61</v>
      </c>
      <c r="H8" t="s">
        <v>73</v>
      </c>
      <c r="J8" t="s">
        <v>421</v>
      </c>
      <c r="K8" s="13" t="s">
        <v>422</v>
      </c>
    </row>
    <row r="9" spans="1:11" ht="409.5">
      <c r="A9"/>
      <c r="B9">
        <v>3</v>
      </c>
      <c r="C9">
        <v>4</v>
      </c>
      <c r="D9" t="s">
        <v>62</v>
      </c>
      <c r="E9" t="s">
        <v>62</v>
      </c>
      <c r="H9" t="s">
        <v>74</v>
      </c>
      <c r="J9" t="s">
        <v>423</v>
      </c>
      <c r="K9" s="13" t="s">
        <v>424</v>
      </c>
    </row>
    <row r="10" spans="1:11" ht="409.5">
      <c r="A10"/>
      <c r="B10">
        <v>4</v>
      </c>
      <c r="D10" t="s">
        <v>63</v>
      </c>
      <c r="E10" t="s">
        <v>63</v>
      </c>
      <c r="H10" t="s">
        <v>75</v>
      </c>
      <c r="J10" t="s">
        <v>425</v>
      </c>
      <c r="K10" s="13" t="s">
        <v>426</v>
      </c>
    </row>
    <row r="11" spans="1:11" ht="15">
      <c r="A11"/>
      <c r="B11">
        <v>5</v>
      </c>
      <c r="D11" t="s">
        <v>46</v>
      </c>
      <c r="E11">
        <v>1</v>
      </c>
      <c r="H11" t="s">
        <v>76</v>
      </c>
      <c r="J11" t="s">
        <v>427</v>
      </c>
      <c r="K11" t="s">
        <v>428</v>
      </c>
    </row>
    <row r="12" spans="1:11" ht="15">
      <c r="A12"/>
      <c r="B12"/>
      <c r="D12" t="s">
        <v>64</v>
      </c>
      <c r="E12">
        <v>2</v>
      </c>
      <c r="H12">
        <v>0</v>
      </c>
      <c r="J12" t="s">
        <v>429</v>
      </c>
      <c r="K12" t="s">
        <v>430</v>
      </c>
    </row>
    <row r="13" spans="1:11" ht="15">
      <c r="A13"/>
      <c r="B13"/>
      <c r="D13">
        <v>1</v>
      </c>
      <c r="E13">
        <v>3</v>
      </c>
      <c r="H13">
        <v>1</v>
      </c>
      <c r="J13" t="s">
        <v>431</v>
      </c>
      <c r="K13" t="s">
        <v>432</v>
      </c>
    </row>
    <row r="14" spans="4:11" ht="15">
      <c r="D14">
        <v>2</v>
      </c>
      <c r="E14">
        <v>4</v>
      </c>
      <c r="H14">
        <v>2</v>
      </c>
      <c r="J14" t="s">
        <v>433</v>
      </c>
      <c r="K14" t="s">
        <v>434</v>
      </c>
    </row>
    <row r="15" spans="4:11" ht="15">
      <c r="D15">
        <v>3</v>
      </c>
      <c r="E15">
        <v>5</v>
      </c>
      <c r="H15">
        <v>3</v>
      </c>
      <c r="J15" t="s">
        <v>435</v>
      </c>
      <c r="K15" t="s">
        <v>436</v>
      </c>
    </row>
    <row r="16" spans="4:11" ht="15">
      <c r="D16">
        <v>4</v>
      </c>
      <c r="E16">
        <v>6</v>
      </c>
      <c r="H16">
        <v>4</v>
      </c>
      <c r="J16" t="s">
        <v>437</v>
      </c>
      <c r="K16" t="s">
        <v>438</v>
      </c>
    </row>
    <row r="17" spans="4:11" ht="15">
      <c r="D17">
        <v>5</v>
      </c>
      <c r="E17">
        <v>7</v>
      </c>
      <c r="H17">
        <v>5</v>
      </c>
      <c r="J17" t="s">
        <v>439</v>
      </c>
      <c r="K17" t="s">
        <v>440</v>
      </c>
    </row>
    <row r="18" spans="4:11" ht="15">
      <c r="D18">
        <v>6</v>
      </c>
      <c r="E18">
        <v>8</v>
      </c>
      <c r="H18">
        <v>6</v>
      </c>
      <c r="J18" t="s">
        <v>441</v>
      </c>
      <c r="K18" t="s">
        <v>442</v>
      </c>
    </row>
    <row r="19" spans="4:11" ht="15">
      <c r="D19">
        <v>7</v>
      </c>
      <c r="E19">
        <v>9</v>
      </c>
      <c r="H19">
        <v>7</v>
      </c>
      <c r="J19" t="s">
        <v>443</v>
      </c>
      <c r="K19" t="s">
        <v>444</v>
      </c>
    </row>
    <row r="20" spans="4:11" ht="15">
      <c r="D20">
        <v>8</v>
      </c>
      <c r="H20">
        <v>8</v>
      </c>
      <c r="J20" t="s">
        <v>445</v>
      </c>
      <c r="K20" t="s">
        <v>446</v>
      </c>
    </row>
    <row r="21" spans="4:11" ht="409.5">
      <c r="D21">
        <v>9</v>
      </c>
      <c r="H21">
        <v>9</v>
      </c>
      <c r="J21" t="s">
        <v>447</v>
      </c>
      <c r="K21" s="13" t="s">
        <v>448</v>
      </c>
    </row>
    <row r="22" spans="4:11" ht="409.5">
      <c r="D22">
        <v>10</v>
      </c>
      <c r="J22" t="s">
        <v>449</v>
      </c>
      <c r="K22" s="13" t="s">
        <v>450</v>
      </c>
    </row>
    <row r="23" spans="4:11" ht="409.5">
      <c r="D23">
        <v>11</v>
      </c>
      <c r="J23" t="s">
        <v>451</v>
      </c>
      <c r="K23" s="13" t="s">
        <v>452</v>
      </c>
    </row>
    <row r="24" spans="10:11" ht="409.5">
      <c r="J24" t="s">
        <v>453</v>
      </c>
      <c r="K24" s="13" t="s">
        <v>807</v>
      </c>
    </row>
    <row r="25" spans="10:11" ht="15">
      <c r="J25" t="s">
        <v>454</v>
      </c>
      <c r="K25" t="b">
        <v>0</v>
      </c>
    </row>
    <row r="26" spans="10:11" ht="15">
      <c r="J26" t="s">
        <v>805</v>
      </c>
      <c r="K26" t="s">
        <v>806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467</v>
      </c>
      <c r="B2" s="128" t="s">
        <v>468</v>
      </c>
      <c r="C2" s="67" t="s">
        <v>469</v>
      </c>
    </row>
    <row r="3" spans="1:3" ht="15">
      <c r="A3" s="127" t="s">
        <v>456</v>
      </c>
      <c r="B3" s="127" t="s">
        <v>456</v>
      </c>
      <c r="C3" s="36">
        <v>9</v>
      </c>
    </row>
    <row r="4" spans="1:3" ht="15">
      <c r="A4" s="127" t="s">
        <v>456</v>
      </c>
      <c r="B4" s="127" t="s">
        <v>457</v>
      </c>
      <c r="C4" s="36">
        <v>1</v>
      </c>
    </row>
    <row r="5" spans="1:3" ht="15">
      <c r="A5" s="127" t="s">
        <v>457</v>
      </c>
      <c r="B5" s="127" t="s">
        <v>457</v>
      </c>
      <c r="C5" s="36">
        <v>12</v>
      </c>
    </row>
    <row r="6" spans="1:3" ht="15">
      <c r="A6" s="127" t="s">
        <v>458</v>
      </c>
      <c r="B6" s="127" t="s">
        <v>458</v>
      </c>
      <c r="C6" s="36">
        <v>2</v>
      </c>
    </row>
    <row r="7" spans="1:3" ht="15">
      <c r="A7" s="127" t="s">
        <v>459</v>
      </c>
      <c r="B7" s="127" t="s">
        <v>459</v>
      </c>
      <c r="C7" s="36">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475</v>
      </c>
      <c r="B1" s="13" t="s">
        <v>476</v>
      </c>
      <c r="C1" s="13" t="s">
        <v>477</v>
      </c>
      <c r="D1" s="13" t="s">
        <v>479</v>
      </c>
      <c r="E1" s="13" t="s">
        <v>478</v>
      </c>
      <c r="F1" s="13" t="s">
        <v>481</v>
      </c>
      <c r="G1" s="85" t="s">
        <v>480</v>
      </c>
      <c r="H1" s="85" t="s">
        <v>483</v>
      </c>
      <c r="I1" s="13" t="s">
        <v>482</v>
      </c>
      <c r="J1" s="13" t="s">
        <v>484</v>
      </c>
    </row>
    <row r="2" spans="1:10" ht="15">
      <c r="A2" s="90" t="s">
        <v>251</v>
      </c>
      <c r="B2" s="85">
        <v>1</v>
      </c>
      <c r="C2" s="90" t="s">
        <v>252</v>
      </c>
      <c r="D2" s="85">
        <v>1</v>
      </c>
      <c r="E2" s="90" t="s">
        <v>256</v>
      </c>
      <c r="F2" s="85">
        <v>1</v>
      </c>
      <c r="G2" s="85"/>
      <c r="H2" s="85"/>
      <c r="I2" s="90" t="s">
        <v>249</v>
      </c>
      <c r="J2" s="85">
        <v>1</v>
      </c>
    </row>
    <row r="3" spans="1:10" ht="15">
      <c r="A3" s="90" t="s">
        <v>250</v>
      </c>
      <c r="B3" s="85">
        <v>1</v>
      </c>
      <c r="C3" s="90" t="s">
        <v>253</v>
      </c>
      <c r="D3" s="85">
        <v>1</v>
      </c>
      <c r="E3" s="90" t="s">
        <v>257</v>
      </c>
      <c r="F3" s="85">
        <v>1</v>
      </c>
      <c r="G3" s="85"/>
      <c r="H3" s="85"/>
      <c r="I3" s="90" t="s">
        <v>250</v>
      </c>
      <c r="J3" s="85">
        <v>1</v>
      </c>
    </row>
    <row r="4" spans="1:10" ht="15">
      <c r="A4" s="90" t="s">
        <v>249</v>
      </c>
      <c r="B4" s="85">
        <v>1</v>
      </c>
      <c r="C4" s="90" t="s">
        <v>254</v>
      </c>
      <c r="D4" s="85">
        <v>1</v>
      </c>
      <c r="E4" s="90" t="s">
        <v>258</v>
      </c>
      <c r="F4" s="85">
        <v>1</v>
      </c>
      <c r="G4" s="85"/>
      <c r="H4" s="85"/>
      <c r="I4" s="90" t="s">
        <v>251</v>
      </c>
      <c r="J4" s="85">
        <v>1</v>
      </c>
    </row>
    <row r="5" spans="1:10" ht="15">
      <c r="A5" s="90" t="s">
        <v>255</v>
      </c>
      <c r="B5" s="85">
        <v>1</v>
      </c>
      <c r="C5" s="90" t="s">
        <v>255</v>
      </c>
      <c r="D5" s="85">
        <v>1</v>
      </c>
      <c r="E5" s="90" t="s">
        <v>259</v>
      </c>
      <c r="F5" s="85">
        <v>1</v>
      </c>
      <c r="G5" s="85"/>
      <c r="H5" s="85"/>
      <c r="I5" s="85"/>
      <c r="J5" s="85"/>
    </row>
    <row r="6" spans="1:10" ht="15">
      <c r="A6" s="90" t="s">
        <v>254</v>
      </c>
      <c r="B6" s="85">
        <v>1</v>
      </c>
      <c r="C6" s="85"/>
      <c r="D6" s="85"/>
      <c r="E6" s="90" t="s">
        <v>260</v>
      </c>
      <c r="F6" s="85">
        <v>1</v>
      </c>
      <c r="G6" s="85"/>
      <c r="H6" s="85"/>
      <c r="I6" s="85"/>
      <c r="J6" s="85"/>
    </row>
    <row r="7" spans="1:10" ht="15">
      <c r="A7" s="90" t="s">
        <v>253</v>
      </c>
      <c r="B7" s="85">
        <v>1</v>
      </c>
      <c r="C7" s="85"/>
      <c r="D7" s="85"/>
      <c r="E7" s="85"/>
      <c r="F7" s="85"/>
      <c r="G7" s="85"/>
      <c r="H7" s="85"/>
      <c r="I7" s="85"/>
      <c r="J7" s="85"/>
    </row>
    <row r="8" spans="1:10" ht="15">
      <c r="A8" s="90" t="s">
        <v>252</v>
      </c>
      <c r="B8" s="85">
        <v>1</v>
      </c>
      <c r="C8" s="85"/>
      <c r="D8" s="85"/>
      <c r="E8" s="85"/>
      <c r="F8" s="85"/>
      <c r="G8" s="85"/>
      <c r="H8" s="85"/>
      <c r="I8" s="85"/>
      <c r="J8" s="85"/>
    </row>
    <row r="9" spans="1:10" ht="15">
      <c r="A9" s="90" t="s">
        <v>260</v>
      </c>
      <c r="B9" s="85">
        <v>1</v>
      </c>
      <c r="C9" s="85"/>
      <c r="D9" s="85"/>
      <c r="E9" s="85"/>
      <c r="F9" s="85"/>
      <c r="G9" s="85"/>
      <c r="H9" s="85"/>
      <c r="I9" s="85"/>
      <c r="J9" s="85"/>
    </row>
    <row r="10" spans="1:10" ht="15">
      <c r="A10" s="90" t="s">
        <v>259</v>
      </c>
      <c r="B10" s="85">
        <v>1</v>
      </c>
      <c r="C10" s="85"/>
      <c r="D10" s="85"/>
      <c r="E10" s="85"/>
      <c r="F10" s="85"/>
      <c r="G10" s="85"/>
      <c r="H10" s="85"/>
      <c r="I10" s="85"/>
      <c r="J10" s="85"/>
    </row>
    <row r="11" spans="1:10" ht="15">
      <c r="A11" s="90" t="s">
        <v>258</v>
      </c>
      <c r="B11" s="85">
        <v>1</v>
      </c>
      <c r="C11" s="85"/>
      <c r="D11" s="85"/>
      <c r="E11" s="85"/>
      <c r="F11" s="85"/>
      <c r="G11" s="85"/>
      <c r="H11" s="85"/>
      <c r="I11" s="85"/>
      <c r="J11" s="85"/>
    </row>
    <row r="14" spans="1:10" ht="15" customHeight="1">
      <c r="A14" s="13" t="s">
        <v>489</v>
      </c>
      <c r="B14" s="13" t="s">
        <v>476</v>
      </c>
      <c r="C14" s="13" t="s">
        <v>490</v>
      </c>
      <c r="D14" s="13" t="s">
        <v>479</v>
      </c>
      <c r="E14" s="13" t="s">
        <v>491</v>
      </c>
      <c r="F14" s="13" t="s">
        <v>481</v>
      </c>
      <c r="G14" s="85" t="s">
        <v>492</v>
      </c>
      <c r="H14" s="85" t="s">
        <v>483</v>
      </c>
      <c r="I14" s="13" t="s">
        <v>493</v>
      </c>
      <c r="J14" s="13" t="s">
        <v>484</v>
      </c>
    </row>
    <row r="15" spans="1:10" ht="15">
      <c r="A15" s="85" t="s">
        <v>261</v>
      </c>
      <c r="B15" s="85">
        <v>12</v>
      </c>
      <c r="C15" s="85" t="s">
        <v>261</v>
      </c>
      <c r="D15" s="85">
        <v>4</v>
      </c>
      <c r="E15" s="85" t="s">
        <v>261</v>
      </c>
      <c r="F15" s="85">
        <v>5</v>
      </c>
      <c r="G15" s="85"/>
      <c r="H15" s="85"/>
      <c r="I15" s="85" t="s">
        <v>261</v>
      </c>
      <c r="J15" s="85">
        <v>3</v>
      </c>
    </row>
    <row r="18" spans="1:10" ht="15" customHeight="1">
      <c r="A18" s="13" t="s">
        <v>495</v>
      </c>
      <c r="B18" s="13" t="s">
        <v>476</v>
      </c>
      <c r="C18" s="13" t="s">
        <v>497</v>
      </c>
      <c r="D18" s="13" t="s">
        <v>479</v>
      </c>
      <c r="E18" s="13" t="s">
        <v>498</v>
      </c>
      <c r="F18" s="13" t="s">
        <v>481</v>
      </c>
      <c r="G18" s="13" t="s">
        <v>499</v>
      </c>
      <c r="H18" s="13" t="s">
        <v>483</v>
      </c>
      <c r="I18" s="13" t="s">
        <v>500</v>
      </c>
      <c r="J18" s="13" t="s">
        <v>484</v>
      </c>
    </row>
    <row r="19" spans="1:10" ht="15">
      <c r="A19" s="85" t="s">
        <v>262</v>
      </c>
      <c r="B19" s="85">
        <v>19</v>
      </c>
      <c r="C19" s="85" t="s">
        <v>263</v>
      </c>
      <c r="D19" s="85">
        <v>7</v>
      </c>
      <c r="E19" s="85" t="s">
        <v>262</v>
      </c>
      <c r="F19" s="85">
        <v>7</v>
      </c>
      <c r="G19" s="85" t="s">
        <v>262</v>
      </c>
      <c r="H19" s="85">
        <v>2</v>
      </c>
      <c r="I19" s="85" t="s">
        <v>263</v>
      </c>
      <c r="J19" s="85">
        <v>5</v>
      </c>
    </row>
    <row r="20" spans="1:10" ht="15">
      <c r="A20" s="85" t="s">
        <v>263</v>
      </c>
      <c r="B20" s="85">
        <v>19</v>
      </c>
      <c r="C20" s="85" t="s">
        <v>262</v>
      </c>
      <c r="D20" s="85">
        <v>7</v>
      </c>
      <c r="E20" s="85" t="s">
        <v>263</v>
      </c>
      <c r="F20" s="85">
        <v>7</v>
      </c>
      <c r="G20" s="85"/>
      <c r="H20" s="85"/>
      <c r="I20" s="85" t="s">
        <v>262</v>
      </c>
      <c r="J20" s="85">
        <v>3</v>
      </c>
    </row>
    <row r="21" spans="1:10" ht="15">
      <c r="A21" s="85" t="s">
        <v>496</v>
      </c>
      <c r="B21" s="85">
        <v>2</v>
      </c>
      <c r="C21" s="85" t="s">
        <v>496</v>
      </c>
      <c r="D21" s="85">
        <v>1</v>
      </c>
      <c r="E21" s="85"/>
      <c r="F21" s="85"/>
      <c r="G21" s="85"/>
      <c r="H21" s="85"/>
      <c r="I21" s="85" t="s">
        <v>496</v>
      </c>
      <c r="J21" s="85">
        <v>1</v>
      </c>
    </row>
    <row r="24" spans="1:10" ht="15" customHeight="1">
      <c r="A24" s="13" t="s">
        <v>504</v>
      </c>
      <c r="B24" s="13" t="s">
        <v>476</v>
      </c>
      <c r="C24" s="13" t="s">
        <v>515</v>
      </c>
      <c r="D24" s="13" t="s">
        <v>479</v>
      </c>
      <c r="E24" s="13" t="s">
        <v>520</v>
      </c>
      <c r="F24" s="13" t="s">
        <v>481</v>
      </c>
      <c r="G24" s="13" t="s">
        <v>528</v>
      </c>
      <c r="H24" s="13" t="s">
        <v>483</v>
      </c>
      <c r="I24" s="13" t="s">
        <v>535</v>
      </c>
      <c r="J24" s="13" t="s">
        <v>484</v>
      </c>
    </row>
    <row r="25" spans="1:10" ht="15">
      <c r="A25" s="91" t="s">
        <v>505</v>
      </c>
      <c r="B25" s="91">
        <v>0</v>
      </c>
      <c r="C25" s="91" t="s">
        <v>510</v>
      </c>
      <c r="D25" s="91">
        <v>9</v>
      </c>
      <c r="E25" s="91" t="s">
        <v>510</v>
      </c>
      <c r="F25" s="91">
        <v>9</v>
      </c>
      <c r="G25" s="91" t="s">
        <v>513</v>
      </c>
      <c r="H25" s="91">
        <v>2</v>
      </c>
      <c r="I25" s="91" t="s">
        <v>510</v>
      </c>
      <c r="J25" s="91">
        <v>5</v>
      </c>
    </row>
    <row r="26" spans="1:10" ht="15">
      <c r="A26" s="91" t="s">
        <v>506</v>
      </c>
      <c r="B26" s="91">
        <v>0</v>
      </c>
      <c r="C26" s="91" t="s">
        <v>512</v>
      </c>
      <c r="D26" s="91">
        <v>7</v>
      </c>
      <c r="E26" s="91" t="s">
        <v>511</v>
      </c>
      <c r="F26" s="91">
        <v>7</v>
      </c>
      <c r="G26" s="91" t="s">
        <v>529</v>
      </c>
      <c r="H26" s="91">
        <v>2</v>
      </c>
      <c r="I26" s="91" t="s">
        <v>512</v>
      </c>
      <c r="J26" s="91">
        <v>5</v>
      </c>
    </row>
    <row r="27" spans="1:10" ht="15">
      <c r="A27" s="91" t="s">
        <v>507</v>
      </c>
      <c r="B27" s="91">
        <v>0</v>
      </c>
      <c r="C27" s="91" t="s">
        <v>511</v>
      </c>
      <c r="D27" s="91">
        <v>7</v>
      </c>
      <c r="E27" s="91" t="s">
        <v>512</v>
      </c>
      <c r="F27" s="91">
        <v>7</v>
      </c>
      <c r="G27" s="91" t="s">
        <v>530</v>
      </c>
      <c r="H27" s="91">
        <v>2</v>
      </c>
      <c r="I27" s="91" t="s">
        <v>511</v>
      </c>
      <c r="J27" s="91">
        <v>3</v>
      </c>
    </row>
    <row r="28" spans="1:10" ht="15">
      <c r="A28" s="91" t="s">
        <v>508</v>
      </c>
      <c r="B28" s="91">
        <v>535</v>
      </c>
      <c r="C28" s="91" t="s">
        <v>513</v>
      </c>
      <c r="D28" s="91">
        <v>6</v>
      </c>
      <c r="E28" s="91" t="s">
        <v>521</v>
      </c>
      <c r="F28" s="91">
        <v>4</v>
      </c>
      <c r="G28" s="91" t="s">
        <v>531</v>
      </c>
      <c r="H28" s="91">
        <v>2</v>
      </c>
      <c r="I28" s="91" t="s">
        <v>513</v>
      </c>
      <c r="J28" s="91">
        <v>3</v>
      </c>
    </row>
    <row r="29" spans="1:10" ht="15">
      <c r="A29" s="91" t="s">
        <v>509</v>
      </c>
      <c r="B29" s="91">
        <v>535</v>
      </c>
      <c r="C29" s="91" t="s">
        <v>514</v>
      </c>
      <c r="D29" s="91">
        <v>4</v>
      </c>
      <c r="E29" s="91" t="s">
        <v>522</v>
      </c>
      <c r="F29" s="91">
        <v>4</v>
      </c>
      <c r="G29" s="91" t="s">
        <v>532</v>
      </c>
      <c r="H29" s="91">
        <v>2</v>
      </c>
      <c r="I29" s="91" t="s">
        <v>536</v>
      </c>
      <c r="J29" s="91">
        <v>2</v>
      </c>
    </row>
    <row r="30" spans="1:10" ht="15">
      <c r="A30" s="91" t="s">
        <v>510</v>
      </c>
      <c r="B30" s="91">
        <v>23</v>
      </c>
      <c r="C30" s="91" t="s">
        <v>516</v>
      </c>
      <c r="D30" s="91">
        <v>4</v>
      </c>
      <c r="E30" s="91" t="s">
        <v>523</v>
      </c>
      <c r="F30" s="91">
        <v>4</v>
      </c>
      <c r="G30" s="91" t="s">
        <v>533</v>
      </c>
      <c r="H30" s="91">
        <v>2</v>
      </c>
      <c r="I30" s="91" t="s">
        <v>527</v>
      </c>
      <c r="J30" s="91">
        <v>2</v>
      </c>
    </row>
    <row r="31" spans="1:10" ht="15">
      <c r="A31" s="91" t="s">
        <v>511</v>
      </c>
      <c r="B31" s="91">
        <v>19</v>
      </c>
      <c r="C31" s="91" t="s">
        <v>517</v>
      </c>
      <c r="D31" s="91">
        <v>3</v>
      </c>
      <c r="E31" s="91" t="s">
        <v>524</v>
      </c>
      <c r="F31" s="91">
        <v>4</v>
      </c>
      <c r="G31" s="91" t="s">
        <v>534</v>
      </c>
      <c r="H31" s="91">
        <v>2</v>
      </c>
      <c r="I31" s="91" t="s">
        <v>537</v>
      </c>
      <c r="J31" s="91">
        <v>2</v>
      </c>
    </row>
    <row r="32" spans="1:10" ht="15">
      <c r="A32" s="91" t="s">
        <v>512</v>
      </c>
      <c r="B32" s="91">
        <v>19</v>
      </c>
      <c r="C32" s="91" t="s">
        <v>216</v>
      </c>
      <c r="D32" s="91">
        <v>2</v>
      </c>
      <c r="E32" s="91" t="s">
        <v>525</v>
      </c>
      <c r="F32" s="91">
        <v>4</v>
      </c>
      <c r="G32" s="91" t="s">
        <v>511</v>
      </c>
      <c r="H32" s="91">
        <v>2</v>
      </c>
      <c r="I32" s="91" t="s">
        <v>514</v>
      </c>
      <c r="J32" s="91">
        <v>2</v>
      </c>
    </row>
    <row r="33" spans="1:10" ht="15">
      <c r="A33" s="91" t="s">
        <v>513</v>
      </c>
      <c r="B33" s="91">
        <v>14</v>
      </c>
      <c r="C33" s="91" t="s">
        <v>518</v>
      </c>
      <c r="D33" s="91">
        <v>2</v>
      </c>
      <c r="E33" s="91" t="s">
        <v>526</v>
      </c>
      <c r="F33" s="91">
        <v>3</v>
      </c>
      <c r="G33" s="91"/>
      <c r="H33" s="91"/>
      <c r="I33" s="91" t="s">
        <v>516</v>
      </c>
      <c r="J33" s="91">
        <v>2</v>
      </c>
    </row>
    <row r="34" spans="1:10" ht="15">
      <c r="A34" s="91" t="s">
        <v>514</v>
      </c>
      <c r="B34" s="91">
        <v>8</v>
      </c>
      <c r="C34" s="91" t="s">
        <v>519</v>
      </c>
      <c r="D34" s="91">
        <v>2</v>
      </c>
      <c r="E34" s="91" t="s">
        <v>527</v>
      </c>
      <c r="F34" s="91">
        <v>3</v>
      </c>
      <c r="G34" s="91"/>
      <c r="H34" s="91"/>
      <c r="I34" s="91" t="s">
        <v>538</v>
      </c>
      <c r="J34" s="91">
        <v>2</v>
      </c>
    </row>
    <row r="37" spans="1:10" ht="15" customHeight="1">
      <c r="A37" s="13" t="s">
        <v>544</v>
      </c>
      <c r="B37" s="13" t="s">
        <v>476</v>
      </c>
      <c r="C37" s="13" t="s">
        <v>555</v>
      </c>
      <c r="D37" s="13" t="s">
        <v>479</v>
      </c>
      <c r="E37" s="13" t="s">
        <v>559</v>
      </c>
      <c r="F37" s="13" t="s">
        <v>481</v>
      </c>
      <c r="G37" s="13" t="s">
        <v>570</v>
      </c>
      <c r="H37" s="13" t="s">
        <v>483</v>
      </c>
      <c r="I37" s="85" t="s">
        <v>578</v>
      </c>
      <c r="J37" s="85" t="s">
        <v>484</v>
      </c>
    </row>
    <row r="38" spans="1:10" ht="15">
      <c r="A38" s="91" t="s">
        <v>545</v>
      </c>
      <c r="B38" s="91">
        <v>4</v>
      </c>
      <c r="C38" s="91" t="s">
        <v>545</v>
      </c>
      <c r="D38" s="91">
        <v>2</v>
      </c>
      <c r="E38" s="91" t="s">
        <v>560</v>
      </c>
      <c r="F38" s="91">
        <v>4</v>
      </c>
      <c r="G38" s="91" t="s">
        <v>571</v>
      </c>
      <c r="H38" s="91">
        <v>2</v>
      </c>
      <c r="I38" s="91"/>
      <c r="J38" s="91"/>
    </row>
    <row r="39" spans="1:10" ht="15">
      <c r="A39" s="91" t="s">
        <v>546</v>
      </c>
      <c r="B39" s="91">
        <v>4</v>
      </c>
      <c r="C39" s="91" t="s">
        <v>546</v>
      </c>
      <c r="D39" s="91">
        <v>2</v>
      </c>
      <c r="E39" s="91" t="s">
        <v>561</v>
      </c>
      <c r="F39" s="91">
        <v>4</v>
      </c>
      <c r="G39" s="91" t="s">
        <v>572</v>
      </c>
      <c r="H39" s="91">
        <v>2</v>
      </c>
      <c r="I39" s="91"/>
      <c r="J39" s="91"/>
    </row>
    <row r="40" spans="1:10" ht="15">
      <c r="A40" s="91" t="s">
        <v>547</v>
      </c>
      <c r="B40" s="91">
        <v>4</v>
      </c>
      <c r="C40" s="91" t="s">
        <v>547</v>
      </c>
      <c r="D40" s="91">
        <v>2</v>
      </c>
      <c r="E40" s="91" t="s">
        <v>562</v>
      </c>
      <c r="F40" s="91">
        <v>4</v>
      </c>
      <c r="G40" s="91" t="s">
        <v>573</v>
      </c>
      <c r="H40" s="91">
        <v>2</v>
      </c>
      <c r="I40" s="91"/>
      <c r="J40" s="91"/>
    </row>
    <row r="41" spans="1:10" ht="15">
      <c r="A41" s="91" t="s">
        <v>548</v>
      </c>
      <c r="B41" s="91">
        <v>4</v>
      </c>
      <c r="C41" s="91" t="s">
        <v>548</v>
      </c>
      <c r="D41" s="91">
        <v>2</v>
      </c>
      <c r="E41" s="91" t="s">
        <v>563</v>
      </c>
      <c r="F41" s="91">
        <v>2</v>
      </c>
      <c r="G41" s="91" t="s">
        <v>574</v>
      </c>
      <c r="H41" s="91">
        <v>2</v>
      </c>
      <c r="I41" s="91"/>
      <c r="J41" s="91"/>
    </row>
    <row r="42" spans="1:10" ht="15">
      <c r="A42" s="91" t="s">
        <v>549</v>
      </c>
      <c r="B42" s="91">
        <v>4</v>
      </c>
      <c r="C42" s="91" t="s">
        <v>549</v>
      </c>
      <c r="D42" s="91">
        <v>2</v>
      </c>
      <c r="E42" s="91" t="s">
        <v>564</v>
      </c>
      <c r="F42" s="91">
        <v>2</v>
      </c>
      <c r="G42" s="91" t="s">
        <v>575</v>
      </c>
      <c r="H42" s="91">
        <v>2</v>
      </c>
      <c r="I42" s="91"/>
      <c r="J42" s="91"/>
    </row>
    <row r="43" spans="1:10" ht="15">
      <c r="A43" s="91" t="s">
        <v>550</v>
      </c>
      <c r="B43" s="91">
        <v>4</v>
      </c>
      <c r="C43" s="91" t="s">
        <v>550</v>
      </c>
      <c r="D43" s="91">
        <v>2</v>
      </c>
      <c r="E43" s="91" t="s">
        <v>565</v>
      </c>
      <c r="F43" s="91">
        <v>2</v>
      </c>
      <c r="G43" s="91" t="s">
        <v>576</v>
      </c>
      <c r="H43" s="91">
        <v>2</v>
      </c>
      <c r="I43" s="91"/>
      <c r="J43" s="91"/>
    </row>
    <row r="44" spans="1:10" ht="15">
      <c r="A44" s="91" t="s">
        <v>551</v>
      </c>
      <c r="B44" s="91">
        <v>4</v>
      </c>
      <c r="C44" s="91" t="s">
        <v>551</v>
      </c>
      <c r="D44" s="91">
        <v>2</v>
      </c>
      <c r="E44" s="91" t="s">
        <v>566</v>
      </c>
      <c r="F44" s="91">
        <v>2</v>
      </c>
      <c r="G44" s="91" t="s">
        <v>577</v>
      </c>
      <c r="H44" s="91">
        <v>2</v>
      </c>
      <c r="I44" s="91"/>
      <c r="J44" s="91"/>
    </row>
    <row r="45" spans="1:10" ht="15">
      <c r="A45" s="91" t="s">
        <v>552</v>
      </c>
      <c r="B45" s="91">
        <v>4</v>
      </c>
      <c r="C45" s="91" t="s">
        <v>556</v>
      </c>
      <c r="D45" s="91">
        <v>2</v>
      </c>
      <c r="E45" s="91" t="s">
        <v>567</v>
      </c>
      <c r="F45" s="91">
        <v>2</v>
      </c>
      <c r="G45" s="91"/>
      <c r="H45" s="91"/>
      <c r="I45" s="91"/>
      <c r="J45" s="91"/>
    </row>
    <row r="46" spans="1:10" ht="15">
      <c r="A46" s="91" t="s">
        <v>553</v>
      </c>
      <c r="B46" s="91">
        <v>4</v>
      </c>
      <c r="C46" s="91" t="s">
        <v>557</v>
      </c>
      <c r="D46" s="91">
        <v>2</v>
      </c>
      <c r="E46" s="91" t="s">
        <v>568</v>
      </c>
      <c r="F46" s="91">
        <v>2</v>
      </c>
      <c r="G46" s="91"/>
      <c r="H46" s="91"/>
      <c r="I46" s="91"/>
      <c r="J46" s="91"/>
    </row>
    <row r="47" spans="1:10" ht="15">
      <c r="A47" s="91" t="s">
        <v>554</v>
      </c>
      <c r="B47" s="91">
        <v>4</v>
      </c>
      <c r="C47" s="91" t="s">
        <v>558</v>
      </c>
      <c r="D47" s="91">
        <v>2</v>
      </c>
      <c r="E47" s="91" t="s">
        <v>569</v>
      </c>
      <c r="F47" s="91">
        <v>2</v>
      </c>
      <c r="G47" s="91"/>
      <c r="H47" s="91"/>
      <c r="I47" s="91"/>
      <c r="J47" s="91"/>
    </row>
    <row r="50" spans="1:10" ht="15" customHeight="1">
      <c r="A50" s="85" t="s">
        <v>583</v>
      </c>
      <c r="B50" s="85" t="s">
        <v>476</v>
      </c>
      <c r="C50" s="85" t="s">
        <v>585</v>
      </c>
      <c r="D50" s="85" t="s">
        <v>479</v>
      </c>
      <c r="E50" s="85" t="s">
        <v>586</v>
      </c>
      <c r="F50" s="85" t="s">
        <v>481</v>
      </c>
      <c r="G50" s="85" t="s">
        <v>589</v>
      </c>
      <c r="H50" s="85" t="s">
        <v>483</v>
      </c>
      <c r="I50" s="85" t="s">
        <v>591</v>
      </c>
      <c r="J50" s="85" t="s">
        <v>484</v>
      </c>
    </row>
    <row r="51" spans="1:10" ht="15">
      <c r="A51" s="85"/>
      <c r="B51" s="85"/>
      <c r="C51" s="85"/>
      <c r="D51" s="85"/>
      <c r="E51" s="85"/>
      <c r="F51" s="85"/>
      <c r="G51" s="85"/>
      <c r="H51" s="85"/>
      <c r="I51" s="85"/>
      <c r="J51" s="85"/>
    </row>
    <row r="53" spans="1:10" ht="15" customHeight="1">
      <c r="A53" s="13" t="s">
        <v>584</v>
      </c>
      <c r="B53" s="13" t="s">
        <v>476</v>
      </c>
      <c r="C53" s="13" t="s">
        <v>587</v>
      </c>
      <c r="D53" s="13" t="s">
        <v>479</v>
      </c>
      <c r="E53" s="13" t="s">
        <v>588</v>
      </c>
      <c r="F53" s="13" t="s">
        <v>481</v>
      </c>
      <c r="G53" s="13" t="s">
        <v>590</v>
      </c>
      <c r="H53" s="13" t="s">
        <v>483</v>
      </c>
      <c r="I53" s="85" t="s">
        <v>592</v>
      </c>
      <c r="J53" s="85" t="s">
        <v>484</v>
      </c>
    </row>
    <row r="54" spans="1:10" ht="15">
      <c r="A54" s="85" t="s">
        <v>220</v>
      </c>
      <c r="B54" s="85">
        <v>3</v>
      </c>
      <c r="C54" s="85" t="s">
        <v>216</v>
      </c>
      <c r="D54" s="85">
        <v>2</v>
      </c>
      <c r="E54" s="85" t="s">
        <v>220</v>
      </c>
      <c r="F54" s="85">
        <v>2</v>
      </c>
      <c r="G54" s="85" t="s">
        <v>218</v>
      </c>
      <c r="H54" s="85">
        <v>1</v>
      </c>
      <c r="I54" s="85"/>
      <c r="J54" s="85"/>
    </row>
    <row r="55" spans="1:10" ht="15">
      <c r="A55" s="85" t="s">
        <v>216</v>
      </c>
      <c r="B55" s="85">
        <v>2</v>
      </c>
      <c r="C55" s="85" t="s">
        <v>220</v>
      </c>
      <c r="D55" s="85">
        <v>1</v>
      </c>
      <c r="E55" s="85"/>
      <c r="F55" s="85"/>
      <c r="G55" s="85"/>
      <c r="H55" s="85"/>
      <c r="I55" s="85"/>
      <c r="J55" s="85"/>
    </row>
    <row r="56" spans="1:10" ht="15">
      <c r="A56" s="85" t="s">
        <v>218</v>
      </c>
      <c r="B56" s="85">
        <v>1</v>
      </c>
      <c r="C56" s="85"/>
      <c r="D56" s="85"/>
      <c r="E56" s="85"/>
      <c r="F56" s="85"/>
      <c r="G56" s="85"/>
      <c r="H56" s="85"/>
      <c r="I56" s="85"/>
      <c r="J56" s="85"/>
    </row>
    <row r="59" spans="1:10" ht="15" customHeight="1">
      <c r="A59" s="13" t="s">
        <v>596</v>
      </c>
      <c r="B59" s="13" t="s">
        <v>476</v>
      </c>
      <c r="C59" s="13" t="s">
        <v>597</v>
      </c>
      <c r="D59" s="13" t="s">
        <v>479</v>
      </c>
      <c r="E59" s="13" t="s">
        <v>598</v>
      </c>
      <c r="F59" s="13" t="s">
        <v>481</v>
      </c>
      <c r="G59" s="13" t="s">
        <v>599</v>
      </c>
      <c r="H59" s="13" t="s">
        <v>483</v>
      </c>
      <c r="I59" s="13" t="s">
        <v>600</v>
      </c>
      <c r="J59" s="13" t="s">
        <v>484</v>
      </c>
    </row>
    <row r="60" spans="1:10" ht="15">
      <c r="A60" s="124" t="s">
        <v>212</v>
      </c>
      <c r="B60" s="85">
        <v>107428</v>
      </c>
      <c r="C60" s="124" t="s">
        <v>213</v>
      </c>
      <c r="D60" s="85">
        <v>68059</v>
      </c>
      <c r="E60" s="124" t="s">
        <v>212</v>
      </c>
      <c r="F60" s="85">
        <v>107428</v>
      </c>
      <c r="G60" s="124" t="s">
        <v>218</v>
      </c>
      <c r="H60" s="85">
        <v>10616</v>
      </c>
      <c r="I60" s="124" t="s">
        <v>214</v>
      </c>
      <c r="J60" s="85">
        <v>3656</v>
      </c>
    </row>
    <row r="61" spans="1:10" ht="15">
      <c r="A61" s="124" t="s">
        <v>213</v>
      </c>
      <c r="B61" s="85">
        <v>68059</v>
      </c>
      <c r="C61" s="124" t="s">
        <v>216</v>
      </c>
      <c r="D61" s="85">
        <v>4878</v>
      </c>
      <c r="E61" s="124" t="s">
        <v>215</v>
      </c>
      <c r="F61" s="85">
        <v>1494</v>
      </c>
      <c r="G61" s="124" t="s">
        <v>219</v>
      </c>
      <c r="H61" s="85">
        <v>9768</v>
      </c>
      <c r="I61" s="124"/>
      <c r="J61" s="85"/>
    </row>
    <row r="62" spans="1:10" ht="15">
      <c r="A62" s="124" t="s">
        <v>218</v>
      </c>
      <c r="B62" s="85">
        <v>10616</v>
      </c>
      <c r="C62" s="124" t="s">
        <v>217</v>
      </c>
      <c r="D62" s="85">
        <v>4765</v>
      </c>
      <c r="E62" s="124" t="s">
        <v>220</v>
      </c>
      <c r="F62" s="85">
        <v>430</v>
      </c>
      <c r="G62" s="124"/>
      <c r="H62" s="85"/>
      <c r="I62" s="124"/>
      <c r="J62" s="85"/>
    </row>
    <row r="63" spans="1:10" ht="15">
      <c r="A63" s="124" t="s">
        <v>219</v>
      </c>
      <c r="B63" s="85">
        <v>9768</v>
      </c>
      <c r="C63" s="124"/>
      <c r="D63" s="85"/>
      <c r="E63" s="124"/>
      <c r="F63" s="85"/>
      <c r="G63" s="124"/>
      <c r="H63" s="85"/>
      <c r="I63" s="124"/>
      <c r="J63" s="85"/>
    </row>
    <row r="64" spans="1:10" ht="15">
      <c r="A64" s="124" t="s">
        <v>216</v>
      </c>
      <c r="B64" s="85">
        <v>4878</v>
      </c>
      <c r="C64" s="124"/>
      <c r="D64" s="85"/>
      <c r="E64" s="124"/>
      <c r="F64" s="85"/>
      <c r="G64" s="124"/>
      <c r="H64" s="85"/>
      <c r="I64" s="124"/>
      <c r="J64" s="85"/>
    </row>
    <row r="65" spans="1:10" ht="15">
      <c r="A65" s="124" t="s">
        <v>217</v>
      </c>
      <c r="B65" s="85">
        <v>4765</v>
      </c>
      <c r="C65" s="124"/>
      <c r="D65" s="85"/>
      <c r="E65" s="124"/>
      <c r="F65" s="85"/>
      <c r="G65" s="124"/>
      <c r="H65" s="85"/>
      <c r="I65" s="124"/>
      <c r="J65" s="85"/>
    </row>
    <row r="66" spans="1:10" ht="15">
      <c r="A66" s="124" t="s">
        <v>214</v>
      </c>
      <c r="B66" s="85">
        <v>3656</v>
      </c>
      <c r="C66" s="124"/>
      <c r="D66" s="85"/>
      <c r="E66" s="124"/>
      <c r="F66" s="85"/>
      <c r="G66" s="124"/>
      <c r="H66" s="85"/>
      <c r="I66" s="124"/>
      <c r="J66" s="85"/>
    </row>
    <row r="67" spans="1:10" ht="15">
      <c r="A67" s="124" t="s">
        <v>215</v>
      </c>
      <c r="B67" s="85">
        <v>1494</v>
      </c>
      <c r="C67" s="124"/>
      <c r="D67" s="85"/>
      <c r="E67" s="124"/>
      <c r="F67" s="85"/>
      <c r="G67" s="124"/>
      <c r="H67" s="85"/>
      <c r="I67" s="124"/>
      <c r="J67" s="85"/>
    </row>
    <row r="68" spans="1:10" ht="15">
      <c r="A68" s="124" t="s">
        <v>220</v>
      </c>
      <c r="B68" s="85">
        <v>430</v>
      </c>
      <c r="C68" s="124"/>
      <c r="D68" s="85"/>
      <c r="E68" s="124"/>
      <c r="F68" s="85"/>
      <c r="G68" s="124"/>
      <c r="H68" s="85"/>
      <c r="I68" s="124"/>
      <c r="J68" s="85"/>
    </row>
  </sheetData>
  <hyperlinks>
    <hyperlink ref="A2" r:id="rId1" display="https://twitter.com/i/web/status/1115347789532340225"/>
    <hyperlink ref="A3" r:id="rId2" display="https://twitter.com/i/web/status/1115347750386905095"/>
    <hyperlink ref="A4" r:id="rId3" display="https://twitter.com/i/web/status/1115347442667540481"/>
    <hyperlink ref="A5" r:id="rId4" display="https://twitter.com/i/web/status/1115347806745767936"/>
    <hyperlink ref="A6" r:id="rId5" display="https://twitter.com/i/web/status/1115347732313640960"/>
    <hyperlink ref="A7" r:id="rId6" display="https://twitter.com/i/web/status/1115347385000046592"/>
    <hyperlink ref="A8" r:id="rId7" display="https://twitter.com/i/web/status/1115299909748633600"/>
    <hyperlink ref="A9" r:id="rId8" display="https://twitter.com/i/web/status/1115348508406632448"/>
    <hyperlink ref="A10" r:id="rId9" display="https://twitter.com/i/web/status/1115348440857370629"/>
    <hyperlink ref="A11" r:id="rId10" display="https://twitter.com/i/web/status/1115348081007108097"/>
    <hyperlink ref="C2" r:id="rId11" display="https://twitter.com/i/web/status/1115299909748633600"/>
    <hyperlink ref="C3" r:id="rId12" display="https://twitter.com/i/web/status/1115347385000046592"/>
    <hyperlink ref="C4" r:id="rId13" display="https://twitter.com/i/web/status/1115347732313640960"/>
    <hyperlink ref="C5" r:id="rId14" display="https://twitter.com/i/web/status/1115347806745767936"/>
    <hyperlink ref="E2" r:id="rId15" display="https://twitter.com/i/web/status/1115347496623071232"/>
    <hyperlink ref="E3" r:id="rId16" display="https://twitter.com/i/web/status/1115347890182946817"/>
    <hyperlink ref="E4" r:id="rId17" display="https://twitter.com/i/web/status/1115348081007108097"/>
    <hyperlink ref="E5" r:id="rId18" display="https://twitter.com/i/web/status/1115348440857370629"/>
    <hyperlink ref="E6" r:id="rId19" display="https://twitter.com/i/web/status/1115348508406632448"/>
    <hyperlink ref="I2" r:id="rId20" display="https://twitter.com/i/web/status/1115347442667540481"/>
    <hyperlink ref="I3" r:id="rId21" display="https://twitter.com/i/web/status/1115347750386905095"/>
    <hyperlink ref="I4" r:id="rId22" display="https://twitter.com/i/web/status/1115347789532340225"/>
  </hyperlinks>
  <printOptions/>
  <pageMargins left="0.7" right="0.7" top="0.75" bottom="0.75" header="0.3" footer="0.3"/>
  <pageSetup orientation="portrait" paperSize="9"/>
  <tableParts>
    <tablePart r:id="rId24"/>
    <tablePart r:id="rId26"/>
    <tablePart r:id="rId27"/>
    <tablePart r:id="rId23"/>
    <tablePart r:id="rId25"/>
    <tablePart r:id="rId28"/>
    <tablePart r:id="rId29"/>
    <tablePart r:id="rId3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2019-04-15T02:05:14Z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